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110F1319-9304-450C-A040-6C3E9B60E7A7}" xr6:coauthVersionLast="47" xr6:coauthVersionMax="47" xr10:uidLastSave="{00000000-0000-0000-0000-000000000000}"/>
  <bookViews>
    <workbookView xWindow="-120" yWindow="-120" windowWidth="29040" windowHeight="1764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externalReferences>
    <externalReference r:id="rId20"/>
    <externalReference r:id="rId21"/>
  </externalReferences>
  <definedNames>
    <definedName name="dollars_2020_2012">About!$A$83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6" l="1"/>
  <c r="F15" i="16"/>
  <c r="G15" i="16"/>
  <c r="H15" i="16"/>
  <c r="I15" i="16"/>
  <c r="J15" i="16"/>
  <c r="K15" i="16"/>
  <c r="L15" i="16"/>
  <c r="M15" i="16"/>
  <c r="N15" i="16"/>
  <c r="O15" i="16"/>
  <c r="P15" i="16"/>
  <c r="Q15" i="16"/>
  <c r="R15" i="16"/>
  <c r="S15" i="16"/>
  <c r="T15" i="16"/>
  <c r="U15" i="16"/>
  <c r="V15" i="16"/>
  <c r="W15" i="16"/>
  <c r="X15" i="16"/>
  <c r="Y15" i="16"/>
  <c r="Z15" i="16"/>
  <c r="AA15" i="16"/>
  <c r="AB15" i="16"/>
  <c r="AC15" i="16"/>
  <c r="AD15" i="16"/>
  <c r="AE15" i="16"/>
  <c r="D15"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D11"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D9" i="16"/>
  <c r="B9" i="16"/>
  <c r="AF276" i="27" l="1"/>
  <c r="AB274" i="27"/>
  <c r="AG273" i="27"/>
  <c r="AG276" i="27" s="1"/>
  <c r="AF268" i="27"/>
  <c r="AF271" i="27" s="1"/>
  <c r="AF274" i="27" s="1"/>
  <c r="AP265" i="27"/>
  <c r="AP268" i="27" s="1"/>
  <c r="AP271" i="27" s="1"/>
  <c r="AP274" i="27" s="1"/>
  <c r="AI265" i="27"/>
  <c r="AI268" i="27" s="1"/>
  <c r="AI271" i="27" s="1"/>
  <c r="AI274" i="27" s="1"/>
  <c r="S265" i="27"/>
  <c r="S268" i="27" s="1"/>
  <c r="S271" i="27" s="1"/>
  <c r="S274" i="27" s="1"/>
  <c r="X264" i="27"/>
  <c r="X267" i="27" s="1"/>
  <c r="X270" i="27" s="1"/>
  <c r="X273" i="27" s="1"/>
  <c r="X276" i="27" s="1"/>
  <c r="AL263" i="27"/>
  <c r="AL266" i="27" s="1"/>
  <c r="AL269" i="27" s="1"/>
  <c r="AL272" i="27" s="1"/>
  <c r="AL275" i="27" s="1"/>
  <c r="M263" i="27"/>
  <c r="M266" i="27" s="1"/>
  <c r="M269" i="27" s="1"/>
  <c r="M272" i="27" s="1"/>
  <c r="M275" i="27" s="1"/>
  <c r="AA262" i="27"/>
  <c r="AA265" i="27" s="1"/>
  <c r="AA268" i="27" s="1"/>
  <c r="AA271" i="27" s="1"/>
  <c r="AA274" i="27" s="1"/>
  <c r="T262" i="27"/>
  <c r="T265" i="27" s="1"/>
  <c r="T268" i="27" s="1"/>
  <c r="T271" i="27" s="1"/>
  <c r="T274" i="27" s="1"/>
  <c r="AO261" i="27"/>
  <c r="AO264" i="27" s="1"/>
  <c r="AO267" i="27" s="1"/>
  <c r="AO270" i="27" s="1"/>
  <c r="AO273" i="27" s="1"/>
  <c r="AO276" i="27" s="1"/>
  <c r="AH261" i="27"/>
  <c r="AH264" i="27" s="1"/>
  <c r="AH267" i="27" s="1"/>
  <c r="AH270" i="27" s="1"/>
  <c r="AH273" i="27" s="1"/>
  <c r="AH276" i="27" s="1"/>
  <c r="AG261" i="27"/>
  <c r="AG264" i="27" s="1"/>
  <c r="AG267" i="27" s="1"/>
  <c r="AG270" i="27" s="1"/>
  <c r="Q261" i="27"/>
  <c r="Q264" i="27" s="1"/>
  <c r="Q267" i="27" s="1"/>
  <c r="Q270" i="27" s="1"/>
  <c r="Q273" i="27" s="1"/>
  <c r="Q276" i="27" s="1"/>
  <c r="AM260" i="27"/>
  <c r="AM263" i="27" s="1"/>
  <c r="AM266" i="27" s="1"/>
  <c r="AM269" i="27" s="1"/>
  <c r="AM272" i="27" s="1"/>
  <c r="AM275" i="27" s="1"/>
  <c r="W260" i="27"/>
  <c r="W263" i="27" s="1"/>
  <c r="W266" i="27" s="1"/>
  <c r="W269" i="27" s="1"/>
  <c r="W272" i="27" s="1"/>
  <c r="W275" i="27" s="1"/>
  <c r="P260" i="27"/>
  <c r="P263" i="27" s="1"/>
  <c r="P266" i="27" s="1"/>
  <c r="P269" i="27" s="1"/>
  <c r="P272" i="27" s="1"/>
  <c r="P275" i="27" s="1"/>
  <c r="AD259" i="27"/>
  <c r="AD262" i="27" s="1"/>
  <c r="AD265" i="27" s="1"/>
  <c r="AD268" i="27" s="1"/>
  <c r="AD271" i="27" s="1"/>
  <c r="AD274" i="27" s="1"/>
  <c r="AK258" i="27"/>
  <c r="AK261" i="27" s="1"/>
  <c r="AK264" i="27" s="1"/>
  <c r="AK267" i="27" s="1"/>
  <c r="AK270" i="27" s="1"/>
  <c r="AK273" i="27" s="1"/>
  <c r="AK276" i="27" s="1"/>
  <c r="M258" i="27"/>
  <c r="M261" i="27" s="1"/>
  <c r="M264" i="27" s="1"/>
  <c r="M267" i="27" s="1"/>
  <c r="M270" i="27" s="1"/>
  <c r="M273" i="27" s="1"/>
  <c r="M276" i="27" s="1"/>
  <c r="AP257" i="27"/>
  <c r="AP260" i="27" s="1"/>
  <c r="AP263" i="27" s="1"/>
  <c r="AP266" i="27" s="1"/>
  <c r="AP269" i="27" s="1"/>
  <c r="AP272" i="27" s="1"/>
  <c r="AP275" i="27" s="1"/>
  <c r="AA257" i="27"/>
  <c r="AA260" i="27" s="1"/>
  <c r="AA263" i="27" s="1"/>
  <c r="AA266" i="27" s="1"/>
  <c r="AA269" i="27" s="1"/>
  <c r="AA272" i="27" s="1"/>
  <c r="AA275" i="27" s="1"/>
  <c r="Z257" i="27"/>
  <c r="Z260" i="27" s="1"/>
  <c r="Z263" i="27" s="1"/>
  <c r="Z266" i="27" s="1"/>
  <c r="Z269" i="27" s="1"/>
  <c r="Z272" i="27" s="1"/>
  <c r="Z275" i="27" s="1"/>
  <c r="X257" i="27"/>
  <c r="X260" i="27" s="1"/>
  <c r="X263" i="27" s="1"/>
  <c r="X266" i="27" s="1"/>
  <c r="X269" i="27" s="1"/>
  <c r="X272" i="27" s="1"/>
  <c r="X275" i="27" s="1"/>
  <c r="P257" i="27"/>
  <c r="AO256" i="27"/>
  <c r="AO259" i="27" s="1"/>
  <c r="AO262" i="27" s="1"/>
  <c r="AO265" i="27" s="1"/>
  <c r="AO268" i="27" s="1"/>
  <c r="AO271" i="27" s="1"/>
  <c r="AO274" i="27" s="1"/>
  <c r="AN256" i="27"/>
  <c r="AN259" i="27" s="1"/>
  <c r="AN262" i="27" s="1"/>
  <c r="AN265" i="27" s="1"/>
  <c r="AN268" i="27" s="1"/>
  <c r="AN271" i="27" s="1"/>
  <c r="AN274" i="27" s="1"/>
  <c r="AL256" i="27"/>
  <c r="AL259" i="27" s="1"/>
  <c r="AL262" i="27" s="1"/>
  <c r="AL265" i="27" s="1"/>
  <c r="AL268" i="27" s="1"/>
  <c r="AL271" i="27" s="1"/>
  <c r="AL274" i="27" s="1"/>
  <c r="AD256" i="27"/>
  <c r="Y256" i="27"/>
  <c r="Y259" i="27" s="1"/>
  <c r="Y262" i="27" s="1"/>
  <c r="Y265" i="27" s="1"/>
  <c r="Y268" i="27" s="1"/>
  <c r="Y271" i="27" s="1"/>
  <c r="Y274" i="27" s="1"/>
  <c r="X256" i="27"/>
  <c r="X259" i="27" s="1"/>
  <c r="X262" i="27" s="1"/>
  <c r="X265" i="27" s="1"/>
  <c r="X268" i="27" s="1"/>
  <c r="X271" i="27" s="1"/>
  <c r="X274" i="27" s="1"/>
  <c r="V256" i="27"/>
  <c r="V259" i="27" s="1"/>
  <c r="V262" i="27" s="1"/>
  <c r="V265" i="27" s="1"/>
  <c r="V268" i="27" s="1"/>
  <c r="V271" i="27" s="1"/>
  <c r="V274" i="27" s="1"/>
  <c r="N256" i="27"/>
  <c r="N259" i="27" s="1"/>
  <c r="N262" i="27" s="1"/>
  <c r="N265" i="27" s="1"/>
  <c r="N268" i="27" s="1"/>
  <c r="N271" i="27" s="1"/>
  <c r="N274" i="27" s="1"/>
  <c r="AM255" i="27"/>
  <c r="AM258" i="27" s="1"/>
  <c r="AM261" i="27" s="1"/>
  <c r="AM264" i="27" s="1"/>
  <c r="AM267" i="27" s="1"/>
  <c r="AM270" i="27" s="1"/>
  <c r="AM273" i="27" s="1"/>
  <c r="AM276" i="27" s="1"/>
  <c r="AL255" i="27"/>
  <c r="AL258" i="27" s="1"/>
  <c r="AL261" i="27" s="1"/>
  <c r="AL264" i="27" s="1"/>
  <c r="AL267" i="27" s="1"/>
  <c r="AL270" i="27" s="1"/>
  <c r="AL273" i="27" s="1"/>
  <c r="AL276" i="27" s="1"/>
  <c r="AK255" i="27"/>
  <c r="AJ255" i="27"/>
  <c r="AJ258" i="27" s="1"/>
  <c r="AJ261" i="27" s="1"/>
  <c r="AJ264" i="27" s="1"/>
  <c r="AJ267" i="27" s="1"/>
  <c r="AJ270" i="27" s="1"/>
  <c r="AJ273" i="27" s="1"/>
  <c r="AJ276" i="27" s="1"/>
  <c r="AC255" i="27"/>
  <c r="AC258" i="27" s="1"/>
  <c r="AC261" i="27" s="1"/>
  <c r="AC264" i="27" s="1"/>
  <c r="AC267" i="27" s="1"/>
  <c r="AC270" i="27" s="1"/>
  <c r="AC273" i="27" s="1"/>
  <c r="AC276" i="27" s="1"/>
  <c r="AB255" i="27"/>
  <c r="AB258" i="27" s="1"/>
  <c r="AB261" i="27" s="1"/>
  <c r="AB264" i="27" s="1"/>
  <c r="AB267" i="27" s="1"/>
  <c r="AB270" i="27" s="1"/>
  <c r="AB273" i="27" s="1"/>
  <c r="AB276" i="27" s="1"/>
  <c r="W255" i="27"/>
  <c r="W258" i="27" s="1"/>
  <c r="W261" i="27" s="1"/>
  <c r="W264" i="27" s="1"/>
  <c r="W267" i="27" s="1"/>
  <c r="W270" i="27" s="1"/>
  <c r="W273" i="27" s="1"/>
  <c r="W276" i="27" s="1"/>
  <c r="V255" i="27"/>
  <c r="V258" i="27" s="1"/>
  <c r="V261" i="27" s="1"/>
  <c r="V264" i="27" s="1"/>
  <c r="V267" i="27" s="1"/>
  <c r="V270" i="27" s="1"/>
  <c r="V273" i="27" s="1"/>
  <c r="V276" i="27" s="1"/>
  <c r="U255" i="27"/>
  <c r="U258" i="27" s="1"/>
  <c r="U261" i="27" s="1"/>
  <c r="U264" i="27" s="1"/>
  <c r="U267" i="27" s="1"/>
  <c r="U270" i="27" s="1"/>
  <c r="U273" i="27" s="1"/>
  <c r="U276" i="27" s="1"/>
  <c r="T255" i="27"/>
  <c r="T258" i="27" s="1"/>
  <c r="T261" i="27" s="1"/>
  <c r="T264" i="27" s="1"/>
  <c r="T267" i="27" s="1"/>
  <c r="T270" i="27" s="1"/>
  <c r="T273" i="27" s="1"/>
  <c r="T276" i="27" s="1"/>
  <c r="M255" i="27"/>
  <c r="AP254" i="27"/>
  <c r="AK254" i="27"/>
  <c r="AK257" i="27" s="1"/>
  <c r="AK260" i="27" s="1"/>
  <c r="AK263" i="27" s="1"/>
  <c r="AK266" i="27" s="1"/>
  <c r="AK269" i="27" s="1"/>
  <c r="AK272" i="27" s="1"/>
  <c r="AK275" i="27" s="1"/>
  <c r="AJ254" i="27"/>
  <c r="AJ257" i="27" s="1"/>
  <c r="AJ260" i="27" s="1"/>
  <c r="AJ263" i="27" s="1"/>
  <c r="AJ266" i="27" s="1"/>
  <c r="AJ269" i="27" s="1"/>
  <c r="AJ272" i="27" s="1"/>
  <c r="AJ275" i="27" s="1"/>
  <c r="AI254" i="27"/>
  <c r="AI257" i="27" s="1"/>
  <c r="AI260" i="27" s="1"/>
  <c r="AI263" i="27" s="1"/>
  <c r="AI266" i="27" s="1"/>
  <c r="AI269" i="27" s="1"/>
  <c r="AI272" i="27" s="1"/>
  <c r="AI275" i="27" s="1"/>
  <c r="AH254" i="27"/>
  <c r="AH257" i="27" s="1"/>
  <c r="AH260" i="27" s="1"/>
  <c r="AH263" i="27" s="1"/>
  <c r="AH266" i="27" s="1"/>
  <c r="AH269" i="27" s="1"/>
  <c r="AH272" i="27" s="1"/>
  <c r="AH275" i="27" s="1"/>
  <c r="AA254" i="27"/>
  <c r="Z254" i="27"/>
  <c r="U254" i="27"/>
  <c r="U257" i="27" s="1"/>
  <c r="U260" i="27" s="1"/>
  <c r="U263" i="27" s="1"/>
  <c r="U266" i="27" s="1"/>
  <c r="U269" i="27" s="1"/>
  <c r="U272" i="27" s="1"/>
  <c r="U275" i="27" s="1"/>
  <c r="T254" i="27"/>
  <c r="T257" i="27" s="1"/>
  <c r="T260" i="27" s="1"/>
  <c r="T263" i="27" s="1"/>
  <c r="T266" i="27" s="1"/>
  <c r="T269" i="27" s="1"/>
  <c r="T272" i="27" s="1"/>
  <c r="T275" i="27" s="1"/>
  <c r="S254" i="27"/>
  <c r="S257" i="27" s="1"/>
  <c r="S260" i="27" s="1"/>
  <c r="S263" i="27" s="1"/>
  <c r="S266" i="27" s="1"/>
  <c r="S269" i="27" s="1"/>
  <c r="S272" i="27" s="1"/>
  <c r="S275" i="27" s="1"/>
  <c r="R254" i="27"/>
  <c r="R257" i="27" s="1"/>
  <c r="R260" i="27" s="1"/>
  <c r="R263" i="27" s="1"/>
  <c r="R266" i="27" s="1"/>
  <c r="R269" i="27" s="1"/>
  <c r="R272" i="27" s="1"/>
  <c r="R275" i="27" s="1"/>
  <c r="AO253" i="27"/>
  <c r="AN253" i="27"/>
  <c r="AI253" i="27"/>
  <c r="AI256" i="27" s="1"/>
  <c r="AI259" i="27" s="1"/>
  <c r="AI262" i="27" s="1"/>
  <c r="AH253" i="27"/>
  <c r="AH256" i="27" s="1"/>
  <c r="AH259" i="27" s="1"/>
  <c r="AH262" i="27" s="1"/>
  <c r="AH265" i="27" s="1"/>
  <c r="AH268" i="27" s="1"/>
  <c r="AH271" i="27" s="1"/>
  <c r="AH274" i="27" s="1"/>
  <c r="AG253" i="27"/>
  <c r="AG256" i="27" s="1"/>
  <c r="AG259" i="27" s="1"/>
  <c r="AG262" i="27" s="1"/>
  <c r="AG265" i="27" s="1"/>
  <c r="AG268" i="27" s="1"/>
  <c r="AG271" i="27" s="1"/>
  <c r="AG274" i="27" s="1"/>
  <c r="AF253" i="27"/>
  <c r="AF256" i="27" s="1"/>
  <c r="AF259" i="27" s="1"/>
  <c r="AF262" i="27" s="1"/>
  <c r="AF265" i="27" s="1"/>
  <c r="Y253" i="27"/>
  <c r="X253" i="27"/>
  <c r="S253" i="27"/>
  <c r="S256" i="27" s="1"/>
  <c r="S259" i="27" s="1"/>
  <c r="S262" i="27" s="1"/>
  <c r="R253" i="27"/>
  <c r="R256" i="27" s="1"/>
  <c r="R259" i="27" s="1"/>
  <c r="R262" i="27" s="1"/>
  <c r="R265" i="27" s="1"/>
  <c r="R268" i="27" s="1"/>
  <c r="R271" i="27" s="1"/>
  <c r="R274" i="27" s="1"/>
  <c r="Q253" i="27"/>
  <c r="Q256" i="27" s="1"/>
  <c r="Q259" i="27" s="1"/>
  <c r="Q262" i="27" s="1"/>
  <c r="Q265" i="27" s="1"/>
  <c r="Q268" i="27" s="1"/>
  <c r="Q271" i="27" s="1"/>
  <c r="Q274" i="27" s="1"/>
  <c r="P253" i="27"/>
  <c r="P256" i="27" s="1"/>
  <c r="P259" i="27" s="1"/>
  <c r="P262" i="27" s="1"/>
  <c r="P265" i="27" s="1"/>
  <c r="P268" i="27" s="1"/>
  <c r="P271" i="27" s="1"/>
  <c r="P274" i="27" s="1"/>
  <c r="AP252" i="27"/>
  <c r="AP255" i="27" s="1"/>
  <c r="AP258" i="27" s="1"/>
  <c r="AP261" i="27" s="1"/>
  <c r="AP264" i="27" s="1"/>
  <c r="AP267" i="27" s="1"/>
  <c r="AP270" i="27" s="1"/>
  <c r="AP273" i="27" s="1"/>
  <c r="AP276" i="27" s="1"/>
  <c r="AO252" i="27"/>
  <c r="AO255" i="27" s="1"/>
  <c r="AO258" i="27" s="1"/>
  <c r="AN252" i="27"/>
  <c r="AN255" i="27" s="1"/>
  <c r="AN258" i="27" s="1"/>
  <c r="AN261" i="27" s="1"/>
  <c r="AN264" i="27" s="1"/>
  <c r="AN267" i="27" s="1"/>
  <c r="AN270" i="27" s="1"/>
  <c r="AN273" i="27" s="1"/>
  <c r="AN276" i="27" s="1"/>
  <c r="AM252" i="27"/>
  <c r="AL252" i="27"/>
  <c r="AK252" i="27"/>
  <c r="AJ252" i="27"/>
  <c r="AI252" i="27"/>
  <c r="AI255" i="27" s="1"/>
  <c r="AI258" i="27" s="1"/>
  <c r="AI261" i="27" s="1"/>
  <c r="AI264" i="27" s="1"/>
  <c r="AI267" i="27" s="1"/>
  <c r="AI270" i="27" s="1"/>
  <c r="AI273" i="27" s="1"/>
  <c r="AI276" i="27" s="1"/>
  <c r="AH252" i="27"/>
  <c r="AH255" i="27" s="1"/>
  <c r="AH258" i="27" s="1"/>
  <c r="AG252" i="27"/>
  <c r="AG255" i="27" s="1"/>
  <c r="AG258" i="27" s="1"/>
  <c r="AF252" i="27"/>
  <c r="AF255" i="27" s="1"/>
  <c r="AF258" i="27" s="1"/>
  <c r="AF261" i="27" s="1"/>
  <c r="AF264" i="27" s="1"/>
  <c r="AF267" i="27" s="1"/>
  <c r="AF270" i="27" s="1"/>
  <c r="AF273" i="27" s="1"/>
  <c r="AE252" i="27"/>
  <c r="AE255" i="27" s="1"/>
  <c r="AE258" i="27" s="1"/>
  <c r="AE261" i="27" s="1"/>
  <c r="AE264" i="27" s="1"/>
  <c r="AE267" i="27" s="1"/>
  <c r="AE270" i="27" s="1"/>
  <c r="AE273" i="27" s="1"/>
  <c r="AE276" i="27" s="1"/>
  <c r="AD252" i="27"/>
  <c r="AD255" i="27" s="1"/>
  <c r="AD258" i="27" s="1"/>
  <c r="AD261" i="27" s="1"/>
  <c r="AD264" i="27" s="1"/>
  <c r="AD267" i="27" s="1"/>
  <c r="AD270" i="27" s="1"/>
  <c r="AD273" i="27" s="1"/>
  <c r="AD276" i="27" s="1"/>
  <c r="AC252" i="27"/>
  <c r="AB252" i="27"/>
  <c r="AA252" i="27"/>
  <c r="AA255" i="27" s="1"/>
  <c r="AA258" i="27" s="1"/>
  <c r="AA261" i="27" s="1"/>
  <c r="AA264" i="27" s="1"/>
  <c r="AA267" i="27" s="1"/>
  <c r="AA270" i="27" s="1"/>
  <c r="AA273" i="27" s="1"/>
  <c r="AA276" i="27" s="1"/>
  <c r="Z252" i="27"/>
  <c r="Z255" i="27" s="1"/>
  <c r="Z258" i="27" s="1"/>
  <c r="Z261" i="27" s="1"/>
  <c r="Z264" i="27" s="1"/>
  <c r="Z267" i="27" s="1"/>
  <c r="Z270" i="27" s="1"/>
  <c r="Z273" i="27" s="1"/>
  <c r="Z276" i="27" s="1"/>
  <c r="Y252" i="27"/>
  <c r="Y255" i="27" s="1"/>
  <c r="Y258" i="27" s="1"/>
  <c r="Y261" i="27" s="1"/>
  <c r="Y264" i="27" s="1"/>
  <c r="Y267" i="27" s="1"/>
  <c r="Y270" i="27" s="1"/>
  <c r="Y273" i="27" s="1"/>
  <c r="Y276" i="27" s="1"/>
  <c r="X252" i="27"/>
  <c r="X255" i="27" s="1"/>
  <c r="X258" i="27" s="1"/>
  <c r="X261" i="27" s="1"/>
  <c r="W252" i="27"/>
  <c r="V252" i="27"/>
  <c r="U252" i="27"/>
  <c r="T252" i="27"/>
  <c r="S252" i="27"/>
  <c r="S255" i="27" s="1"/>
  <c r="S258" i="27" s="1"/>
  <c r="S261" i="27" s="1"/>
  <c r="S264" i="27" s="1"/>
  <c r="S267" i="27" s="1"/>
  <c r="S270" i="27" s="1"/>
  <c r="S273" i="27" s="1"/>
  <c r="S276" i="27" s="1"/>
  <c r="R252" i="27"/>
  <c r="R255" i="27" s="1"/>
  <c r="R258" i="27" s="1"/>
  <c r="R261" i="27" s="1"/>
  <c r="R264" i="27" s="1"/>
  <c r="R267" i="27" s="1"/>
  <c r="R270" i="27" s="1"/>
  <c r="R273" i="27" s="1"/>
  <c r="R276" i="27" s="1"/>
  <c r="Q252" i="27"/>
  <c r="Q255" i="27" s="1"/>
  <c r="Q258" i="27" s="1"/>
  <c r="P252" i="27"/>
  <c r="P255" i="27" s="1"/>
  <c r="P258" i="27" s="1"/>
  <c r="P261" i="27" s="1"/>
  <c r="P264" i="27" s="1"/>
  <c r="P267" i="27" s="1"/>
  <c r="P270" i="27" s="1"/>
  <c r="P273" i="27" s="1"/>
  <c r="P276" i="27" s="1"/>
  <c r="O252" i="27"/>
  <c r="O255" i="27" s="1"/>
  <c r="O258" i="27" s="1"/>
  <c r="O261" i="27" s="1"/>
  <c r="O264" i="27" s="1"/>
  <c r="O267" i="27" s="1"/>
  <c r="O270" i="27" s="1"/>
  <c r="O273" i="27" s="1"/>
  <c r="O276" i="27" s="1"/>
  <c r="N252" i="27"/>
  <c r="N255" i="27" s="1"/>
  <c r="N258" i="27" s="1"/>
  <c r="N261" i="27" s="1"/>
  <c r="N264" i="27" s="1"/>
  <c r="N267" i="27" s="1"/>
  <c r="N270" i="27" s="1"/>
  <c r="N273" i="27" s="1"/>
  <c r="N276" i="27" s="1"/>
  <c r="M252" i="27"/>
  <c r="AP251" i="27"/>
  <c r="AO251" i="27"/>
  <c r="AO254" i="27" s="1"/>
  <c r="AO257" i="27" s="1"/>
  <c r="AO260" i="27" s="1"/>
  <c r="AO263" i="27" s="1"/>
  <c r="AO266" i="27" s="1"/>
  <c r="AO269" i="27" s="1"/>
  <c r="AO272" i="27" s="1"/>
  <c r="AO275" i="27" s="1"/>
  <c r="AN251" i="27"/>
  <c r="AN254" i="27" s="1"/>
  <c r="AN257" i="27" s="1"/>
  <c r="AN260" i="27" s="1"/>
  <c r="AN263" i="27" s="1"/>
  <c r="AN266" i="27" s="1"/>
  <c r="AN269" i="27" s="1"/>
  <c r="AN272" i="27" s="1"/>
  <c r="AN275" i="27" s="1"/>
  <c r="AM251" i="27"/>
  <c r="AM254" i="27" s="1"/>
  <c r="AM257" i="27" s="1"/>
  <c r="AL251" i="27"/>
  <c r="AL254" i="27" s="1"/>
  <c r="AL257" i="27" s="1"/>
  <c r="AL260" i="27" s="1"/>
  <c r="AK251" i="27"/>
  <c r="AJ251" i="27"/>
  <c r="AI251" i="27"/>
  <c r="AH251" i="27"/>
  <c r="AG251" i="27"/>
  <c r="AG254" i="27" s="1"/>
  <c r="AG257" i="27" s="1"/>
  <c r="AG260" i="27" s="1"/>
  <c r="AG263" i="27" s="1"/>
  <c r="AG266" i="27" s="1"/>
  <c r="AG269" i="27" s="1"/>
  <c r="AG272" i="27" s="1"/>
  <c r="AG275" i="27" s="1"/>
  <c r="AF251" i="27"/>
  <c r="AF254" i="27" s="1"/>
  <c r="AF257" i="27" s="1"/>
  <c r="AF260" i="27" s="1"/>
  <c r="AF263" i="27" s="1"/>
  <c r="AF266" i="27" s="1"/>
  <c r="AF269" i="27" s="1"/>
  <c r="AF272" i="27" s="1"/>
  <c r="AF275" i="27" s="1"/>
  <c r="AE251" i="27"/>
  <c r="AE254" i="27" s="1"/>
  <c r="AE257" i="27" s="1"/>
  <c r="AE260" i="27" s="1"/>
  <c r="AE263" i="27" s="1"/>
  <c r="AE266" i="27" s="1"/>
  <c r="AE269" i="27" s="1"/>
  <c r="AE272" i="27" s="1"/>
  <c r="AE275" i="27" s="1"/>
  <c r="AD251" i="27"/>
  <c r="AD254" i="27" s="1"/>
  <c r="AD257" i="27" s="1"/>
  <c r="AD260" i="27" s="1"/>
  <c r="AD263" i="27" s="1"/>
  <c r="AD266" i="27" s="1"/>
  <c r="AD269" i="27" s="1"/>
  <c r="AD272" i="27" s="1"/>
  <c r="AD275" i="27" s="1"/>
  <c r="AC251" i="27"/>
  <c r="AC254" i="27" s="1"/>
  <c r="AC257" i="27" s="1"/>
  <c r="AC260" i="27" s="1"/>
  <c r="AC263" i="27" s="1"/>
  <c r="AC266" i="27" s="1"/>
  <c r="AC269" i="27" s="1"/>
  <c r="AC272" i="27" s="1"/>
  <c r="AC275" i="27" s="1"/>
  <c r="AB251" i="27"/>
  <c r="AB254" i="27" s="1"/>
  <c r="AB257" i="27" s="1"/>
  <c r="AB260" i="27" s="1"/>
  <c r="AB263" i="27" s="1"/>
  <c r="AB266" i="27" s="1"/>
  <c r="AB269" i="27" s="1"/>
  <c r="AB272" i="27" s="1"/>
  <c r="AB275" i="27" s="1"/>
  <c r="AA251" i="27"/>
  <c r="Z251" i="27"/>
  <c r="Y251" i="27"/>
  <c r="Y254" i="27" s="1"/>
  <c r="Y257" i="27" s="1"/>
  <c r="Y260" i="27" s="1"/>
  <c r="Y263" i="27" s="1"/>
  <c r="Y266" i="27" s="1"/>
  <c r="Y269" i="27" s="1"/>
  <c r="Y272" i="27" s="1"/>
  <c r="Y275" i="27" s="1"/>
  <c r="X251" i="27"/>
  <c r="X254" i="27" s="1"/>
  <c r="W251" i="27"/>
  <c r="W254" i="27" s="1"/>
  <c r="W257" i="27" s="1"/>
  <c r="V251" i="27"/>
  <c r="V254" i="27" s="1"/>
  <c r="V257" i="27" s="1"/>
  <c r="V260" i="27" s="1"/>
  <c r="V263" i="27" s="1"/>
  <c r="V266" i="27" s="1"/>
  <c r="V269" i="27" s="1"/>
  <c r="V272" i="27" s="1"/>
  <c r="V275" i="27" s="1"/>
  <c r="U251" i="27"/>
  <c r="T251" i="27"/>
  <c r="S251" i="27"/>
  <c r="R251" i="27"/>
  <c r="Q251" i="27"/>
  <c r="Q254" i="27" s="1"/>
  <c r="Q257" i="27" s="1"/>
  <c r="Q260" i="27" s="1"/>
  <c r="Q263" i="27" s="1"/>
  <c r="Q266" i="27" s="1"/>
  <c r="Q269" i="27" s="1"/>
  <c r="Q272" i="27" s="1"/>
  <c r="Q275" i="27" s="1"/>
  <c r="P251" i="27"/>
  <c r="P254" i="27" s="1"/>
  <c r="O251" i="27"/>
  <c r="O254" i="27" s="1"/>
  <c r="O257" i="27" s="1"/>
  <c r="O260" i="27" s="1"/>
  <c r="O263" i="27" s="1"/>
  <c r="O266" i="27" s="1"/>
  <c r="O269" i="27" s="1"/>
  <c r="O272" i="27" s="1"/>
  <c r="O275" i="27" s="1"/>
  <c r="N251" i="27"/>
  <c r="N254" i="27" s="1"/>
  <c r="N257" i="27" s="1"/>
  <c r="N260" i="27" s="1"/>
  <c r="N263" i="27" s="1"/>
  <c r="N266" i="27" s="1"/>
  <c r="N269" i="27" s="1"/>
  <c r="N272" i="27" s="1"/>
  <c r="N275" i="27" s="1"/>
  <c r="M251" i="27"/>
  <c r="M254" i="27" s="1"/>
  <c r="M257" i="27" s="1"/>
  <c r="M260" i="27" s="1"/>
  <c r="AP250" i="27"/>
  <c r="AP253" i="27" s="1"/>
  <c r="AP256" i="27" s="1"/>
  <c r="AP259" i="27" s="1"/>
  <c r="AP262" i="27" s="1"/>
  <c r="AO250" i="27"/>
  <c r="AN250" i="27"/>
  <c r="AM250" i="27"/>
  <c r="AM253" i="27" s="1"/>
  <c r="AM256" i="27" s="1"/>
  <c r="AM259" i="27" s="1"/>
  <c r="AM262" i="27" s="1"/>
  <c r="AM265" i="27" s="1"/>
  <c r="AM268" i="27" s="1"/>
  <c r="AM271" i="27" s="1"/>
  <c r="AM274" i="27" s="1"/>
  <c r="AL250" i="27"/>
  <c r="AL253" i="27" s="1"/>
  <c r="AK250" i="27"/>
  <c r="AK253" i="27" s="1"/>
  <c r="AK256" i="27" s="1"/>
  <c r="AK259" i="27" s="1"/>
  <c r="AK262" i="27" s="1"/>
  <c r="AK265" i="27" s="1"/>
  <c r="AK268" i="27" s="1"/>
  <c r="AK271" i="27" s="1"/>
  <c r="AK274" i="27" s="1"/>
  <c r="AJ250" i="27"/>
  <c r="AJ253" i="27" s="1"/>
  <c r="AJ256" i="27" s="1"/>
  <c r="AJ259" i="27" s="1"/>
  <c r="AJ262" i="27" s="1"/>
  <c r="AJ265" i="27" s="1"/>
  <c r="AJ268" i="27" s="1"/>
  <c r="AJ271" i="27" s="1"/>
  <c r="AJ274" i="27" s="1"/>
  <c r="AI250" i="27"/>
  <c r="AH250" i="27"/>
  <c r="AG250" i="27"/>
  <c r="AF250" i="27"/>
  <c r="AE250" i="27"/>
  <c r="AE253" i="27" s="1"/>
  <c r="AE256" i="27" s="1"/>
  <c r="AE259" i="27" s="1"/>
  <c r="AE262" i="27" s="1"/>
  <c r="AE265" i="27" s="1"/>
  <c r="AE268" i="27" s="1"/>
  <c r="AE271" i="27" s="1"/>
  <c r="AE274" i="27" s="1"/>
  <c r="AD250" i="27"/>
  <c r="AD253" i="27" s="1"/>
  <c r="AC250" i="27"/>
  <c r="AC253" i="27" s="1"/>
  <c r="AC256" i="27" s="1"/>
  <c r="AC259" i="27" s="1"/>
  <c r="AC262" i="27" s="1"/>
  <c r="AC265" i="27" s="1"/>
  <c r="AC268" i="27" s="1"/>
  <c r="AC271" i="27" s="1"/>
  <c r="AC274" i="27" s="1"/>
  <c r="AB250" i="27"/>
  <c r="AB253" i="27" s="1"/>
  <c r="AB256" i="27" s="1"/>
  <c r="AB259" i="27" s="1"/>
  <c r="AB262" i="27" s="1"/>
  <c r="AB265" i="27" s="1"/>
  <c r="AB268" i="27" s="1"/>
  <c r="AB271" i="27" s="1"/>
  <c r="AA250" i="27"/>
  <c r="AA253" i="27" s="1"/>
  <c r="AA256" i="27" s="1"/>
  <c r="AA259" i="27" s="1"/>
  <c r="Z250" i="27"/>
  <c r="Z253" i="27" s="1"/>
  <c r="Z256" i="27" s="1"/>
  <c r="Z259" i="27" s="1"/>
  <c r="Z262" i="27" s="1"/>
  <c r="Z265" i="27" s="1"/>
  <c r="Z268" i="27" s="1"/>
  <c r="Z271" i="27" s="1"/>
  <c r="Z274" i="27" s="1"/>
  <c r="Y250" i="27"/>
  <c r="X250" i="27"/>
  <c r="W250" i="27"/>
  <c r="W253" i="27" s="1"/>
  <c r="W256" i="27" s="1"/>
  <c r="W259" i="27" s="1"/>
  <c r="W262" i="27" s="1"/>
  <c r="W265" i="27" s="1"/>
  <c r="W268" i="27" s="1"/>
  <c r="W271" i="27" s="1"/>
  <c r="W274" i="27" s="1"/>
  <c r="V250" i="27"/>
  <c r="V253" i="27" s="1"/>
  <c r="U250" i="27"/>
  <c r="U253" i="27" s="1"/>
  <c r="U256" i="27" s="1"/>
  <c r="U259" i="27" s="1"/>
  <c r="U262" i="27" s="1"/>
  <c r="U265" i="27" s="1"/>
  <c r="U268" i="27" s="1"/>
  <c r="U271" i="27" s="1"/>
  <c r="U274" i="27" s="1"/>
  <c r="T250" i="27"/>
  <c r="T253" i="27" s="1"/>
  <c r="T256" i="27" s="1"/>
  <c r="T259" i="27" s="1"/>
  <c r="S250" i="27"/>
  <c r="R250" i="27"/>
  <c r="Q250" i="27"/>
  <c r="P250" i="27"/>
  <c r="O250" i="27"/>
  <c r="O253" i="27" s="1"/>
  <c r="O256" i="27" s="1"/>
  <c r="O259" i="27" s="1"/>
  <c r="O262" i="27" s="1"/>
  <c r="O265" i="27" s="1"/>
  <c r="O268" i="27" s="1"/>
  <c r="O271" i="27" s="1"/>
  <c r="O274" i="27" s="1"/>
  <c r="N250" i="27"/>
  <c r="N253" i="27" s="1"/>
  <c r="M250" i="27"/>
  <c r="M253" i="27" s="1"/>
  <c r="M256" i="27" s="1"/>
  <c r="M259" i="27" s="1"/>
  <c r="M262" i="27" s="1"/>
  <c r="M265" i="27" s="1"/>
  <c r="M268" i="27" s="1"/>
  <c r="M271" i="27" s="1"/>
  <c r="M274" i="27" s="1"/>
  <c r="AG243" i="27"/>
  <c r="Q243" i="27"/>
  <c r="AA241" i="27"/>
  <c r="AA244" i="27" s="1"/>
  <c r="M241" i="27"/>
  <c r="M244" i="27" s="1"/>
  <c r="AO240" i="27"/>
  <c r="AO243" i="27" s="1"/>
  <c r="O239" i="27"/>
  <c r="O242" i="27" s="1"/>
  <c r="AH237" i="27"/>
  <c r="AH240" i="27" s="1"/>
  <c r="AH243" i="27" s="1"/>
  <c r="T237" i="27"/>
  <c r="T240" i="27" s="1"/>
  <c r="T243" i="27" s="1"/>
  <c r="AO235" i="27"/>
  <c r="AO238" i="27" s="1"/>
  <c r="AO241" i="27" s="1"/>
  <c r="AO244" i="27" s="1"/>
  <c r="W234" i="27"/>
  <c r="W237" i="27" s="1"/>
  <c r="W240" i="27" s="1"/>
  <c r="W243" i="27" s="1"/>
  <c r="AK233" i="27"/>
  <c r="AK236" i="27" s="1"/>
  <c r="AK239" i="27" s="1"/>
  <c r="AK242" i="27" s="1"/>
  <c r="AG232" i="27"/>
  <c r="AG235" i="27" s="1"/>
  <c r="AG238" i="27" s="1"/>
  <c r="AG241" i="27" s="1"/>
  <c r="AG244" i="27" s="1"/>
  <c r="S232" i="27"/>
  <c r="S235" i="27" s="1"/>
  <c r="S238" i="27" s="1"/>
  <c r="S241" i="27" s="1"/>
  <c r="S244" i="27" s="1"/>
  <c r="Q232" i="27"/>
  <c r="Q235" i="27" s="1"/>
  <c r="Q238" i="27" s="1"/>
  <c r="Q241" i="27" s="1"/>
  <c r="Q244" i="27" s="1"/>
  <c r="AL230" i="27"/>
  <c r="AL233" i="27" s="1"/>
  <c r="AL236" i="27" s="1"/>
  <c r="AL239" i="27" s="1"/>
  <c r="AL242" i="27" s="1"/>
  <c r="AC230" i="27"/>
  <c r="AC233" i="27" s="1"/>
  <c r="AC236" i="27" s="1"/>
  <c r="AC239" i="27" s="1"/>
  <c r="AC242" i="27" s="1"/>
  <c r="T229" i="27"/>
  <c r="T232" i="27" s="1"/>
  <c r="T235" i="27" s="1"/>
  <c r="T238" i="27" s="1"/>
  <c r="T241" i="27" s="1"/>
  <c r="T244" i="27" s="1"/>
  <c r="AH228" i="27"/>
  <c r="AH231" i="27" s="1"/>
  <c r="AH234" i="27" s="1"/>
  <c r="AD227" i="27"/>
  <c r="AD230" i="27" s="1"/>
  <c r="AD233" i="27" s="1"/>
  <c r="AD236" i="27" s="1"/>
  <c r="AD239" i="27" s="1"/>
  <c r="AD242" i="27" s="1"/>
  <c r="Y227" i="27"/>
  <c r="Y230" i="27" s="1"/>
  <c r="Y233" i="27" s="1"/>
  <c r="Y236" i="27" s="1"/>
  <c r="Y239" i="27" s="1"/>
  <c r="Y242" i="27" s="1"/>
  <c r="N227" i="27"/>
  <c r="N230" i="27" s="1"/>
  <c r="N233" i="27" s="1"/>
  <c r="N236" i="27" s="1"/>
  <c r="N239" i="27" s="1"/>
  <c r="N242" i="27" s="1"/>
  <c r="AH226" i="27"/>
  <c r="AH229" i="27" s="1"/>
  <c r="AH232" i="27" s="1"/>
  <c r="AH235" i="27" s="1"/>
  <c r="AH238" i="27" s="1"/>
  <c r="AH241" i="27" s="1"/>
  <c r="AH244" i="27" s="1"/>
  <c r="AI225" i="27"/>
  <c r="AI228" i="27" s="1"/>
  <c r="AI231" i="27" s="1"/>
  <c r="AI234" i="27" s="1"/>
  <c r="AI237" i="27" s="1"/>
  <c r="AI240" i="27" s="1"/>
  <c r="AI243" i="27" s="1"/>
  <c r="Z225" i="27"/>
  <c r="Z228" i="27" s="1"/>
  <c r="Z231" i="27" s="1"/>
  <c r="Z234" i="27" s="1"/>
  <c r="Z237" i="27" s="1"/>
  <c r="Z240" i="27" s="1"/>
  <c r="Z243" i="27" s="1"/>
  <c r="Z224" i="27"/>
  <c r="Z227" i="27" s="1"/>
  <c r="Z230" i="27" s="1"/>
  <c r="Z233" i="27" s="1"/>
  <c r="Z236" i="27" s="1"/>
  <c r="Z239" i="27" s="1"/>
  <c r="Z242" i="27" s="1"/>
  <c r="X224" i="27"/>
  <c r="X227" i="27" s="1"/>
  <c r="X230" i="27" s="1"/>
  <c r="X233" i="27" s="1"/>
  <c r="X236" i="27" s="1"/>
  <c r="X239" i="27" s="1"/>
  <c r="X242" i="27" s="1"/>
  <c r="R224" i="27"/>
  <c r="R227" i="27" s="1"/>
  <c r="R230" i="27" s="1"/>
  <c r="R233" i="27" s="1"/>
  <c r="R236" i="27" s="1"/>
  <c r="R239" i="27" s="1"/>
  <c r="R242" i="27" s="1"/>
  <c r="P224" i="27"/>
  <c r="P227" i="27" s="1"/>
  <c r="P230" i="27" s="1"/>
  <c r="P233" i="27" s="1"/>
  <c r="P236" i="27" s="1"/>
  <c r="P239" i="27" s="1"/>
  <c r="P242" i="27" s="1"/>
  <c r="AO223" i="27"/>
  <c r="AO226" i="27" s="1"/>
  <c r="AO229" i="27" s="1"/>
  <c r="AO232" i="27" s="1"/>
  <c r="AL223" i="27"/>
  <c r="AL226" i="27" s="1"/>
  <c r="AL229" i="27" s="1"/>
  <c r="AL232" i="27" s="1"/>
  <c r="AL235" i="27" s="1"/>
  <c r="AL238" i="27" s="1"/>
  <c r="AL241" i="27" s="1"/>
  <c r="AL244" i="27" s="1"/>
  <c r="AG223" i="27"/>
  <c r="AG226" i="27" s="1"/>
  <c r="AG229" i="27" s="1"/>
  <c r="AD223" i="27"/>
  <c r="AD226" i="27" s="1"/>
  <c r="AD229" i="27" s="1"/>
  <c r="AD232" i="27" s="1"/>
  <c r="AD235" i="27" s="1"/>
  <c r="AD238" i="27" s="1"/>
  <c r="AD241" i="27" s="1"/>
  <c r="AD244" i="27" s="1"/>
  <c r="Y223" i="27"/>
  <c r="Y226" i="27" s="1"/>
  <c r="Y229" i="27" s="1"/>
  <c r="Y232" i="27" s="1"/>
  <c r="Y235" i="27" s="1"/>
  <c r="Y238" i="27" s="1"/>
  <c r="Y241" i="27" s="1"/>
  <c r="Y244" i="27" s="1"/>
  <c r="V223" i="27"/>
  <c r="V226" i="27" s="1"/>
  <c r="V229" i="27" s="1"/>
  <c r="V232" i="27" s="1"/>
  <c r="V235" i="27" s="1"/>
  <c r="V238" i="27" s="1"/>
  <c r="V241" i="27" s="1"/>
  <c r="V244" i="27" s="1"/>
  <c r="Q223" i="27"/>
  <c r="Q226" i="27" s="1"/>
  <c r="Q229" i="27" s="1"/>
  <c r="N223" i="27"/>
  <c r="N226" i="27" s="1"/>
  <c r="N229" i="27" s="1"/>
  <c r="N232" i="27" s="1"/>
  <c r="N235" i="27" s="1"/>
  <c r="N238" i="27" s="1"/>
  <c r="N241" i="27" s="1"/>
  <c r="N244" i="27" s="1"/>
  <c r="AM222" i="27"/>
  <c r="AM225" i="27" s="1"/>
  <c r="AM228" i="27" s="1"/>
  <c r="AM231" i="27" s="1"/>
  <c r="AM234" i="27" s="1"/>
  <c r="AM237" i="27" s="1"/>
  <c r="AM240" i="27" s="1"/>
  <c r="AM243" i="27" s="1"/>
  <c r="AJ222" i="27"/>
  <c r="AJ225" i="27" s="1"/>
  <c r="AJ228" i="27" s="1"/>
  <c r="AJ231" i="27" s="1"/>
  <c r="AJ234" i="27" s="1"/>
  <c r="AJ237" i="27" s="1"/>
  <c r="AJ240" i="27" s="1"/>
  <c r="AJ243" i="27" s="1"/>
  <c r="AE222" i="27"/>
  <c r="AE225" i="27" s="1"/>
  <c r="AE228" i="27" s="1"/>
  <c r="AE231" i="27" s="1"/>
  <c r="AE234" i="27" s="1"/>
  <c r="AE237" i="27" s="1"/>
  <c r="AE240" i="27" s="1"/>
  <c r="AE243" i="27" s="1"/>
  <c r="AB222" i="27"/>
  <c r="AB225" i="27" s="1"/>
  <c r="AB228" i="27" s="1"/>
  <c r="AB231" i="27" s="1"/>
  <c r="AB234" i="27" s="1"/>
  <c r="AB237" i="27" s="1"/>
  <c r="AB240" i="27" s="1"/>
  <c r="AB243" i="27" s="1"/>
  <c r="W222" i="27"/>
  <c r="W225" i="27" s="1"/>
  <c r="W228" i="27" s="1"/>
  <c r="W231" i="27" s="1"/>
  <c r="T222" i="27"/>
  <c r="T225" i="27" s="1"/>
  <c r="T228" i="27" s="1"/>
  <c r="T231" i="27" s="1"/>
  <c r="T234" i="27" s="1"/>
  <c r="O222" i="27"/>
  <c r="O225" i="27" s="1"/>
  <c r="O228" i="27" s="1"/>
  <c r="O231" i="27" s="1"/>
  <c r="O234" i="27" s="1"/>
  <c r="O237" i="27" s="1"/>
  <c r="O240" i="27" s="1"/>
  <c r="O243" i="27" s="1"/>
  <c r="AP221" i="27"/>
  <c r="AP224" i="27" s="1"/>
  <c r="AP227" i="27" s="1"/>
  <c r="AP230" i="27" s="1"/>
  <c r="AP233" i="27" s="1"/>
  <c r="AP236" i="27" s="1"/>
  <c r="AP239" i="27" s="1"/>
  <c r="AP242" i="27" s="1"/>
  <c r="AK221" i="27"/>
  <c r="AK224" i="27" s="1"/>
  <c r="AK227" i="27" s="1"/>
  <c r="AK230" i="27" s="1"/>
  <c r="AH221" i="27"/>
  <c r="AH224" i="27" s="1"/>
  <c r="AH227" i="27" s="1"/>
  <c r="AH230" i="27" s="1"/>
  <c r="AH233" i="27" s="1"/>
  <c r="AH236" i="27" s="1"/>
  <c r="AH239" i="27" s="1"/>
  <c r="AH242" i="27" s="1"/>
  <c r="AC221" i="27"/>
  <c r="AC224" i="27" s="1"/>
  <c r="AC227" i="27" s="1"/>
  <c r="Z221" i="27"/>
  <c r="U221" i="27"/>
  <c r="U224" i="27" s="1"/>
  <c r="U227" i="27" s="1"/>
  <c r="U230" i="27" s="1"/>
  <c r="U233" i="27" s="1"/>
  <c r="U236" i="27" s="1"/>
  <c r="U239" i="27" s="1"/>
  <c r="U242" i="27" s="1"/>
  <c r="R221" i="27"/>
  <c r="M221" i="27"/>
  <c r="M224" i="27" s="1"/>
  <c r="M227" i="27" s="1"/>
  <c r="M230" i="27" s="1"/>
  <c r="M233" i="27" s="1"/>
  <c r="M236" i="27" s="1"/>
  <c r="M239" i="27" s="1"/>
  <c r="M242" i="27" s="1"/>
  <c r="AP220" i="27"/>
  <c r="AP223" i="27" s="1"/>
  <c r="AP226" i="27" s="1"/>
  <c r="AP229" i="27" s="1"/>
  <c r="AP232" i="27" s="1"/>
  <c r="AP235" i="27" s="1"/>
  <c r="AP238" i="27" s="1"/>
  <c r="AP241" i="27" s="1"/>
  <c r="AP244" i="27" s="1"/>
  <c r="AO220" i="27"/>
  <c r="AN220" i="27"/>
  <c r="AN223" i="27" s="1"/>
  <c r="AN226" i="27" s="1"/>
  <c r="AN229" i="27" s="1"/>
  <c r="AN232" i="27" s="1"/>
  <c r="AN235" i="27" s="1"/>
  <c r="AN238" i="27" s="1"/>
  <c r="AN241" i="27" s="1"/>
  <c r="AN244" i="27" s="1"/>
  <c r="AM220" i="27"/>
  <c r="AM223" i="27" s="1"/>
  <c r="AM226" i="27" s="1"/>
  <c r="AM229" i="27" s="1"/>
  <c r="AM232" i="27" s="1"/>
  <c r="AM235" i="27" s="1"/>
  <c r="AM238" i="27" s="1"/>
  <c r="AM241" i="27" s="1"/>
  <c r="AM244" i="27" s="1"/>
  <c r="AL220" i="27"/>
  <c r="AK220" i="27"/>
  <c r="AK223" i="27" s="1"/>
  <c r="AK226" i="27" s="1"/>
  <c r="AK229" i="27" s="1"/>
  <c r="AK232" i="27" s="1"/>
  <c r="AK235" i="27" s="1"/>
  <c r="AK238" i="27" s="1"/>
  <c r="AK241" i="27" s="1"/>
  <c r="AK244" i="27" s="1"/>
  <c r="AJ220" i="27"/>
  <c r="AJ223" i="27" s="1"/>
  <c r="AJ226" i="27" s="1"/>
  <c r="AJ229" i="27" s="1"/>
  <c r="AJ232" i="27" s="1"/>
  <c r="AJ235" i="27" s="1"/>
  <c r="AJ238" i="27" s="1"/>
  <c r="AJ241" i="27" s="1"/>
  <c r="AJ244" i="27" s="1"/>
  <c r="AI220" i="27"/>
  <c r="AI223" i="27" s="1"/>
  <c r="AI226" i="27" s="1"/>
  <c r="AI229" i="27" s="1"/>
  <c r="AI232" i="27" s="1"/>
  <c r="AI235" i="27" s="1"/>
  <c r="AI238" i="27" s="1"/>
  <c r="AI241" i="27" s="1"/>
  <c r="AI244" i="27" s="1"/>
  <c r="AH220" i="27"/>
  <c r="AH223" i="27" s="1"/>
  <c r="AG220" i="27"/>
  <c r="AF220" i="27"/>
  <c r="AF223" i="27" s="1"/>
  <c r="AF226" i="27" s="1"/>
  <c r="AF229" i="27" s="1"/>
  <c r="AF232" i="27" s="1"/>
  <c r="AF235" i="27" s="1"/>
  <c r="AF238" i="27" s="1"/>
  <c r="AF241" i="27" s="1"/>
  <c r="AF244" i="27" s="1"/>
  <c r="AE220" i="27"/>
  <c r="AE223" i="27" s="1"/>
  <c r="AE226" i="27" s="1"/>
  <c r="AE229" i="27" s="1"/>
  <c r="AE232" i="27" s="1"/>
  <c r="AE235" i="27" s="1"/>
  <c r="AE238" i="27" s="1"/>
  <c r="AE241" i="27" s="1"/>
  <c r="AE244" i="27" s="1"/>
  <c r="AD220" i="27"/>
  <c r="AC220" i="27"/>
  <c r="AC223" i="27" s="1"/>
  <c r="AC226" i="27" s="1"/>
  <c r="AC229" i="27" s="1"/>
  <c r="AC232" i="27" s="1"/>
  <c r="AC235" i="27" s="1"/>
  <c r="AC238" i="27" s="1"/>
  <c r="AC241" i="27" s="1"/>
  <c r="AC244" i="27" s="1"/>
  <c r="AB220" i="27"/>
  <c r="AB223" i="27" s="1"/>
  <c r="AB226" i="27" s="1"/>
  <c r="AB229" i="27" s="1"/>
  <c r="AB232" i="27" s="1"/>
  <c r="AB235" i="27" s="1"/>
  <c r="AB238" i="27" s="1"/>
  <c r="AB241" i="27" s="1"/>
  <c r="AB244" i="27" s="1"/>
  <c r="AA220" i="27"/>
  <c r="AA223" i="27" s="1"/>
  <c r="AA226" i="27" s="1"/>
  <c r="AA229" i="27" s="1"/>
  <c r="AA232" i="27" s="1"/>
  <c r="AA235" i="27" s="1"/>
  <c r="AA238" i="27" s="1"/>
  <c r="Z220" i="27"/>
  <c r="Z223" i="27" s="1"/>
  <c r="Z226" i="27" s="1"/>
  <c r="Z229" i="27" s="1"/>
  <c r="Z232" i="27" s="1"/>
  <c r="Z235" i="27" s="1"/>
  <c r="Z238" i="27" s="1"/>
  <c r="Z241" i="27" s="1"/>
  <c r="Z244" i="27" s="1"/>
  <c r="Y220" i="27"/>
  <c r="X220" i="27"/>
  <c r="X223" i="27" s="1"/>
  <c r="X226" i="27" s="1"/>
  <c r="X229" i="27" s="1"/>
  <c r="X232" i="27" s="1"/>
  <c r="X235" i="27" s="1"/>
  <c r="X238" i="27" s="1"/>
  <c r="X241" i="27" s="1"/>
  <c r="X244" i="27" s="1"/>
  <c r="W220" i="27"/>
  <c r="W223" i="27" s="1"/>
  <c r="W226" i="27" s="1"/>
  <c r="W229" i="27" s="1"/>
  <c r="W232" i="27" s="1"/>
  <c r="W235" i="27" s="1"/>
  <c r="W238" i="27" s="1"/>
  <c r="W241" i="27" s="1"/>
  <c r="W244" i="27" s="1"/>
  <c r="V220" i="27"/>
  <c r="U220" i="27"/>
  <c r="U223" i="27" s="1"/>
  <c r="U226" i="27" s="1"/>
  <c r="U229" i="27" s="1"/>
  <c r="U232" i="27" s="1"/>
  <c r="U235" i="27" s="1"/>
  <c r="U238" i="27" s="1"/>
  <c r="U241" i="27" s="1"/>
  <c r="U244" i="27" s="1"/>
  <c r="T220" i="27"/>
  <c r="T223" i="27" s="1"/>
  <c r="T226" i="27" s="1"/>
  <c r="S220" i="27"/>
  <c r="S223" i="27" s="1"/>
  <c r="S226" i="27" s="1"/>
  <c r="S229" i="27" s="1"/>
  <c r="R220" i="27"/>
  <c r="R223" i="27" s="1"/>
  <c r="R226" i="27" s="1"/>
  <c r="R229" i="27" s="1"/>
  <c r="R232" i="27" s="1"/>
  <c r="R235" i="27" s="1"/>
  <c r="R238" i="27" s="1"/>
  <c r="R241" i="27" s="1"/>
  <c r="R244" i="27" s="1"/>
  <c r="Q220" i="27"/>
  <c r="P220" i="27"/>
  <c r="P223" i="27" s="1"/>
  <c r="P226" i="27" s="1"/>
  <c r="P229" i="27" s="1"/>
  <c r="P232" i="27" s="1"/>
  <c r="P235" i="27" s="1"/>
  <c r="P238" i="27" s="1"/>
  <c r="P241" i="27" s="1"/>
  <c r="P244" i="27" s="1"/>
  <c r="O220" i="27"/>
  <c r="O223" i="27" s="1"/>
  <c r="O226" i="27" s="1"/>
  <c r="O229" i="27" s="1"/>
  <c r="O232" i="27" s="1"/>
  <c r="O235" i="27" s="1"/>
  <c r="O238" i="27" s="1"/>
  <c r="O241" i="27" s="1"/>
  <c r="O244" i="27" s="1"/>
  <c r="N220" i="27"/>
  <c r="M220" i="27"/>
  <c r="M223" i="27" s="1"/>
  <c r="M226" i="27" s="1"/>
  <c r="M229" i="27" s="1"/>
  <c r="M232" i="27" s="1"/>
  <c r="M235" i="27" s="1"/>
  <c r="M238" i="27" s="1"/>
  <c r="AP219" i="27"/>
  <c r="AP222" i="27" s="1"/>
  <c r="AP225" i="27" s="1"/>
  <c r="AP228" i="27" s="1"/>
  <c r="AP231" i="27" s="1"/>
  <c r="AP234" i="27" s="1"/>
  <c r="AP237" i="27" s="1"/>
  <c r="AP240" i="27" s="1"/>
  <c r="AP243" i="27" s="1"/>
  <c r="AO219" i="27"/>
  <c r="AO222" i="27" s="1"/>
  <c r="AO225" i="27" s="1"/>
  <c r="AO228" i="27" s="1"/>
  <c r="AO231" i="27" s="1"/>
  <c r="AO234" i="27" s="1"/>
  <c r="AO237" i="27" s="1"/>
  <c r="AN219" i="27"/>
  <c r="AN222" i="27" s="1"/>
  <c r="AN225" i="27" s="1"/>
  <c r="AN228" i="27" s="1"/>
  <c r="AN231" i="27" s="1"/>
  <c r="AN234" i="27" s="1"/>
  <c r="AN237" i="27" s="1"/>
  <c r="AN240" i="27" s="1"/>
  <c r="AN243" i="27" s="1"/>
  <c r="AM219" i="27"/>
  <c r="AL219" i="27"/>
  <c r="AL222" i="27" s="1"/>
  <c r="AL225" i="27" s="1"/>
  <c r="AL228" i="27" s="1"/>
  <c r="AL231" i="27" s="1"/>
  <c r="AL234" i="27" s="1"/>
  <c r="AL237" i="27" s="1"/>
  <c r="AL240" i="27" s="1"/>
  <c r="AL243" i="27" s="1"/>
  <c r="AK219" i="27"/>
  <c r="AK222" i="27" s="1"/>
  <c r="AK225" i="27" s="1"/>
  <c r="AK228" i="27" s="1"/>
  <c r="AK231" i="27" s="1"/>
  <c r="AK234" i="27" s="1"/>
  <c r="AK237" i="27" s="1"/>
  <c r="AK240" i="27" s="1"/>
  <c r="AK243" i="27" s="1"/>
  <c r="AJ219" i="27"/>
  <c r="AI219" i="27"/>
  <c r="AI222" i="27" s="1"/>
  <c r="AH219" i="27"/>
  <c r="AH222" i="27" s="1"/>
  <c r="AH225" i="27" s="1"/>
  <c r="AG219" i="27"/>
  <c r="AG222" i="27" s="1"/>
  <c r="AG225" i="27" s="1"/>
  <c r="AG228" i="27" s="1"/>
  <c r="AG231" i="27" s="1"/>
  <c r="AG234" i="27" s="1"/>
  <c r="AG237" i="27" s="1"/>
  <c r="AG240" i="27" s="1"/>
  <c r="AF219" i="27"/>
  <c r="AF222" i="27" s="1"/>
  <c r="AF225" i="27" s="1"/>
  <c r="AF228" i="27" s="1"/>
  <c r="AF231" i="27" s="1"/>
  <c r="AF234" i="27" s="1"/>
  <c r="AF237" i="27" s="1"/>
  <c r="AF240" i="27" s="1"/>
  <c r="AF243" i="27" s="1"/>
  <c r="AE219" i="27"/>
  <c r="AD219" i="27"/>
  <c r="AD222" i="27" s="1"/>
  <c r="AD225" i="27" s="1"/>
  <c r="AD228" i="27" s="1"/>
  <c r="AD231" i="27" s="1"/>
  <c r="AD234" i="27" s="1"/>
  <c r="AD237" i="27" s="1"/>
  <c r="AD240" i="27" s="1"/>
  <c r="AD243" i="27" s="1"/>
  <c r="AC219" i="27"/>
  <c r="AC222" i="27" s="1"/>
  <c r="AC225" i="27" s="1"/>
  <c r="AC228" i="27" s="1"/>
  <c r="AC231" i="27" s="1"/>
  <c r="AC234" i="27" s="1"/>
  <c r="AC237" i="27" s="1"/>
  <c r="AC240" i="27" s="1"/>
  <c r="AC243" i="27" s="1"/>
  <c r="AB219" i="27"/>
  <c r="AA219" i="27"/>
  <c r="AA222" i="27" s="1"/>
  <c r="AA225" i="27" s="1"/>
  <c r="AA228" i="27" s="1"/>
  <c r="AA231" i="27" s="1"/>
  <c r="AA234" i="27" s="1"/>
  <c r="AA237" i="27" s="1"/>
  <c r="AA240" i="27" s="1"/>
  <c r="AA243" i="27" s="1"/>
  <c r="Z219" i="27"/>
  <c r="Z222" i="27" s="1"/>
  <c r="Y219" i="27"/>
  <c r="Y222" i="27" s="1"/>
  <c r="Y225" i="27" s="1"/>
  <c r="Y228" i="27" s="1"/>
  <c r="Y231" i="27" s="1"/>
  <c r="Y234" i="27" s="1"/>
  <c r="Y237" i="27" s="1"/>
  <c r="Y240" i="27" s="1"/>
  <c r="Y243" i="27" s="1"/>
  <c r="X219" i="27"/>
  <c r="X222" i="27" s="1"/>
  <c r="X225" i="27" s="1"/>
  <c r="X228" i="27" s="1"/>
  <c r="X231" i="27" s="1"/>
  <c r="X234" i="27" s="1"/>
  <c r="X237" i="27" s="1"/>
  <c r="X240" i="27" s="1"/>
  <c r="X243" i="27" s="1"/>
  <c r="W219" i="27"/>
  <c r="V219" i="27"/>
  <c r="V222" i="27" s="1"/>
  <c r="V225" i="27" s="1"/>
  <c r="V228" i="27" s="1"/>
  <c r="V231" i="27" s="1"/>
  <c r="V234" i="27" s="1"/>
  <c r="V237" i="27" s="1"/>
  <c r="V240" i="27" s="1"/>
  <c r="V243" i="27" s="1"/>
  <c r="U219" i="27"/>
  <c r="U222" i="27" s="1"/>
  <c r="U225" i="27" s="1"/>
  <c r="U228" i="27" s="1"/>
  <c r="U231" i="27" s="1"/>
  <c r="U234" i="27" s="1"/>
  <c r="U237" i="27" s="1"/>
  <c r="U240" i="27" s="1"/>
  <c r="U243" i="27" s="1"/>
  <c r="T219" i="27"/>
  <c r="S219" i="27"/>
  <c r="S222" i="27" s="1"/>
  <c r="S225" i="27" s="1"/>
  <c r="S228" i="27" s="1"/>
  <c r="S231" i="27" s="1"/>
  <c r="S234" i="27" s="1"/>
  <c r="S237" i="27" s="1"/>
  <c r="S240" i="27" s="1"/>
  <c r="S243" i="27" s="1"/>
  <c r="R219" i="27"/>
  <c r="R222" i="27" s="1"/>
  <c r="R225" i="27" s="1"/>
  <c r="R228" i="27" s="1"/>
  <c r="R231" i="27" s="1"/>
  <c r="R234" i="27" s="1"/>
  <c r="R237" i="27" s="1"/>
  <c r="R240" i="27" s="1"/>
  <c r="R243" i="27" s="1"/>
  <c r="Q219" i="27"/>
  <c r="Q222" i="27" s="1"/>
  <c r="Q225" i="27" s="1"/>
  <c r="Q228" i="27" s="1"/>
  <c r="Q231" i="27" s="1"/>
  <c r="Q234" i="27" s="1"/>
  <c r="Q237" i="27" s="1"/>
  <c r="Q240" i="27" s="1"/>
  <c r="P219" i="27"/>
  <c r="P222" i="27" s="1"/>
  <c r="P225" i="27" s="1"/>
  <c r="P228" i="27" s="1"/>
  <c r="P231" i="27" s="1"/>
  <c r="P234" i="27" s="1"/>
  <c r="P237" i="27" s="1"/>
  <c r="P240" i="27" s="1"/>
  <c r="P243" i="27" s="1"/>
  <c r="O219" i="27"/>
  <c r="N219" i="27"/>
  <c r="N222" i="27" s="1"/>
  <c r="N225" i="27" s="1"/>
  <c r="N228" i="27" s="1"/>
  <c r="N231" i="27" s="1"/>
  <c r="N234" i="27" s="1"/>
  <c r="N237" i="27" s="1"/>
  <c r="N240" i="27" s="1"/>
  <c r="N243" i="27" s="1"/>
  <c r="M219" i="27"/>
  <c r="M222" i="27" s="1"/>
  <c r="M225" i="27" s="1"/>
  <c r="M228" i="27" s="1"/>
  <c r="M231" i="27" s="1"/>
  <c r="M234" i="27" s="1"/>
  <c r="M237" i="27" s="1"/>
  <c r="M240" i="27" s="1"/>
  <c r="M243" i="27" s="1"/>
  <c r="AP218" i="27"/>
  <c r="AO218" i="27"/>
  <c r="AO221" i="27" s="1"/>
  <c r="AO224" i="27" s="1"/>
  <c r="AO227" i="27" s="1"/>
  <c r="AO230" i="27" s="1"/>
  <c r="AO233" i="27" s="1"/>
  <c r="AO236" i="27" s="1"/>
  <c r="AO239" i="27" s="1"/>
  <c r="AO242" i="27" s="1"/>
  <c r="AN218" i="27"/>
  <c r="AN221" i="27" s="1"/>
  <c r="AN224" i="27" s="1"/>
  <c r="AN227" i="27" s="1"/>
  <c r="AN230" i="27" s="1"/>
  <c r="AN233" i="27" s="1"/>
  <c r="AN236" i="27" s="1"/>
  <c r="AN239" i="27" s="1"/>
  <c r="AN242" i="27" s="1"/>
  <c r="AM218" i="27"/>
  <c r="AM221" i="27" s="1"/>
  <c r="AM224" i="27" s="1"/>
  <c r="AM227" i="27" s="1"/>
  <c r="AM230" i="27" s="1"/>
  <c r="AM233" i="27" s="1"/>
  <c r="AM236" i="27" s="1"/>
  <c r="AM239" i="27" s="1"/>
  <c r="AM242" i="27" s="1"/>
  <c r="AL218" i="27"/>
  <c r="AL221" i="27" s="1"/>
  <c r="AL224" i="27" s="1"/>
  <c r="AL227" i="27" s="1"/>
  <c r="AK218" i="27"/>
  <c r="AJ218" i="27"/>
  <c r="AJ221" i="27" s="1"/>
  <c r="AJ224" i="27" s="1"/>
  <c r="AJ227" i="27" s="1"/>
  <c r="AJ230" i="27" s="1"/>
  <c r="AJ233" i="27" s="1"/>
  <c r="AJ236" i="27" s="1"/>
  <c r="AJ239" i="27" s="1"/>
  <c r="AJ242" i="27" s="1"/>
  <c r="AI218" i="27"/>
  <c r="AI221" i="27" s="1"/>
  <c r="AI224" i="27" s="1"/>
  <c r="AI227" i="27" s="1"/>
  <c r="AI230" i="27" s="1"/>
  <c r="AI233" i="27" s="1"/>
  <c r="AI236" i="27" s="1"/>
  <c r="AI239" i="27" s="1"/>
  <c r="AI242" i="27" s="1"/>
  <c r="AH218" i="27"/>
  <c r="AG218" i="27"/>
  <c r="AG221" i="27" s="1"/>
  <c r="AG224" i="27" s="1"/>
  <c r="AG227" i="27" s="1"/>
  <c r="AG230" i="27" s="1"/>
  <c r="AG233" i="27" s="1"/>
  <c r="AG236" i="27" s="1"/>
  <c r="AG239" i="27" s="1"/>
  <c r="AG242" i="27" s="1"/>
  <c r="AF218" i="27"/>
  <c r="AF221" i="27" s="1"/>
  <c r="AF224" i="27" s="1"/>
  <c r="AF227" i="27" s="1"/>
  <c r="AF230" i="27" s="1"/>
  <c r="AF233" i="27" s="1"/>
  <c r="AF236" i="27" s="1"/>
  <c r="AF239" i="27" s="1"/>
  <c r="AF242" i="27" s="1"/>
  <c r="AE218" i="27"/>
  <c r="AE221" i="27" s="1"/>
  <c r="AE224" i="27" s="1"/>
  <c r="AE227" i="27" s="1"/>
  <c r="AE230" i="27" s="1"/>
  <c r="AE233" i="27" s="1"/>
  <c r="AE236" i="27" s="1"/>
  <c r="AE239" i="27" s="1"/>
  <c r="AE242" i="27" s="1"/>
  <c r="AD218" i="27"/>
  <c r="AD221" i="27" s="1"/>
  <c r="AD224" i="27" s="1"/>
  <c r="AC218" i="27"/>
  <c r="AB218" i="27"/>
  <c r="AB221" i="27" s="1"/>
  <c r="AB224" i="27" s="1"/>
  <c r="AB227" i="27" s="1"/>
  <c r="AB230" i="27" s="1"/>
  <c r="AB233" i="27" s="1"/>
  <c r="AB236" i="27" s="1"/>
  <c r="AB239" i="27" s="1"/>
  <c r="AB242" i="27" s="1"/>
  <c r="AA218" i="27"/>
  <c r="AA221" i="27" s="1"/>
  <c r="AA224" i="27" s="1"/>
  <c r="AA227" i="27" s="1"/>
  <c r="AA230" i="27" s="1"/>
  <c r="AA233" i="27" s="1"/>
  <c r="AA236" i="27" s="1"/>
  <c r="AA239" i="27" s="1"/>
  <c r="AA242" i="27" s="1"/>
  <c r="Z218" i="27"/>
  <c r="Y218" i="27"/>
  <c r="Y221" i="27" s="1"/>
  <c r="Y224" i="27" s="1"/>
  <c r="X218" i="27"/>
  <c r="X221" i="27" s="1"/>
  <c r="W218" i="27"/>
  <c r="W221" i="27" s="1"/>
  <c r="W224" i="27" s="1"/>
  <c r="W227" i="27" s="1"/>
  <c r="W230" i="27" s="1"/>
  <c r="W233" i="27" s="1"/>
  <c r="W236" i="27" s="1"/>
  <c r="W239" i="27" s="1"/>
  <c r="W242" i="27" s="1"/>
  <c r="V218" i="27"/>
  <c r="V221" i="27" s="1"/>
  <c r="V224" i="27" s="1"/>
  <c r="V227" i="27" s="1"/>
  <c r="V230" i="27" s="1"/>
  <c r="V233" i="27" s="1"/>
  <c r="V236" i="27" s="1"/>
  <c r="V239" i="27" s="1"/>
  <c r="V242" i="27" s="1"/>
  <c r="U218" i="27"/>
  <c r="T218" i="27"/>
  <c r="T221" i="27" s="1"/>
  <c r="T224" i="27" s="1"/>
  <c r="T227" i="27" s="1"/>
  <c r="T230" i="27" s="1"/>
  <c r="T233" i="27" s="1"/>
  <c r="T236" i="27" s="1"/>
  <c r="T239" i="27" s="1"/>
  <c r="T242" i="27" s="1"/>
  <c r="S218" i="27"/>
  <c r="S221" i="27" s="1"/>
  <c r="S224" i="27" s="1"/>
  <c r="S227" i="27" s="1"/>
  <c r="S230" i="27" s="1"/>
  <c r="S233" i="27" s="1"/>
  <c r="S236" i="27" s="1"/>
  <c r="S239" i="27" s="1"/>
  <c r="S242" i="27" s="1"/>
  <c r="R218" i="27"/>
  <c r="Q218" i="27"/>
  <c r="Q221" i="27" s="1"/>
  <c r="Q224" i="27" s="1"/>
  <c r="Q227" i="27" s="1"/>
  <c r="Q230" i="27" s="1"/>
  <c r="Q233" i="27" s="1"/>
  <c r="Q236" i="27" s="1"/>
  <c r="Q239" i="27" s="1"/>
  <c r="Q242" i="27" s="1"/>
  <c r="P218" i="27"/>
  <c r="P221" i="27" s="1"/>
  <c r="O218" i="27"/>
  <c r="O221" i="27" s="1"/>
  <c r="O224" i="27" s="1"/>
  <c r="O227" i="27" s="1"/>
  <c r="O230" i="27" s="1"/>
  <c r="O233" i="27" s="1"/>
  <c r="O236" i="27" s="1"/>
  <c r="N218" i="27"/>
  <c r="N221" i="27" s="1"/>
  <c r="N224" i="27" s="1"/>
  <c r="M218" i="27"/>
  <c r="AP148" i="27"/>
  <c r="AO148" i="27"/>
  <c r="AN148" i="27"/>
  <c r="AM148" i="27"/>
  <c r="AL148" i="27"/>
  <c r="AK148" i="27"/>
  <c r="AJ148" i="27"/>
  <c r="AI148" i="27"/>
  <c r="AH148" i="27"/>
  <c r="AG148" i="27"/>
  <c r="AF148" i="27"/>
  <c r="AE148" i="27"/>
  <c r="AD148" i="27"/>
  <c r="AC148" i="27"/>
  <c r="AB148" i="27"/>
  <c r="AA148" i="27"/>
  <c r="Z148" i="27"/>
  <c r="Y148" i="27"/>
  <c r="X148" i="27"/>
  <c r="W148" i="27"/>
  <c r="V148" i="27"/>
  <c r="U148" i="27"/>
  <c r="T148" i="27"/>
  <c r="S148" i="27"/>
  <c r="R148" i="27"/>
  <c r="Q148" i="27"/>
  <c r="P148" i="27"/>
  <c r="O148" i="27"/>
  <c r="N148" i="27"/>
  <c r="M148" i="27"/>
  <c r="AP147" i="27"/>
  <c r="AO147" i="27"/>
  <c r="AN147" i="27"/>
  <c r="AM147" i="27"/>
  <c r="AL147" i="27"/>
  <c r="AK147" i="27"/>
  <c r="AJ147" i="27"/>
  <c r="AI147" i="27"/>
  <c r="AH147" i="27"/>
  <c r="AG147" i="27"/>
  <c r="AF147" i="27"/>
  <c r="AE147" i="27"/>
  <c r="AD147" i="27"/>
  <c r="AC147" i="27"/>
  <c r="AB147" i="27"/>
  <c r="AA147" i="27"/>
  <c r="Z147" i="27"/>
  <c r="Y147" i="27"/>
  <c r="X147" i="27"/>
  <c r="W147" i="27"/>
  <c r="V147" i="27"/>
  <c r="U147" i="27"/>
  <c r="T147" i="27"/>
  <c r="S147" i="27"/>
  <c r="R147" i="27"/>
  <c r="Q147" i="27"/>
  <c r="P147" i="27"/>
  <c r="O147" i="27"/>
  <c r="N147" i="27"/>
  <c r="M147" i="27"/>
  <c r="AP146" i="27"/>
  <c r="AO146" i="27"/>
  <c r="AN146" i="27"/>
  <c r="AM146" i="27"/>
  <c r="AL146" i="27"/>
  <c r="AK146" i="27"/>
  <c r="AJ146" i="27"/>
  <c r="AI146" i="27"/>
  <c r="AH146" i="27"/>
  <c r="AG146" i="27"/>
  <c r="AF146" i="27"/>
  <c r="AE146" i="27"/>
  <c r="AD146" i="27"/>
  <c r="AC146" i="27"/>
  <c r="AB146" i="27"/>
  <c r="AA146" i="27"/>
  <c r="Z146" i="27"/>
  <c r="Y146" i="27"/>
  <c r="X146" i="27"/>
  <c r="W146" i="27"/>
  <c r="V146" i="27"/>
  <c r="U146" i="27"/>
  <c r="T146" i="27"/>
  <c r="S146" i="27"/>
  <c r="R146" i="27"/>
  <c r="Q146" i="27"/>
  <c r="P146" i="27"/>
  <c r="O146" i="27"/>
  <c r="N146" i="27"/>
  <c r="M146" i="27"/>
  <c r="AP145" i="27"/>
  <c r="AO145" i="27"/>
  <c r="AN145" i="27"/>
  <c r="AM145" i="27"/>
  <c r="AL145" i="27"/>
  <c r="AK145" i="27"/>
  <c r="AJ145" i="27"/>
  <c r="AI145" i="27"/>
  <c r="AH145" i="27"/>
  <c r="AG145" i="27"/>
  <c r="AF145" i="27"/>
  <c r="AE145" i="27"/>
  <c r="AD145" i="27"/>
  <c r="AC145" i="27"/>
  <c r="AB145" i="27"/>
  <c r="AA145" i="27"/>
  <c r="Z145" i="27"/>
  <c r="Y145" i="27"/>
  <c r="X145" i="27"/>
  <c r="W145" i="27"/>
  <c r="V145" i="27"/>
  <c r="U145" i="27"/>
  <c r="T145" i="27"/>
  <c r="S145" i="27"/>
  <c r="R145" i="27"/>
  <c r="Q145" i="27"/>
  <c r="P145" i="27"/>
  <c r="O145" i="27"/>
  <c r="N145" i="27"/>
  <c r="M145" i="27"/>
  <c r="AP144" i="27"/>
  <c r="AO144" i="27"/>
  <c r="AN144" i="27"/>
  <c r="AM144" i="27"/>
  <c r="AL144" i="27"/>
  <c r="AK144" i="27"/>
  <c r="AJ144" i="27"/>
  <c r="AI144" i="27"/>
  <c r="AH144" i="27"/>
  <c r="AG144" i="27"/>
  <c r="AF144" i="27"/>
  <c r="AE144" i="27"/>
  <c r="AD144" i="27"/>
  <c r="AC144" i="27"/>
  <c r="AB144" i="27"/>
  <c r="AA144" i="27"/>
  <c r="Z144" i="27"/>
  <c r="Y144" i="27"/>
  <c r="X144" i="27"/>
  <c r="W144" i="27"/>
  <c r="V144" i="27"/>
  <c r="U144" i="27"/>
  <c r="T144" i="27"/>
  <c r="S144" i="27"/>
  <c r="R144" i="27"/>
  <c r="Q144" i="27"/>
  <c r="P144" i="27"/>
  <c r="O144" i="27"/>
  <c r="N144" i="27"/>
  <c r="M144" i="27"/>
  <c r="AP143" i="27"/>
  <c r="AO143" i="27"/>
  <c r="AN143" i="27"/>
  <c r="AM143" i="27"/>
  <c r="AL143" i="27"/>
  <c r="AK143" i="27"/>
  <c r="AJ143" i="27"/>
  <c r="AI143" i="27"/>
  <c r="AH143" i="27"/>
  <c r="AG143" i="27"/>
  <c r="AF143" i="27"/>
  <c r="AE143" i="27"/>
  <c r="AD143" i="27"/>
  <c r="AC143" i="27"/>
  <c r="AB143" i="27"/>
  <c r="AA143" i="27"/>
  <c r="Z143" i="27"/>
  <c r="Y143" i="27"/>
  <c r="X143" i="27"/>
  <c r="W143" i="27"/>
  <c r="V143" i="27"/>
  <c r="U143" i="27"/>
  <c r="T143" i="27"/>
  <c r="S143" i="27"/>
  <c r="R143" i="27"/>
  <c r="Q143" i="27"/>
  <c r="P143" i="27"/>
  <c r="O143" i="27"/>
  <c r="N143" i="27"/>
  <c r="M143" i="27"/>
  <c r="AP142" i="27"/>
  <c r="AO142" i="27"/>
  <c r="AN142" i="27"/>
  <c r="AM142" i="27"/>
  <c r="AL142" i="27"/>
  <c r="AK142" i="27"/>
  <c r="AJ142" i="27"/>
  <c r="AI142" i="27"/>
  <c r="AH142" i="27"/>
  <c r="AG142" i="27"/>
  <c r="AF142" i="27"/>
  <c r="AE142" i="27"/>
  <c r="AD142" i="27"/>
  <c r="AC142" i="27"/>
  <c r="AB142" i="27"/>
  <c r="AA142" i="27"/>
  <c r="Z142" i="27"/>
  <c r="Y142" i="27"/>
  <c r="X142" i="27"/>
  <c r="W142" i="27"/>
  <c r="V142" i="27"/>
  <c r="U142" i="27"/>
  <c r="T142" i="27"/>
  <c r="S142" i="27"/>
  <c r="R142" i="27"/>
  <c r="Q142" i="27"/>
  <c r="P142" i="27"/>
  <c r="O142" i="27"/>
  <c r="N142" i="27"/>
  <c r="M142" i="27"/>
  <c r="AP141" i="27"/>
  <c r="AO141" i="27"/>
  <c r="AN141" i="27"/>
  <c r="AM141" i="27"/>
  <c r="AL141" i="27"/>
  <c r="AK141" i="27"/>
  <c r="AJ141" i="27"/>
  <c r="AI141" i="27"/>
  <c r="AH141" i="27"/>
  <c r="AG141" i="27"/>
  <c r="AF141" i="27"/>
  <c r="AE141" i="27"/>
  <c r="AD141" i="27"/>
  <c r="AC141" i="27"/>
  <c r="AB141" i="27"/>
  <c r="AA141" i="27"/>
  <c r="Z141" i="27"/>
  <c r="Y141" i="27"/>
  <c r="X141" i="27"/>
  <c r="W141" i="27"/>
  <c r="V141" i="27"/>
  <c r="U141" i="27"/>
  <c r="T141" i="27"/>
  <c r="S141" i="27"/>
  <c r="R141" i="27"/>
  <c r="Q141" i="27"/>
  <c r="P141" i="27"/>
  <c r="O141" i="27"/>
  <c r="N141" i="27"/>
  <c r="M141" i="27"/>
  <c r="AP140" i="27"/>
  <c r="AO140" i="27"/>
  <c r="AN140" i="27"/>
  <c r="AM140" i="27"/>
  <c r="AL140" i="27"/>
  <c r="AK140" i="27"/>
  <c r="AJ140" i="27"/>
  <c r="AI140" i="27"/>
  <c r="AH140" i="27"/>
  <c r="AG140" i="27"/>
  <c r="AF140" i="27"/>
  <c r="AE140" i="27"/>
  <c r="AD140" i="27"/>
  <c r="AC140" i="27"/>
  <c r="AB140" i="27"/>
  <c r="AA140" i="27"/>
  <c r="Z140" i="27"/>
  <c r="Y140" i="27"/>
  <c r="X140" i="27"/>
  <c r="W140" i="27"/>
  <c r="V140" i="27"/>
  <c r="U140" i="27"/>
  <c r="T140" i="27"/>
  <c r="S140" i="27"/>
  <c r="R140" i="27"/>
  <c r="Q140" i="27"/>
  <c r="P140" i="27"/>
  <c r="O140" i="27"/>
  <c r="N140" i="27"/>
  <c r="M140" i="27"/>
  <c r="AP139" i="27"/>
  <c r="AO139" i="27"/>
  <c r="AN139" i="27"/>
  <c r="AM139" i="27"/>
  <c r="AL139" i="27"/>
  <c r="AK139" i="27"/>
  <c r="AJ139" i="27"/>
  <c r="AI139" i="27"/>
  <c r="AH139" i="27"/>
  <c r="AG139" i="27"/>
  <c r="AF139" i="27"/>
  <c r="AE139" i="27"/>
  <c r="AD139" i="27"/>
  <c r="AC139" i="27"/>
  <c r="AB139" i="27"/>
  <c r="AA139" i="27"/>
  <c r="Z139" i="27"/>
  <c r="Y139" i="27"/>
  <c r="X139" i="27"/>
  <c r="W139" i="27"/>
  <c r="V139" i="27"/>
  <c r="U139" i="27"/>
  <c r="T139" i="27"/>
  <c r="S139" i="27"/>
  <c r="R139" i="27"/>
  <c r="Q139" i="27"/>
  <c r="P139" i="27"/>
  <c r="O139" i="27"/>
  <c r="N139" i="27"/>
  <c r="M139" i="27"/>
  <c r="AP138" i="27"/>
  <c r="AO138" i="27"/>
  <c r="AN138" i="27"/>
  <c r="AM138" i="27"/>
  <c r="AL138" i="27"/>
  <c r="AK138" i="27"/>
  <c r="AJ138" i="27"/>
  <c r="AI138" i="27"/>
  <c r="AH138" i="27"/>
  <c r="AG138" i="27"/>
  <c r="AF138" i="27"/>
  <c r="AE138" i="27"/>
  <c r="AD138" i="27"/>
  <c r="AC138" i="27"/>
  <c r="AB138" i="27"/>
  <c r="AA138" i="27"/>
  <c r="Z138" i="27"/>
  <c r="Y138" i="27"/>
  <c r="X138" i="27"/>
  <c r="W138" i="27"/>
  <c r="V138" i="27"/>
  <c r="U138" i="27"/>
  <c r="T138" i="27"/>
  <c r="S138" i="27"/>
  <c r="R138" i="27"/>
  <c r="Q138" i="27"/>
  <c r="P138" i="27"/>
  <c r="O138" i="27"/>
  <c r="N138" i="27"/>
  <c r="M138" i="27"/>
  <c r="AP137" i="27"/>
  <c r="AO137" i="27"/>
  <c r="AN137" i="27"/>
  <c r="AM137" i="27"/>
  <c r="AL137" i="27"/>
  <c r="AK137" i="27"/>
  <c r="AJ137" i="27"/>
  <c r="AI137" i="27"/>
  <c r="AH137" i="27"/>
  <c r="AG137" i="27"/>
  <c r="AF137" i="27"/>
  <c r="AE137" i="27"/>
  <c r="AD137" i="27"/>
  <c r="AC137" i="27"/>
  <c r="AB137" i="27"/>
  <c r="AA137" i="27"/>
  <c r="Z137" i="27"/>
  <c r="Y137" i="27"/>
  <c r="X137" i="27"/>
  <c r="W137" i="27"/>
  <c r="V137" i="27"/>
  <c r="U137" i="27"/>
  <c r="T137" i="27"/>
  <c r="S137" i="27"/>
  <c r="R137" i="27"/>
  <c r="Q137" i="27"/>
  <c r="P137" i="27"/>
  <c r="O137" i="27"/>
  <c r="N137" i="27"/>
  <c r="M137" i="27"/>
  <c r="AP136" i="27"/>
  <c r="AO136" i="27"/>
  <c r="AN136" i="27"/>
  <c r="AM136" i="27"/>
  <c r="AL136" i="27"/>
  <c r="AK136" i="27"/>
  <c r="AJ136" i="27"/>
  <c r="AI136" i="27"/>
  <c r="AH136" i="27"/>
  <c r="AG136" i="27"/>
  <c r="AF136" i="27"/>
  <c r="AE136" i="27"/>
  <c r="AD136" i="27"/>
  <c r="AC136" i="27"/>
  <c r="AB136" i="27"/>
  <c r="AA136" i="27"/>
  <c r="Z136" i="27"/>
  <c r="Y136" i="27"/>
  <c r="X136" i="27"/>
  <c r="W136" i="27"/>
  <c r="V136" i="27"/>
  <c r="U136" i="27"/>
  <c r="T136" i="27"/>
  <c r="S136" i="27"/>
  <c r="R136" i="27"/>
  <c r="Q136" i="27"/>
  <c r="P136" i="27"/>
  <c r="O136" i="27"/>
  <c r="N136" i="27"/>
  <c r="M136" i="27"/>
  <c r="AP135" i="27"/>
  <c r="AO135" i="27"/>
  <c r="AN135" i="27"/>
  <c r="AM135" i="27"/>
  <c r="AL135" i="27"/>
  <c r="AK135" i="27"/>
  <c r="AJ135" i="27"/>
  <c r="AI135" i="27"/>
  <c r="AH135" i="27"/>
  <c r="AG135" i="27"/>
  <c r="AF135" i="27"/>
  <c r="AE135" i="27"/>
  <c r="AD135" i="27"/>
  <c r="AC135" i="27"/>
  <c r="AB135" i="27"/>
  <c r="AA135" i="27"/>
  <c r="Z135" i="27"/>
  <c r="Y135" i="27"/>
  <c r="X135" i="27"/>
  <c r="W135" i="27"/>
  <c r="V135" i="27"/>
  <c r="U135" i="27"/>
  <c r="T135" i="27"/>
  <c r="S135" i="27"/>
  <c r="R135" i="27"/>
  <c r="Q135" i="27"/>
  <c r="P135" i="27"/>
  <c r="O135" i="27"/>
  <c r="N135" i="27"/>
  <c r="M135" i="27"/>
  <c r="AP134" i="27"/>
  <c r="AO134" i="27"/>
  <c r="AN134" i="27"/>
  <c r="AM134" i="27"/>
  <c r="AL134" i="27"/>
  <c r="AK134" i="27"/>
  <c r="AJ134" i="27"/>
  <c r="AI134" i="27"/>
  <c r="AH134" i="27"/>
  <c r="AG134" i="27"/>
  <c r="AF134" i="27"/>
  <c r="AE134" i="27"/>
  <c r="AD134" i="27"/>
  <c r="AC134" i="27"/>
  <c r="AB134" i="27"/>
  <c r="AA134" i="27"/>
  <c r="Z134" i="27"/>
  <c r="Y134" i="27"/>
  <c r="X134" i="27"/>
  <c r="W134" i="27"/>
  <c r="V134" i="27"/>
  <c r="U134" i="27"/>
  <c r="T134" i="27"/>
  <c r="S134" i="27"/>
  <c r="R134" i="27"/>
  <c r="Q134" i="27"/>
  <c r="P134" i="27"/>
  <c r="O134" i="27"/>
  <c r="N134" i="27"/>
  <c r="M134" i="27"/>
  <c r="AP133" i="27"/>
  <c r="AO133" i="27"/>
  <c r="AN133" i="27"/>
  <c r="AM133" i="27"/>
  <c r="AL133" i="27"/>
  <c r="AK133" i="27"/>
  <c r="AJ133" i="27"/>
  <c r="AI133" i="27"/>
  <c r="AH133" i="27"/>
  <c r="AG133" i="27"/>
  <c r="AF133" i="27"/>
  <c r="AE133" i="27"/>
  <c r="AD133" i="27"/>
  <c r="AC133" i="27"/>
  <c r="AB133" i="27"/>
  <c r="AA133" i="27"/>
  <c r="Z133" i="27"/>
  <c r="Y133" i="27"/>
  <c r="X133" i="27"/>
  <c r="W133" i="27"/>
  <c r="V133" i="27"/>
  <c r="U133" i="27"/>
  <c r="T133" i="27"/>
  <c r="S133" i="27"/>
  <c r="R133" i="27"/>
  <c r="Q133" i="27"/>
  <c r="P133" i="27"/>
  <c r="O133" i="27"/>
  <c r="N133" i="27"/>
  <c r="M133" i="27"/>
  <c r="AP132" i="27"/>
  <c r="AO132" i="27"/>
  <c r="AN132" i="27"/>
  <c r="AM132" i="27"/>
  <c r="AL132" i="27"/>
  <c r="AK132" i="27"/>
  <c r="AJ132" i="27"/>
  <c r="AI132" i="27"/>
  <c r="AH132" i="27"/>
  <c r="AG132" i="27"/>
  <c r="AF132" i="27"/>
  <c r="AE132" i="27"/>
  <c r="AD132" i="27"/>
  <c r="AC132" i="27"/>
  <c r="AB132" i="27"/>
  <c r="AA132" i="27"/>
  <c r="Z132" i="27"/>
  <c r="Y132" i="27"/>
  <c r="X132" i="27"/>
  <c r="W132" i="27"/>
  <c r="V132" i="27"/>
  <c r="U132" i="27"/>
  <c r="T132" i="27"/>
  <c r="S132" i="27"/>
  <c r="R132" i="27"/>
  <c r="Q132" i="27"/>
  <c r="P132" i="27"/>
  <c r="O132" i="27"/>
  <c r="N132" i="27"/>
  <c r="M132" i="27"/>
  <c r="AP131" i="27"/>
  <c r="AO131" i="27"/>
  <c r="AN131" i="27"/>
  <c r="AM131" i="27"/>
  <c r="AL131" i="27"/>
  <c r="AK131" i="27"/>
  <c r="AJ131" i="27"/>
  <c r="AI131" i="27"/>
  <c r="AH131" i="27"/>
  <c r="AG131" i="27"/>
  <c r="AF131" i="27"/>
  <c r="AE131" i="27"/>
  <c r="AD131" i="27"/>
  <c r="AC131" i="27"/>
  <c r="AB131" i="27"/>
  <c r="AA131" i="27"/>
  <c r="Z131" i="27"/>
  <c r="Y131" i="27"/>
  <c r="X131" i="27"/>
  <c r="W131" i="27"/>
  <c r="V131" i="27"/>
  <c r="U131" i="27"/>
  <c r="T131" i="27"/>
  <c r="S131" i="27"/>
  <c r="R131" i="27"/>
  <c r="Q131" i="27"/>
  <c r="P131" i="27"/>
  <c r="O131" i="27"/>
  <c r="N131" i="27"/>
  <c r="M131" i="27"/>
  <c r="AP130" i="27"/>
  <c r="AO130" i="27"/>
  <c r="AN130" i="27"/>
  <c r="AM130" i="27"/>
  <c r="AL130" i="27"/>
  <c r="AK130" i="27"/>
  <c r="AJ130" i="27"/>
  <c r="AI130" i="27"/>
  <c r="AH130" i="27"/>
  <c r="AG130" i="27"/>
  <c r="AF130" i="27"/>
  <c r="AE130" i="27"/>
  <c r="AD130" i="27"/>
  <c r="AC130" i="27"/>
  <c r="AB130" i="27"/>
  <c r="AA130" i="27"/>
  <c r="Z130" i="27"/>
  <c r="Y130" i="27"/>
  <c r="X130" i="27"/>
  <c r="W130" i="27"/>
  <c r="V130" i="27"/>
  <c r="U130" i="27"/>
  <c r="T130" i="27"/>
  <c r="S130" i="27"/>
  <c r="R130" i="27"/>
  <c r="Q130" i="27"/>
  <c r="P130" i="27"/>
  <c r="O130" i="27"/>
  <c r="N130" i="27"/>
  <c r="M130" i="27"/>
  <c r="AP129" i="27"/>
  <c r="AO129" i="27"/>
  <c r="AN129" i="27"/>
  <c r="AM129" i="27"/>
  <c r="AL129" i="27"/>
  <c r="AK129" i="27"/>
  <c r="AJ129" i="27"/>
  <c r="AI129" i="27"/>
  <c r="AH129" i="27"/>
  <c r="AG129" i="27"/>
  <c r="AF129" i="27"/>
  <c r="AE129" i="27"/>
  <c r="AD129" i="27"/>
  <c r="AC129" i="27"/>
  <c r="AB129" i="27"/>
  <c r="AA129" i="27"/>
  <c r="Z129" i="27"/>
  <c r="Y129" i="27"/>
  <c r="X129" i="27"/>
  <c r="W129" i="27"/>
  <c r="V129" i="27"/>
  <c r="U129" i="27"/>
  <c r="T129" i="27"/>
  <c r="S129" i="27"/>
  <c r="R129" i="27"/>
  <c r="Q129" i="27"/>
  <c r="P129" i="27"/>
  <c r="O129" i="27"/>
  <c r="N129" i="27"/>
  <c r="M129" i="27"/>
  <c r="AP128" i="27"/>
  <c r="AO128" i="27"/>
  <c r="AN128" i="27"/>
  <c r="AM128" i="27"/>
  <c r="AL128" i="27"/>
  <c r="AK128" i="27"/>
  <c r="AJ128" i="27"/>
  <c r="AI128" i="27"/>
  <c r="AH128" i="27"/>
  <c r="AG128" i="27"/>
  <c r="AF128" i="27"/>
  <c r="AE128" i="27"/>
  <c r="AD128" i="27"/>
  <c r="AC128" i="27"/>
  <c r="AB128" i="27"/>
  <c r="AA128" i="27"/>
  <c r="Z128" i="27"/>
  <c r="Y128" i="27"/>
  <c r="X128" i="27"/>
  <c r="W128" i="27"/>
  <c r="V128" i="27"/>
  <c r="U128" i="27"/>
  <c r="T128" i="27"/>
  <c r="S128" i="27"/>
  <c r="R128" i="27"/>
  <c r="Q128" i="27"/>
  <c r="P128" i="27"/>
  <c r="O128" i="27"/>
  <c r="N128" i="27"/>
  <c r="M128" i="27"/>
  <c r="AP127" i="27"/>
  <c r="AO127" i="27"/>
  <c r="AN127" i="27"/>
  <c r="AM127" i="27"/>
  <c r="AL127" i="27"/>
  <c r="AK127" i="27"/>
  <c r="AJ127" i="27"/>
  <c r="AI127" i="27"/>
  <c r="AH127" i="27"/>
  <c r="AG127" i="27"/>
  <c r="AF127" i="27"/>
  <c r="AE127" i="27"/>
  <c r="AD127" i="27"/>
  <c r="AC127" i="27"/>
  <c r="AB127" i="27"/>
  <c r="AA127" i="27"/>
  <c r="Z127" i="27"/>
  <c r="Y127" i="27"/>
  <c r="X127" i="27"/>
  <c r="W127" i="27"/>
  <c r="V127" i="27"/>
  <c r="U127" i="27"/>
  <c r="T127" i="27"/>
  <c r="S127" i="27"/>
  <c r="R127" i="27"/>
  <c r="Q127" i="27"/>
  <c r="P127" i="27"/>
  <c r="O127" i="27"/>
  <c r="N127" i="27"/>
  <c r="M127" i="27"/>
  <c r="AP126" i="27"/>
  <c r="AO126" i="27"/>
  <c r="AN126" i="27"/>
  <c r="AM126" i="27"/>
  <c r="AL126" i="27"/>
  <c r="AK126" i="27"/>
  <c r="AJ126" i="27"/>
  <c r="AI126" i="27"/>
  <c r="AH126" i="27"/>
  <c r="AG126" i="27"/>
  <c r="AF126" i="27"/>
  <c r="AE126" i="27"/>
  <c r="AD126" i="27"/>
  <c r="AC126" i="27"/>
  <c r="AB126" i="27"/>
  <c r="AA126" i="27"/>
  <c r="Z126" i="27"/>
  <c r="Y126" i="27"/>
  <c r="X126" i="27"/>
  <c r="W126" i="27"/>
  <c r="V126" i="27"/>
  <c r="U126" i="27"/>
  <c r="T126" i="27"/>
  <c r="S126" i="27"/>
  <c r="R126" i="27"/>
  <c r="Q126" i="27"/>
  <c r="P126" i="27"/>
  <c r="O126" i="27"/>
  <c r="N126" i="27"/>
  <c r="M126" i="27"/>
  <c r="AP125" i="27"/>
  <c r="AO125" i="27"/>
  <c r="AN125" i="27"/>
  <c r="AM125" i="27"/>
  <c r="AL125" i="27"/>
  <c r="AK125" i="27"/>
  <c r="AJ125" i="27"/>
  <c r="AI125" i="27"/>
  <c r="AH125" i="27"/>
  <c r="AG125" i="27"/>
  <c r="AF125" i="27"/>
  <c r="AE125" i="27"/>
  <c r="AD125" i="27"/>
  <c r="AC125" i="27"/>
  <c r="AB125" i="27"/>
  <c r="AA125" i="27"/>
  <c r="Z125" i="27"/>
  <c r="Y125" i="27"/>
  <c r="X125" i="27"/>
  <c r="W125" i="27"/>
  <c r="V125" i="27"/>
  <c r="U125" i="27"/>
  <c r="T125" i="27"/>
  <c r="S125" i="27"/>
  <c r="R125" i="27"/>
  <c r="Q125" i="27"/>
  <c r="P125" i="27"/>
  <c r="O125" i="27"/>
  <c r="N125" i="27"/>
  <c r="M125" i="27"/>
  <c r="AP124" i="27"/>
  <c r="AO124" i="27"/>
  <c r="AN124" i="27"/>
  <c r="AM124" i="27"/>
  <c r="AL124" i="27"/>
  <c r="AK124" i="27"/>
  <c r="AJ124" i="27"/>
  <c r="AI124" i="27"/>
  <c r="AH124" i="27"/>
  <c r="AG124" i="27"/>
  <c r="AF124" i="27"/>
  <c r="AE124" i="27"/>
  <c r="AD124" i="27"/>
  <c r="AC124" i="27"/>
  <c r="AB124" i="27"/>
  <c r="AA124" i="27"/>
  <c r="Z124" i="27"/>
  <c r="Y124" i="27"/>
  <c r="X124" i="27"/>
  <c r="W124" i="27"/>
  <c r="V124" i="27"/>
  <c r="U124" i="27"/>
  <c r="T124" i="27"/>
  <c r="S124" i="27"/>
  <c r="R124" i="27"/>
  <c r="Q124" i="27"/>
  <c r="P124" i="27"/>
  <c r="O124" i="27"/>
  <c r="N124" i="27"/>
  <c r="M124" i="27"/>
  <c r="AP123" i="27"/>
  <c r="AO123" i="27"/>
  <c r="AN123" i="27"/>
  <c r="AM123" i="27"/>
  <c r="AL123" i="27"/>
  <c r="AK123" i="27"/>
  <c r="AJ123" i="27"/>
  <c r="AI123" i="27"/>
  <c r="AH123" i="27"/>
  <c r="AG123" i="27"/>
  <c r="AF123" i="27"/>
  <c r="AE123" i="27"/>
  <c r="AD123" i="27"/>
  <c r="AC123" i="27"/>
  <c r="AB123" i="27"/>
  <c r="AA123" i="27"/>
  <c r="Z123" i="27"/>
  <c r="Y123" i="27"/>
  <c r="X123" i="27"/>
  <c r="W123" i="27"/>
  <c r="V123" i="27"/>
  <c r="U123" i="27"/>
  <c r="T123" i="27"/>
  <c r="S123" i="27"/>
  <c r="R123" i="27"/>
  <c r="Q123" i="27"/>
  <c r="P123" i="27"/>
  <c r="O123" i="27"/>
  <c r="N123" i="27"/>
  <c r="M123" i="27"/>
  <c r="AP122" i="27"/>
  <c r="AO122" i="27"/>
  <c r="AN122" i="27"/>
  <c r="AM122" i="27"/>
  <c r="AL122" i="27"/>
  <c r="AK122" i="27"/>
  <c r="AJ122" i="27"/>
  <c r="AI122" i="27"/>
  <c r="AH122" i="27"/>
  <c r="AG122" i="27"/>
  <c r="AF122" i="27"/>
  <c r="AE122" i="27"/>
  <c r="AD122" i="27"/>
  <c r="AC122" i="27"/>
  <c r="AB122" i="27"/>
  <c r="AA122" i="27"/>
  <c r="Z122" i="27"/>
  <c r="Y122" i="27"/>
  <c r="X122" i="27"/>
  <c r="W122" i="27"/>
  <c r="V122" i="27"/>
  <c r="U122" i="27"/>
  <c r="T122" i="27"/>
  <c r="S122" i="27"/>
  <c r="R122" i="27"/>
  <c r="Q122" i="27"/>
  <c r="P122" i="27"/>
  <c r="O122" i="27"/>
  <c r="N122" i="27"/>
  <c r="M122" i="27"/>
  <c r="AP121" i="27"/>
  <c r="AO121" i="27"/>
  <c r="AN121" i="27"/>
  <c r="AM121" i="27"/>
  <c r="AL121" i="27"/>
  <c r="AK121" i="27"/>
  <c r="AJ121" i="27"/>
  <c r="AI121" i="27"/>
  <c r="AH121" i="27"/>
  <c r="AG121" i="27"/>
  <c r="AF121" i="27"/>
  <c r="AE121" i="27"/>
  <c r="AD121" i="27"/>
  <c r="AC121" i="27"/>
  <c r="AB121" i="27"/>
  <c r="AA121" i="27"/>
  <c r="Z121" i="27"/>
  <c r="Y121" i="27"/>
  <c r="X121" i="27"/>
  <c r="W121" i="27"/>
  <c r="V121" i="27"/>
  <c r="U121" i="27"/>
  <c r="T121" i="27"/>
  <c r="S121" i="27"/>
  <c r="R121" i="27"/>
  <c r="Q121" i="27"/>
  <c r="P121" i="27"/>
  <c r="O121" i="27"/>
  <c r="N121" i="27"/>
  <c r="M121" i="27"/>
  <c r="AP120" i="27"/>
  <c r="AO120" i="27"/>
  <c r="AN120" i="27"/>
  <c r="AM120" i="27"/>
  <c r="AL120" i="27"/>
  <c r="AK120" i="27"/>
  <c r="AJ120" i="27"/>
  <c r="AI120" i="27"/>
  <c r="AH120" i="27"/>
  <c r="AG120" i="27"/>
  <c r="AF120" i="27"/>
  <c r="AE120" i="27"/>
  <c r="AD120" i="27"/>
  <c r="AC120" i="27"/>
  <c r="AB120" i="27"/>
  <c r="AA120" i="27"/>
  <c r="Z120" i="27"/>
  <c r="Y120" i="27"/>
  <c r="X120" i="27"/>
  <c r="W120" i="27"/>
  <c r="V120" i="27"/>
  <c r="U120" i="27"/>
  <c r="T120" i="27"/>
  <c r="S120" i="27"/>
  <c r="R120" i="27"/>
  <c r="Q120" i="27"/>
  <c r="P120" i="27"/>
  <c r="O120" i="27"/>
  <c r="N120" i="27"/>
  <c r="M120" i="27"/>
  <c r="AP119" i="27"/>
  <c r="AO119" i="27"/>
  <c r="AN119" i="27"/>
  <c r="AM119" i="27"/>
  <c r="AL119" i="27"/>
  <c r="AK119" i="27"/>
  <c r="AJ119" i="27"/>
  <c r="AI119" i="27"/>
  <c r="AH119" i="27"/>
  <c r="AG119" i="27"/>
  <c r="AF119" i="27"/>
  <c r="AE119" i="27"/>
  <c r="AD119" i="27"/>
  <c r="AC119" i="27"/>
  <c r="AB119" i="27"/>
  <c r="AA119" i="27"/>
  <c r="Z119" i="27"/>
  <c r="Y119" i="27"/>
  <c r="X119" i="27"/>
  <c r="W119" i="27"/>
  <c r="V119" i="27"/>
  <c r="U119" i="27"/>
  <c r="T119" i="27"/>
  <c r="S119" i="27"/>
  <c r="R119" i="27"/>
  <c r="Q119" i="27"/>
  <c r="P119" i="27"/>
  <c r="O119" i="27"/>
  <c r="N119" i="27"/>
  <c r="M119" i="27"/>
  <c r="AO69" i="27"/>
  <c r="AM69" i="27"/>
  <c r="AG69" i="27"/>
  <c r="AE69" i="27"/>
  <c r="Y69" i="27"/>
  <c r="W69" i="27"/>
  <c r="Q69" i="27"/>
  <c r="O69" i="27"/>
  <c r="AM68" i="27"/>
  <c r="AK68" i="27"/>
  <c r="AE68" i="27"/>
  <c r="AC68" i="27"/>
  <c r="W68" i="27"/>
  <c r="U68" i="27"/>
  <c r="O68" i="27"/>
  <c r="M68" i="27"/>
  <c r="AK67" i="27"/>
  <c r="AI67" i="27"/>
  <c r="AC67" i="27"/>
  <c r="AA67" i="27"/>
  <c r="U67" i="27"/>
  <c r="S67" i="27"/>
  <c r="M67" i="27"/>
  <c r="AO66" i="27"/>
  <c r="AI66" i="27"/>
  <c r="AG66" i="27"/>
  <c r="AA66" i="27"/>
  <c r="Y66" i="27"/>
  <c r="S66" i="27"/>
  <c r="Q66" i="27"/>
  <c r="W64" i="27"/>
  <c r="AC63" i="27"/>
  <c r="U63" i="27"/>
  <c r="AO62" i="27"/>
  <c r="AI62" i="27"/>
  <c r="AG62" i="27"/>
  <c r="AA62" i="27"/>
  <c r="Y62" i="27"/>
  <c r="S62" i="27"/>
  <c r="Q62" i="27"/>
  <c r="AO61" i="27"/>
  <c r="AM61" i="27"/>
  <c r="AM64" i="27" s="1"/>
  <c r="AG61" i="27"/>
  <c r="AE61" i="27"/>
  <c r="Y61" i="27"/>
  <c r="W61" i="27"/>
  <c r="Q61" i="27"/>
  <c r="O61" i="27"/>
  <c r="O64" i="27" s="1"/>
  <c r="AM60" i="27"/>
  <c r="AK60" i="27"/>
  <c r="AK63" i="27" s="1"/>
  <c r="AE60" i="27"/>
  <c r="AC60" i="27"/>
  <c r="W60" i="27"/>
  <c r="U60" i="27"/>
  <c r="O60" i="27"/>
  <c r="M60" i="27"/>
  <c r="M63" i="27" s="1"/>
  <c r="AK59" i="27"/>
  <c r="AI59" i="27"/>
  <c r="AC59" i="27"/>
  <c r="AA59" i="27"/>
  <c r="U59" i="27"/>
  <c r="S59" i="27"/>
  <c r="M59" i="27"/>
  <c r="AM56" i="27"/>
  <c r="O56" i="27"/>
  <c r="AK55" i="27"/>
  <c r="AK58" i="27" s="1"/>
  <c r="AI55" i="27"/>
  <c r="AC55" i="27"/>
  <c r="AA55" i="27"/>
  <c r="U55" i="27"/>
  <c r="S55" i="27"/>
  <c r="M55" i="27"/>
  <c r="M58" i="27" s="1"/>
  <c r="AO54" i="27"/>
  <c r="AI54" i="27"/>
  <c r="AG54" i="27"/>
  <c r="AA54" i="27"/>
  <c r="Y54" i="27"/>
  <c r="S54" i="27"/>
  <c r="Q54" i="27"/>
  <c r="AO53" i="27"/>
  <c r="AM53" i="27"/>
  <c r="AG53" i="27"/>
  <c r="AE53" i="27"/>
  <c r="AE56" i="27" s="1"/>
  <c r="Y53" i="27"/>
  <c r="W53" i="27"/>
  <c r="W56" i="27" s="1"/>
  <c r="Q53" i="27"/>
  <c r="O53" i="27"/>
  <c r="AM52" i="27"/>
  <c r="AK52" i="27"/>
  <c r="AE52" i="27"/>
  <c r="AE64" i="27" s="1"/>
  <c r="AC52" i="27"/>
  <c r="W52" i="27"/>
  <c r="U52" i="27"/>
  <c r="O52" i="27"/>
  <c r="M52" i="27"/>
  <c r="S40" i="27"/>
  <c r="O39" i="27" s="1"/>
  <c r="S39" i="27"/>
  <c r="AJ69" i="27" s="1"/>
  <c r="K382" i="26"/>
  <c r="K383" i="26" s="1"/>
  <c r="K384" i="26" s="1"/>
  <c r="K385" i="26" s="1"/>
  <c r="K386" i="26" s="1"/>
  <c r="AP137" i="26"/>
  <c r="AO137" i="26"/>
  <c r="AN137" i="26"/>
  <c r="AM137" i="26"/>
  <c r="AL137" i="26"/>
  <c r="AK137" i="26"/>
  <c r="AJ137" i="26"/>
  <c r="AI137" i="26"/>
  <c r="AH137" i="26"/>
  <c r="AG137" i="26"/>
  <c r="AF137" i="26"/>
  <c r="AE137" i="26"/>
  <c r="AD137" i="26"/>
  <c r="AC137" i="26"/>
  <c r="AB137" i="26"/>
  <c r="AA137" i="26"/>
  <c r="Z137" i="26"/>
  <c r="Y137" i="26"/>
  <c r="X137" i="26"/>
  <c r="W137" i="26"/>
  <c r="V137" i="26"/>
  <c r="U137" i="26"/>
  <c r="T137" i="26"/>
  <c r="S137" i="26"/>
  <c r="R137" i="26"/>
  <c r="Q137" i="26"/>
  <c r="P137" i="26"/>
  <c r="O137" i="26"/>
  <c r="N137" i="26"/>
  <c r="M137" i="26"/>
  <c r="AP136" i="26"/>
  <c r="AO136" i="26"/>
  <c r="AN136" i="26"/>
  <c r="AM136" i="26"/>
  <c r="AL136" i="26"/>
  <c r="AK136" i="26"/>
  <c r="AJ136" i="26"/>
  <c r="AI136" i="26"/>
  <c r="AH136" i="26"/>
  <c r="AG136" i="26"/>
  <c r="AF136" i="26"/>
  <c r="AE136" i="26"/>
  <c r="AD136" i="26"/>
  <c r="AC136" i="26"/>
  <c r="AB136" i="26"/>
  <c r="AA136" i="26"/>
  <c r="Z136" i="26"/>
  <c r="Y136" i="26"/>
  <c r="X136" i="26"/>
  <c r="W136" i="26"/>
  <c r="V136" i="26"/>
  <c r="U136" i="26"/>
  <c r="T136" i="26"/>
  <c r="S136" i="26"/>
  <c r="R136" i="26"/>
  <c r="Q136" i="26"/>
  <c r="P136" i="26"/>
  <c r="O136" i="26"/>
  <c r="N136" i="26"/>
  <c r="M136" i="26"/>
  <c r="AP135" i="26"/>
  <c r="AO135" i="26"/>
  <c r="AN135" i="26"/>
  <c r="AM135" i="26"/>
  <c r="AL135" i="26"/>
  <c r="AK135" i="26"/>
  <c r="AJ135" i="26"/>
  <c r="AI135" i="26"/>
  <c r="AH135" i="26"/>
  <c r="AG135" i="26"/>
  <c r="AF135" i="26"/>
  <c r="AE135" i="26"/>
  <c r="AD135" i="26"/>
  <c r="AC135" i="26"/>
  <c r="AB135" i="26"/>
  <c r="AA135" i="26"/>
  <c r="Z135" i="26"/>
  <c r="Y135" i="26"/>
  <c r="X135" i="26"/>
  <c r="W135" i="26"/>
  <c r="V135" i="26"/>
  <c r="U135" i="26"/>
  <c r="T135" i="26"/>
  <c r="S135" i="26"/>
  <c r="R135" i="26"/>
  <c r="Q135" i="26"/>
  <c r="P135" i="26"/>
  <c r="O135" i="26"/>
  <c r="N135" i="26"/>
  <c r="M135" i="26"/>
  <c r="AP134" i="26"/>
  <c r="AO134" i="26"/>
  <c r="AN134" i="26"/>
  <c r="AM134" i="26"/>
  <c r="AL134" i="26"/>
  <c r="AK134" i="26"/>
  <c r="AJ134" i="26"/>
  <c r="AI134" i="26"/>
  <c r="AH134" i="26"/>
  <c r="AG134" i="26"/>
  <c r="AF134" i="26"/>
  <c r="AE134" i="26"/>
  <c r="AD134" i="26"/>
  <c r="AC134" i="26"/>
  <c r="AB134" i="26"/>
  <c r="AA134" i="26"/>
  <c r="Z134" i="26"/>
  <c r="Y134" i="26"/>
  <c r="X134" i="26"/>
  <c r="W134" i="26"/>
  <c r="V134" i="26"/>
  <c r="U134" i="26"/>
  <c r="T134" i="26"/>
  <c r="S134" i="26"/>
  <c r="R134" i="26"/>
  <c r="Q134" i="26"/>
  <c r="P134" i="26"/>
  <c r="O134" i="26"/>
  <c r="N134" i="26"/>
  <c r="M134" i="26"/>
  <c r="AP133" i="26"/>
  <c r="AO133" i="26"/>
  <c r="AN133" i="26"/>
  <c r="AM133" i="26"/>
  <c r="AL133" i="26"/>
  <c r="AK133" i="26"/>
  <c r="AJ133" i="26"/>
  <c r="AI133" i="26"/>
  <c r="AH133" i="26"/>
  <c r="AG133" i="26"/>
  <c r="AF133" i="26"/>
  <c r="AE133" i="26"/>
  <c r="AD133" i="26"/>
  <c r="AC133" i="26"/>
  <c r="AB133" i="26"/>
  <c r="AA133" i="26"/>
  <c r="Z133" i="26"/>
  <c r="Y133" i="26"/>
  <c r="X133" i="26"/>
  <c r="W133" i="26"/>
  <c r="V133" i="26"/>
  <c r="U133" i="26"/>
  <c r="T133" i="26"/>
  <c r="S133" i="26"/>
  <c r="R133" i="26"/>
  <c r="Q133" i="26"/>
  <c r="P133" i="26"/>
  <c r="O133" i="26"/>
  <c r="N133" i="26"/>
  <c r="M133" i="26"/>
  <c r="AP132" i="26"/>
  <c r="AO132" i="26"/>
  <c r="AN132" i="26"/>
  <c r="AM132" i="26"/>
  <c r="AL132" i="26"/>
  <c r="AK132" i="26"/>
  <c r="AJ132" i="26"/>
  <c r="AI132" i="26"/>
  <c r="AH132" i="26"/>
  <c r="AG132" i="26"/>
  <c r="AF132" i="26"/>
  <c r="AE132" i="26"/>
  <c r="AD132" i="26"/>
  <c r="AC132" i="26"/>
  <c r="AB132" i="26"/>
  <c r="AA132" i="26"/>
  <c r="Z132" i="26"/>
  <c r="Y132" i="26"/>
  <c r="X132" i="26"/>
  <c r="W132" i="26"/>
  <c r="V132" i="26"/>
  <c r="U132" i="26"/>
  <c r="T132" i="26"/>
  <c r="S132" i="26"/>
  <c r="R132" i="26"/>
  <c r="Q132" i="26"/>
  <c r="P132" i="26"/>
  <c r="O132" i="26"/>
  <c r="N132" i="26"/>
  <c r="M132" i="26"/>
  <c r="AP131" i="26"/>
  <c r="AO131" i="26"/>
  <c r="AN131" i="26"/>
  <c r="AM131" i="26"/>
  <c r="AL131" i="26"/>
  <c r="AK131" i="26"/>
  <c r="AJ131" i="26"/>
  <c r="AI131" i="26"/>
  <c r="AH131" i="26"/>
  <c r="AG131" i="26"/>
  <c r="AF131" i="26"/>
  <c r="AE131" i="26"/>
  <c r="AD131" i="26"/>
  <c r="AC131" i="26"/>
  <c r="AB131" i="26"/>
  <c r="AA131" i="26"/>
  <c r="Z131" i="26"/>
  <c r="Y131" i="26"/>
  <c r="X131" i="26"/>
  <c r="W131" i="26"/>
  <c r="V131" i="26"/>
  <c r="U131" i="26"/>
  <c r="T131" i="26"/>
  <c r="S131" i="26"/>
  <c r="R131" i="26"/>
  <c r="Q131" i="26"/>
  <c r="P131" i="26"/>
  <c r="O131" i="26"/>
  <c r="N131" i="26"/>
  <c r="M131" i="26"/>
  <c r="AP130" i="26"/>
  <c r="AO130" i="26"/>
  <c r="AN130" i="26"/>
  <c r="AM130" i="26"/>
  <c r="AL130" i="26"/>
  <c r="AK130" i="26"/>
  <c r="AJ130" i="26"/>
  <c r="AI130" i="26"/>
  <c r="AH130" i="26"/>
  <c r="AG130" i="26"/>
  <c r="AF130" i="26"/>
  <c r="AE130" i="26"/>
  <c r="AD130" i="26"/>
  <c r="AC130" i="26"/>
  <c r="AB130" i="26"/>
  <c r="AA130" i="26"/>
  <c r="Z130" i="26"/>
  <c r="Y130" i="26"/>
  <c r="X130" i="26"/>
  <c r="W130" i="26"/>
  <c r="V130" i="26"/>
  <c r="U130" i="26"/>
  <c r="T130" i="26"/>
  <c r="S130" i="26"/>
  <c r="R130" i="26"/>
  <c r="Q130" i="26"/>
  <c r="P130" i="26"/>
  <c r="O130" i="26"/>
  <c r="N130" i="26"/>
  <c r="M130" i="26"/>
  <c r="AP129" i="26"/>
  <c r="AO129" i="26"/>
  <c r="AN129" i="26"/>
  <c r="AM129" i="26"/>
  <c r="AL129" i="26"/>
  <c r="AK129" i="26"/>
  <c r="AJ129" i="26"/>
  <c r="AI129" i="26"/>
  <c r="AH129" i="26"/>
  <c r="AG129" i="26"/>
  <c r="AF129" i="26"/>
  <c r="AE129" i="26"/>
  <c r="AD129" i="26"/>
  <c r="AC129" i="26"/>
  <c r="AB129" i="26"/>
  <c r="AA129" i="26"/>
  <c r="Z129" i="26"/>
  <c r="Y129" i="26"/>
  <c r="X129" i="26"/>
  <c r="W129" i="26"/>
  <c r="V129" i="26"/>
  <c r="U129" i="26"/>
  <c r="T129" i="26"/>
  <c r="S129" i="26"/>
  <c r="R129" i="26"/>
  <c r="Q129" i="26"/>
  <c r="P129" i="26"/>
  <c r="O129" i="26"/>
  <c r="N129" i="26"/>
  <c r="M129" i="26"/>
  <c r="AP128" i="26"/>
  <c r="AO128" i="26"/>
  <c r="AN128" i="26"/>
  <c r="AM128" i="26"/>
  <c r="AL128" i="26"/>
  <c r="AK128" i="26"/>
  <c r="AJ128" i="26"/>
  <c r="AI128" i="26"/>
  <c r="AH128" i="26"/>
  <c r="AG128" i="26"/>
  <c r="AF128" i="26"/>
  <c r="AE128" i="26"/>
  <c r="AD128" i="26"/>
  <c r="AC128" i="26"/>
  <c r="AB128" i="26"/>
  <c r="AA128" i="26"/>
  <c r="Z128" i="26"/>
  <c r="Y128" i="26"/>
  <c r="X128" i="26"/>
  <c r="W128" i="26"/>
  <c r="V128" i="26"/>
  <c r="U128" i="26"/>
  <c r="T128" i="26"/>
  <c r="S128" i="26"/>
  <c r="R128" i="26"/>
  <c r="Q128" i="26"/>
  <c r="P128" i="26"/>
  <c r="O128" i="26"/>
  <c r="N128" i="26"/>
  <c r="M128" i="26"/>
  <c r="AP127" i="26"/>
  <c r="AO127" i="26"/>
  <c r="AN127" i="26"/>
  <c r="AM127" i="26"/>
  <c r="AL127" i="26"/>
  <c r="AK127" i="26"/>
  <c r="AJ127" i="26"/>
  <c r="AI127" i="26"/>
  <c r="AH127" i="26"/>
  <c r="AG127" i="26"/>
  <c r="AF127" i="26"/>
  <c r="AE127" i="26"/>
  <c r="AD127" i="26"/>
  <c r="AC127" i="26"/>
  <c r="AB127" i="26"/>
  <c r="AA127" i="26"/>
  <c r="Z127" i="26"/>
  <c r="Y127" i="26"/>
  <c r="X127" i="26"/>
  <c r="W127" i="26"/>
  <c r="V127" i="26"/>
  <c r="U127" i="26"/>
  <c r="T127" i="26"/>
  <c r="S127" i="26"/>
  <c r="R127" i="26"/>
  <c r="Q127" i="26"/>
  <c r="P127" i="26"/>
  <c r="O127" i="26"/>
  <c r="N127" i="26"/>
  <c r="M127" i="26"/>
  <c r="AP126" i="26"/>
  <c r="AO126" i="26"/>
  <c r="AN126" i="26"/>
  <c r="AM126" i="26"/>
  <c r="AL126" i="26"/>
  <c r="AK126" i="26"/>
  <c r="AJ126" i="26"/>
  <c r="AI126" i="26"/>
  <c r="AH126" i="26"/>
  <c r="AG126" i="26"/>
  <c r="AF126" i="26"/>
  <c r="AE126" i="26"/>
  <c r="AD126" i="26"/>
  <c r="AC126" i="26"/>
  <c r="AB126" i="26"/>
  <c r="AA126" i="26"/>
  <c r="Z126" i="26"/>
  <c r="Y126" i="26"/>
  <c r="X126" i="26"/>
  <c r="W126" i="26"/>
  <c r="V126" i="26"/>
  <c r="U126" i="26"/>
  <c r="T126" i="26"/>
  <c r="S126" i="26"/>
  <c r="R126" i="26"/>
  <c r="Q126" i="26"/>
  <c r="P126" i="26"/>
  <c r="O126" i="26"/>
  <c r="N126" i="26"/>
  <c r="M126" i="26"/>
  <c r="AP125" i="26"/>
  <c r="AO125" i="26"/>
  <c r="AN125" i="26"/>
  <c r="AM125" i="26"/>
  <c r="AL125" i="26"/>
  <c r="AK125" i="26"/>
  <c r="AJ125" i="26"/>
  <c r="AI125" i="26"/>
  <c r="AH125" i="26"/>
  <c r="AG125" i="26"/>
  <c r="AF125" i="26"/>
  <c r="AE125" i="26"/>
  <c r="AD125" i="26"/>
  <c r="AC125" i="26"/>
  <c r="AB125" i="26"/>
  <c r="AA125" i="26"/>
  <c r="Z125" i="26"/>
  <c r="Y125" i="26"/>
  <c r="X125" i="26"/>
  <c r="W125" i="26"/>
  <c r="V125" i="26"/>
  <c r="U125" i="26"/>
  <c r="T125" i="26"/>
  <c r="S125" i="26"/>
  <c r="R125" i="26"/>
  <c r="Q125" i="26"/>
  <c r="P125" i="26"/>
  <c r="O125" i="26"/>
  <c r="N125" i="26"/>
  <c r="M125" i="26"/>
  <c r="AP124" i="26"/>
  <c r="AO124" i="26"/>
  <c r="AN124" i="26"/>
  <c r="AM124" i="26"/>
  <c r="AL124" i="26"/>
  <c r="AK124" i="26"/>
  <c r="AJ124" i="26"/>
  <c r="AI124" i="26"/>
  <c r="AH124" i="26"/>
  <c r="AG124" i="26"/>
  <c r="AF124" i="26"/>
  <c r="AE124" i="26"/>
  <c r="AD124" i="26"/>
  <c r="AC124" i="26"/>
  <c r="AB124" i="26"/>
  <c r="AA124" i="26"/>
  <c r="Z124" i="26"/>
  <c r="Y124" i="26"/>
  <c r="X124" i="26"/>
  <c r="W124" i="26"/>
  <c r="V124" i="26"/>
  <c r="U124" i="26"/>
  <c r="T124" i="26"/>
  <c r="S124" i="26"/>
  <c r="R124" i="26"/>
  <c r="Q124" i="26"/>
  <c r="P124" i="26"/>
  <c r="O124" i="26"/>
  <c r="N124" i="26"/>
  <c r="M124" i="26"/>
  <c r="AP123" i="26"/>
  <c r="AO123" i="26"/>
  <c r="AN123" i="26"/>
  <c r="AM123" i="26"/>
  <c r="AL123" i="26"/>
  <c r="AK123" i="26"/>
  <c r="AJ123" i="26"/>
  <c r="AI123" i="26"/>
  <c r="AH123" i="26"/>
  <c r="AG123" i="26"/>
  <c r="AF123" i="26"/>
  <c r="AE123" i="26"/>
  <c r="AD123" i="26"/>
  <c r="AC123" i="26"/>
  <c r="AB123" i="26"/>
  <c r="AA123" i="26"/>
  <c r="Z123" i="26"/>
  <c r="Y123" i="26"/>
  <c r="X123" i="26"/>
  <c r="W123" i="26"/>
  <c r="V123" i="26"/>
  <c r="U123" i="26"/>
  <c r="T123" i="26"/>
  <c r="S123" i="26"/>
  <c r="R123" i="26"/>
  <c r="Q123" i="26"/>
  <c r="P123" i="26"/>
  <c r="O123" i="26"/>
  <c r="N123" i="26"/>
  <c r="M123" i="26"/>
  <c r="AP122" i="26"/>
  <c r="AO122" i="26"/>
  <c r="AN122" i="26"/>
  <c r="AM122" i="26"/>
  <c r="AL122" i="26"/>
  <c r="AK122" i="26"/>
  <c r="AJ122" i="26"/>
  <c r="AI122" i="26"/>
  <c r="AH122" i="26"/>
  <c r="AG122" i="26"/>
  <c r="AF122" i="26"/>
  <c r="AE122" i="26"/>
  <c r="AD122" i="26"/>
  <c r="AC122" i="26"/>
  <c r="AB122" i="26"/>
  <c r="AA122" i="26"/>
  <c r="Z122" i="26"/>
  <c r="Y122" i="26"/>
  <c r="X122" i="26"/>
  <c r="W122" i="26"/>
  <c r="V122" i="26"/>
  <c r="U122" i="26"/>
  <c r="T122" i="26"/>
  <c r="S122" i="26"/>
  <c r="R122" i="26"/>
  <c r="Q122" i="26"/>
  <c r="P122" i="26"/>
  <c r="O122" i="26"/>
  <c r="N122" i="26"/>
  <c r="M122" i="26"/>
  <c r="AP121" i="26"/>
  <c r="AO121" i="26"/>
  <c r="AN121" i="26"/>
  <c r="AM121" i="26"/>
  <c r="AL121" i="26"/>
  <c r="AK121" i="26"/>
  <c r="AJ121" i="26"/>
  <c r="AI121" i="26"/>
  <c r="AH121" i="26"/>
  <c r="AG121" i="26"/>
  <c r="AF121" i="26"/>
  <c r="AE121" i="26"/>
  <c r="AD121" i="26"/>
  <c r="AC121" i="26"/>
  <c r="AB121" i="26"/>
  <c r="AA121" i="26"/>
  <c r="Z121" i="26"/>
  <c r="Y121" i="26"/>
  <c r="X121" i="26"/>
  <c r="W121" i="26"/>
  <c r="V121" i="26"/>
  <c r="U121" i="26"/>
  <c r="T121" i="26"/>
  <c r="S121" i="26"/>
  <c r="R121" i="26"/>
  <c r="Q121" i="26"/>
  <c r="P121" i="26"/>
  <c r="O121" i="26"/>
  <c r="N121" i="26"/>
  <c r="M121" i="26"/>
  <c r="AP120" i="26"/>
  <c r="AO120" i="26"/>
  <c r="AN120" i="26"/>
  <c r="AM120" i="26"/>
  <c r="AL120" i="26"/>
  <c r="AK120" i="26"/>
  <c r="AJ120" i="26"/>
  <c r="AI120" i="26"/>
  <c r="AH120" i="26"/>
  <c r="AG120" i="26"/>
  <c r="AF120" i="26"/>
  <c r="AE120" i="26"/>
  <c r="AD120" i="26"/>
  <c r="AC120" i="26"/>
  <c r="AB120" i="26"/>
  <c r="AA120" i="26"/>
  <c r="Z120" i="26"/>
  <c r="Y120" i="26"/>
  <c r="X120" i="26"/>
  <c r="W120" i="26"/>
  <c r="V120" i="26"/>
  <c r="U120" i="26"/>
  <c r="T120" i="26"/>
  <c r="S120" i="26"/>
  <c r="R120" i="26"/>
  <c r="Q120" i="26"/>
  <c r="P120" i="26"/>
  <c r="O120" i="26"/>
  <c r="N120" i="26"/>
  <c r="M120" i="26"/>
  <c r="AP119" i="26"/>
  <c r="AO119" i="26"/>
  <c r="AN119" i="26"/>
  <c r="AM119" i="26"/>
  <c r="AL119" i="26"/>
  <c r="AK119" i="26"/>
  <c r="AJ119" i="26"/>
  <c r="AI119" i="26"/>
  <c r="AH119" i="26"/>
  <c r="AG119" i="26"/>
  <c r="AF119" i="26"/>
  <c r="AE119" i="26"/>
  <c r="AD119" i="26"/>
  <c r="AC119" i="26"/>
  <c r="AB119" i="26"/>
  <c r="AA119" i="26"/>
  <c r="Z119" i="26"/>
  <c r="Y119" i="26"/>
  <c r="X119" i="26"/>
  <c r="W119" i="26"/>
  <c r="V119" i="26"/>
  <c r="U119" i="26"/>
  <c r="T119" i="26"/>
  <c r="S119" i="26"/>
  <c r="R119" i="26"/>
  <c r="Q119" i="26"/>
  <c r="P119" i="26"/>
  <c r="O119" i="26"/>
  <c r="N119" i="26"/>
  <c r="M119" i="26"/>
  <c r="AP118" i="26"/>
  <c r="AO118" i="26"/>
  <c r="AN118" i="26"/>
  <c r="AM118" i="26"/>
  <c r="AL118" i="26"/>
  <c r="AK118" i="26"/>
  <c r="AJ118" i="26"/>
  <c r="AI118" i="26"/>
  <c r="AH118" i="26"/>
  <c r="AG118" i="26"/>
  <c r="AF118" i="26"/>
  <c r="AE118" i="26"/>
  <c r="AD118" i="26"/>
  <c r="AC118" i="26"/>
  <c r="AB118" i="26"/>
  <c r="AA118" i="26"/>
  <c r="Z118" i="26"/>
  <c r="Y118" i="26"/>
  <c r="X118" i="26"/>
  <c r="W118" i="26"/>
  <c r="V118" i="26"/>
  <c r="U118" i="26"/>
  <c r="T118" i="26"/>
  <c r="S118" i="26"/>
  <c r="R118" i="26"/>
  <c r="Q118" i="26"/>
  <c r="P118" i="26"/>
  <c r="O118" i="26"/>
  <c r="N118" i="26"/>
  <c r="M118" i="26"/>
  <c r="AP117" i="26"/>
  <c r="AO117" i="26"/>
  <c r="AN117" i="26"/>
  <c r="AM117" i="26"/>
  <c r="AL117" i="26"/>
  <c r="AK117" i="26"/>
  <c r="AJ117" i="26"/>
  <c r="AI117" i="26"/>
  <c r="AH117" i="26"/>
  <c r="AG117" i="26"/>
  <c r="AF117" i="26"/>
  <c r="AE117" i="26"/>
  <c r="AD117" i="26"/>
  <c r="AC117" i="26"/>
  <c r="AB117" i="26"/>
  <c r="AA117" i="26"/>
  <c r="Z117" i="26"/>
  <c r="Y117" i="26"/>
  <c r="X117" i="26"/>
  <c r="W117" i="26"/>
  <c r="V117" i="26"/>
  <c r="U117" i="26"/>
  <c r="T117" i="26"/>
  <c r="S117" i="26"/>
  <c r="R117" i="26"/>
  <c r="Q117" i="26"/>
  <c r="P117" i="26"/>
  <c r="O117" i="26"/>
  <c r="N117" i="26"/>
  <c r="M117" i="26"/>
  <c r="AP116" i="26"/>
  <c r="AO116" i="26"/>
  <c r="AN116" i="26"/>
  <c r="AM116" i="26"/>
  <c r="AL116" i="26"/>
  <c r="AK116" i="26"/>
  <c r="AJ116" i="26"/>
  <c r="AI116" i="26"/>
  <c r="AH116" i="26"/>
  <c r="AG116" i="26"/>
  <c r="AF116" i="26"/>
  <c r="AE116" i="26"/>
  <c r="AD116" i="26"/>
  <c r="AC116" i="26"/>
  <c r="AB116" i="26"/>
  <c r="AA116" i="26"/>
  <c r="Z116" i="26"/>
  <c r="Y116" i="26"/>
  <c r="X116" i="26"/>
  <c r="W116" i="26"/>
  <c r="V116" i="26"/>
  <c r="U116" i="26"/>
  <c r="T116" i="26"/>
  <c r="S116" i="26"/>
  <c r="R116" i="26"/>
  <c r="Q116" i="26"/>
  <c r="P116" i="26"/>
  <c r="O116" i="26"/>
  <c r="N116" i="26"/>
  <c r="M116" i="26"/>
  <c r="AP115" i="26"/>
  <c r="AO115" i="26"/>
  <c r="AN115" i="26"/>
  <c r="AM115" i="26"/>
  <c r="AL115" i="26"/>
  <c r="AK115" i="26"/>
  <c r="AJ115" i="26"/>
  <c r="AI115" i="26"/>
  <c r="AH115" i="26"/>
  <c r="AG115" i="26"/>
  <c r="AF115" i="26"/>
  <c r="AE115" i="26"/>
  <c r="AD115" i="26"/>
  <c r="AC115" i="26"/>
  <c r="AB115" i="26"/>
  <c r="AA115" i="26"/>
  <c r="Z115" i="26"/>
  <c r="Y115" i="26"/>
  <c r="X115" i="26"/>
  <c r="W115" i="26"/>
  <c r="V115" i="26"/>
  <c r="U115" i="26"/>
  <c r="T115" i="26"/>
  <c r="S115" i="26"/>
  <c r="R115" i="26"/>
  <c r="Q115" i="26"/>
  <c r="P115" i="26"/>
  <c r="O115" i="26"/>
  <c r="N115" i="26"/>
  <c r="M115" i="26"/>
  <c r="AP114" i="26"/>
  <c r="AO114" i="26"/>
  <c r="AN114" i="26"/>
  <c r="AM114" i="26"/>
  <c r="AL114" i="26"/>
  <c r="AK114" i="26"/>
  <c r="AJ114" i="26"/>
  <c r="AI114" i="26"/>
  <c r="AH114" i="26"/>
  <c r="AG114" i="26"/>
  <c r="AF114" i="26"/>
  <c r="AE114" i="26"/>
  <c r="AD114" i="26"/>
  <c r="AC114" i="26"/>
  <c r="AB114" i="26"/>
  <c r="AA114" i="26"/>
  <c r="Z114" i="26"/>
  <c r="Y114" i="26"/>
  <c r="X114" i="26"/>
  <c r="W114" i="26"/>
  <c r="V114" i="26"/>
  <c r="U114" i="26"/>
  <c r="T114" i="26"/>
  <c r="S114" i="26"/>
  <c r="R114" i="26"/>
  <c r="Q114" i="26"/>
  <c r="P114" i="26"/>
  <c r="O114" i="26"/>
  <c r="N114" i="26"/>
  <c r="M114" i="26"/>
  <c r="AP113" i="26"/>
  <c r="AO113" i="26"/>
  <c r="AN113" i="26"/>
  <c r="AM113" i="26"/>
  <c r="AL113" i="26"/>
  <c r="AK113" i="26"/>
  <c r="AJ113" i="26"/>
  <c r="AI113" i="26"/>
  <c r="AH113" i="26"/>
  <c r="AG113" i="26"/>
  <c r="AF113" i="26"/>
  <c r="AE113" i="26"/>
  <c r="AD113" i="26"/>
  <c r="AC113" i="26"/>
  <c r="AB113" i="26"/>
  <c r="AA113" i="26"/>
  <c r="Z113" i="26"/>
  <c r="Y113" i="26"/>
  <c r="X113" i="26"/>
  <c r="W113" i="26"/>
  <c r="V113" i="26"/>
  <c r="U113" i="26"/>
  <c r="T113" i="26"/>
  <c r="S113" i="26"/>
  <c r="R113" i="26"/>
  <c r="Q113" i="26"/>
  <c r="P113" i="26"/>
  <c r="O113" i="26"/>
  <c r="N113" i="26"/>
  <c r="M113" i="26"/>
  <c r="AP112" i="26"/>
  <c r="AO112" i="26"/>
  <c r="AN112" i="26"/>
  <c r="AM112" i="26"/>
  <c r="AL112" i="26"/>
  <c r="AK112" i="26"/>
  <c r="AJ112" i="26"/>
  <c r="AI112" i="26"/>
  <c r="AH112" i="26"/>
  <c r="AG112" i="26"/>
  <c r="AF112" i="26"/>
  <c r="AE112" i="26"/>
  <c r="AD112" i="26"/>
  <c r="AC112" i="26"/>
  <c r="AB112" i="26"/>
  <c r="AA112" i="26"/>
  <c r="Z112" i="26"/>
  <c r="Y112" i="26"/>
  <c r="X112" i="26"/>
  <c r="W112" i="26"/>
  <c r="V112" i="26"/>
  <c r="U112" i="26"/>
  <c r="T112" i="26"/>
  <c r="S112" i="26"/>
  <c r="R112" i="26"/>
  <c r="Q112" i="26"/>
  <c r="P112" i="26"/>
  <c r="O112" i="26"/>
  <c r="N112" i="26"/>
  <c r="M112" i="26"/>
  <c r="AP111" i="26"/>
  <c r="AO111" i="26"/>
  <c r="AN111" i="26"/>
  <c r="AM111" i="26"/>
  <c r="AL111" i="26"/>
  <c r="AK111" i="26"/>
  <c r="AJ111" i="26"/>
  <c r="AI111" i="26"/>
  <c r="AH111" i="26"/>
  <c r="AG111" i="26"/>
  <c r="AF111" i="26"/>
  <c r="AE111" i="26"/>
  <c r="AD111" i="26"/>
  <c r="AC111" i="26"/>
  <c r="AB111" i="26"/>
  <c r="AA111" i="26"/>
  <c r="Z111" i="26"/>
  <c r="Y111" i="26"/>
  <c r="X111" i="26"/>
  <c r="W111" i="26"/>
  <c r="V111" i="26"/>
  <c r="U111" i="26"/>
  <c r="T111" i="26"/>
  <c r="S111" i="26"/>
  <c r="R111" i="26"/>
  <c r="Q111" i="26"/>
  <c r="P111" i="26"/>
  <c r="O111" i="26"/>
  <c r="N111" i="26"/>
  <c r="M111" i="26"/>
  <c r="AP110" i="26"/>
  <c r="AO110" i="26"/>
  <c r="AN110" i="26"/>
  <c r="AM110" i="26"/>
  <c r="AL110" i="26"/>
  <c r="AK110" i="26"/>
  <c r="AJ110" i="26"/>
  <c r="AI110" i="26"/>
  <c r="AH110" i="26"/>
  <c r="AG110" i="26"/>
  <c r="AF110" i="26"/>
  <c r="AE110" i="26"/>
  <c r="AD110" i="26"/>
  <c r="AC110" i="26"/>
  <c r="AB110" i="26"/>
  <c r="AA110" i="26"/>
  <c r="Z110" i="26"/>
  <c r="Y110" i="26"/>
  <c r="X110" i="26"/>
  <c r="W110" i="26"/>
  <c r="V110" i="26"/>
  <c r="U110" i="26"/>
  <c r="T110" i="26"/>
  <c r="S110" i="26"/>
  <c r="R110" i="26"/>
  <c r="Q110" i="26"/>
  <c r="P110" i="26"/>
  <c r="O110" i="26"/>
  <c r="N110" i="26"/>
  <c r="M110" i="26"/>
  <c r="AP109" i="26"/>
  <c r="AO109" i="26"/>
  <c r="AN109" i="26"/>
  <c r="AM109" i="26"/>
  <c r="AL109" i="26"/>
  <c r="AK109" i="26"/>
  <c r="AJ109" i="26"/>
  <c r="AI109" i="26"/>
  <c r="AH109" i="26"/>
  <c r="AG109" i="26"/>
  <c r="AF109" i="26"/>
  <c r="AE109" i="26"/>
  <c r="AD109" i="26"/>
  <c r="AC109" i="26"/>
  <c r="AB109" i="26"/>
  <c r="AA109" i="26"/>
  <c r="Z109" i="26"/>
  <c r="Y109" i="26"/>
  <c r="X109" i="26"/>
  <c r="W109" i="26"/>
  <c r="V109" i="26"/>
  <c r="U109" i="26"/>
  <c r="T109" i="26"/>
  <c r="S109" i="26"/>
  <c r="R109" i="26"/>
  <c r="Q109" i="26"/>
  <c r="P109" i="26"/>
  <c r="O109" i="26"/>
  <c r="N109" i="26"/>
  <c r="M109" i="26"/>
  <c r="AP108" i="26"/>
  <c r="AO108" i="26"/>
  <c r="AN108" i="26"/>
  <c r="AM108" i="26"/>
  <c r="AL108" i="26"/>
  <c r="AK108" i="26"/>
  <c r="AJ108" i="26"/>
  <c r="AI108" i="26"/>
  <c r="AH108" i="26"/>
  <c r="AG108" i="26"/>
  <c r="AF108" i="26"/>
  <c r="AE108" i="26"/>
  <c r="AD108" i="26"/>
  <c r="AC108" i="26"/>
  <c r="AB108" i="26"/>
  <c r="AA108" i="26"/>
  <c r="Z108" i="26"/>
  <c r="Y108" i="26"/>
  <c r="X108" i="26"/>
  <c r="W108" i="26"/>
  <c r="V108" i="26"/>
  <c r="U108" i="26"/>
  <c r="T108" i="26"/>
  <c r="S108" i="26"/>
  <c r="R108" i="26"/>
  <c r="Q108" i="26"/>
  <c r="P108" i="26"/>
  <c r="O108" i="26"/>
  <c r="N108" i="26"/>
  <c r="M108" i="26"/>
  <c r="AM57" i="26"/>
  <c r="AE57" i="26"/>
  <c r="W57" i="26"/>
  <c r="AI55" i="26"/>
  <c r="AA55" i="26"/>
  <c r="S55" i="26"/>
  <c r="AA51" i="26"/>
  <c r="S51" i="26"/>
  <c r="AO50" i="26"/>
  <c r="W49" i="26"/>
  <c r="O49" i="26"/>
  <c r="AK48" i="26"/>
  <c r="AK44" i="26"/>
  <c r="AC44" i="26"/>
  <c r="AO42" i="26"/>
  <c r="AG42" i="26"/>
  <c r="Y42" i="26"/>
  <c r="M37" i="26"/>
  <c r="M36" i="26"/>
  <c r="M35" i="26"/>
  <c r="S28" i="26"/>
  <c r="O29" i="26" s="1"/>
  <c r="S27" i="26"/>
  <c r="AG58" i="26" s="1"/>
  <c r="AA36" i="25"/>
  <c r="Z36" i="25"/>
  <c r="AA29" i="25"/>
  <c r="Z29" i="25"/>
  <c r="C28" i="25"/>
  <c r="AA27" i="25"/>
  <c r="Z27" i="25"/>
  <c r="C27" i="25"/>
  <c r="AA24" i="25"/>
  <c r="Z24" i="25"/>
  <c r="AA22" i="25"/>
  <c r="Z22" i="25"/>
  <c r="AA21" i="25"/>
  <c r="Z21" i="25"/>
  <c r="AA20" i="25"/>
  <c r="Z20" i="25"/>
  <c r="AA18" i="25"/>
  <c r="Z18" i="25"/>
  <c r="AA17" i="25"/>
  <c r="Z17" i="25"/>
  <c r="AA16" i="25"/>
  <c r="Z16" i="25"/>
  <c r="AA15" i="25"/>
  <c r="Z15" i="25"/>
  <c r="AA13" i="25"/>
  <c r="Z13" i="25"/>
  <c r="AA11" i="25"/>
  <c r="Z11" i="25"/>
  <c r="AF9" i="25"/>
  <c r="C8" i="16"/>
  <c r="B8" i="16"/>
  <c r="AE237" i="24"/>
  <c r="AF237" i="24"/>
  <c r="E237" i="24"/>
  <c r="F237" i="24"/>
  <c r="G237" i="24"/>
  <c r="H237" i="24"/>
  <c r="I237" i="24"/>
  <c r="J237" i="24"/>
  <c r="K237" i="24"/>
  <c r="L237" i="24"/>
  <c r="M237" i="24"/>
  <c r="N237" i="24"/>
  <c r="O237" i="24"/>
  <c r="P237" i="24"/>
  <c r="Q237" i="24"/>
  <c r="R237" i="24"/>
  <c r="S237" i="24"/>
  <c r="T237" i="24"/>
  <c r="U237" i="24"/>
  <c r="V237" i="24"/>
  <c r="W237" i="24"/>
  <c r="X237" i="24"/>
  <c r="Y237" i="24"/>
  <c r="Z237" i="24"/>
  <c r="AA237" i="24"/>
  <c r="AB237" i="24"/>
  <c r="AC237" i="24"/>
  <c r="AD237" i="24"/>
  <c r="B99" i="24"/>
  <c r="S419" i="27" l="1"/>
  <c r="S420" i="27"/>
  <c r="S421" i="27"/>
  <c r="U424" i="27"/>
  <c r="U422" i="27"/>
  <c r="U423" i="27"/>
  <c r="W425" i="27"/>
  <c r="W426" i="27"/>
  <c r="W427" i="27"/>
  <c r="Y430" i="27"/>
  <c r="Y428" i="27"/>
  <c r="Y429" i="27"/>
  <c r="S428" i="27"/>
  <c r="S429" i="27"/>
  <c r="S430" i="27"/>
  <c r="W422" i="27"/>
  <c r="W423" i="27"/>
  <c r="W424" i="27"/>
  <c r="W63" i="27"/>
  <c r="AA419" i="27"/>
  <c r="AA420" i="27"/>
  <c r="AA421" i="27"/>
  <c r="AG430" i="27"/>
  <c r="AG428" i="27"/>
  <c r="AG429" i="27"/>
  <c r="AC424" i="27"/>
  <c r="AC422" i="27"/>
  <c r="AC423" i="27"/>
  <c r="AE425" i="27"/>
  <c r="AE426" i="27"/>
  <c r="AE427" i="27"/>
  <c r="U58" i="27"/>
  <c r="AC420" i="27"/>
  <c r="AC421" i="27"/>
  <c r="AC419" i="27"/>
  <c r="AE422" i="27"/>
  <c r="AE423" i="27"/>
  <c r="AE424" i="27"/>
  <c r="AE63" i="27"/>
  <c r="AG426" i="27"/>
  <c r="AG427" i="27"/>
  <c r="AG425" i="27"/>
  <c r="AI428" i="27"/>
  <c r="AI429" i="27"/>
  <c r="AI430" i="27"/>
  <c r="Q426" i="27"/>
  <c r="Q427" i="27"/>
  <c r="Q425" i="27"/>
  <c r="Y426" i="27"/>
  <c r="Y427" i="27"/>
  <c r="Y425" i="27"/>
  <c r="AI419" i="27"/>
  <c r="AI420" i="27"/>
  <c r="AI421" i="27"/>
  <c r="AK424" i="27"/>
  <c r="AK422" i="27"/>
  <c r="AK423" i="27"/>
  <c r="AO430" i="27"/>
  <c r="AO428" i="27"/>
  <c r="AO429" i="27"/>
  <c r="M420" i="27"/>
  <c r="M421" i="27"/>
  <c r="M419" i="27"/>
  <c r="AM425" i="27"/>
  <c r="AM426" i="27"/>
  <c r="AM427" i="27"/>
  <c r="AC58" i="27"/>
  <c r="AK420" i="27"/>
  <c r="AK421" i="27"/>
  <c r="AK419" i="27"/>
  <c r="AM422" i="27"/>
  <c r="AM423" i="27"/>
  <c r="AM424" i="27"/>
  <c r="AM63" i="27"/>
  <c r="AO426" i="27"/>
  <c r="AO427" i="27"/>
  <c r="AO425" i="27"/>
  <c r="O422" i="27"/>
  <c r="O423" i="27"/>
  <c r="O424" i="27"/>
  <c r="O63" i="27"/>
  <c r="U420" i="27"/>
  <c r="U421" i="27"/>
  <c r="U419" i="27"/>
  <c r="AA428" i="27"/>
  <c r="AA429" i="27"/>
  <c r="AA430" i="27"/>
  <c r="M424" i="27"/>
  <c r="M422" i="27"/>
  <c r="M423" i="27"/>
  <c r="O425" i="27"/>
  <c r="O426" i="27"/>
  <c r="O427" i="27"/>
  <c r="Q430" i="27"/>
  <c r="Q428" i="27"/>
  <c r="Q429" i="27"/>
  <c r="N52" i="27"/>
  <c r="V52" i="27"/>
  <c r="AD52" i="27"/>
  <c r="AL52" i="27"/>
  <c r="P53" i="27"/>
  <c r="X53" i="27"/>
  <c r="AF53" i="27"/>
  <c r="AN53" i="27"/>
  <c r="R54" i="27"/>
  <c r="Z54" i="27"/>
  <c r="AH54" i="27"/>
  <c r="AP54" i="27"/>
  <c r="T55" i="27"/>
  <c r="AB55" i="27"/>
  <c r="AJ55" i="27"/>
  <c r="T59" i="27"/>
  <c r="AB59" i="27"/>
  <c r="AJ59" i="27"/>
  <c r="N60" i="27"/>
  <c r="V60" i="27"/>
  <c r="AD60" i="27"/>
  <c r="AL60" i="27"/>
  <c r="P61" i="27"/>
  <c r="X61" i="27"/>
  <c r="AF61" i="27"/>
  <c r="AN61" i="27"/>
  <c r="R62" i="27"/>
  <c r="Z62" i="27"/>
  <c r="AH62" i="27"/>
  <c r="AP62" i="27"/>
  <c r="R66" i="27"/>
  <c r="Z66" i="27"/>
  <c r="AH66" i="27"/>
  <c r="AP66" i="27"/>
  <c r="T67" i="27"/>
  <c r="AB67" i="27"/>
  <c r="AJ67" i="27"/>
  <c r="N68" i="27"/>
  <c r="V68" i="27"/>
  <c r="AD68" i="27"/>
  <c r="AL68" i="27"/>
  <c r="P69" i="27"/>
  <c r="X69" i="27"/>
  <c r="AF69" i="27"/>
  <c r="AN69" i="27"/>
  <c r="P52" i="27"/>
  <c r="X52" i="27"/>
  <c r="AF52" i="27"/>
  <c r="AN52" i="27"/>
  <c r="R53" i="27"/>
  <c r="Z53" i="27"/>
  <c r="AH53" i="27"/>
  <c r="AP53" i="27"/>
  <c r="T54" i="27"/>
  <c r="AB54" i="27"/>
  <c r="AJ54" i="27"/>
  <c r="N55" i="27"/>
  <c r="N58" i="27" s="1"/>
  <c r="V55" i="27"/>
  <c r="V58" i="27" s="1"/>
  <c r="AD55" i="27"/>
  <c r="AD58" i="27" s="1"/>
  <c r="AL55" i="27"/>
  <c r="AL58" i="27" s="1"/>
  <c r="N59" i="27"/>
  <c r="V59" i="27"/>
  <c r="AD59" i="27"/>
  <c r="AL59" i="27"/>
  <c r="P60" i="27"/>
  <c r="X60" i="27"/>
  <c r="AF60" i="27"/>
  <c r="AN60" i="27"/>
  <c r="R61" i="27"/>
  <c r="Z61" i="27"/>
  <c r="AH61" i="27"/>
  <c r="AP61" i="27"/>
  <c r="T62" i="27"/>
  <c r="AB62" i="27"/>
  <c r="AJ62" i="27"/>
  <c r="T66" i="27"/>
  <c r="AB66" i="27"/>
  <c r="AJ66" i="27"/>
  <c r="N67" i="27"/>
  <c r="V67" i="27"/>
  <c r="AD67" i="27"/>
  <c r="AL67" i="27"/>
  <c r="P68" i="27"/>
  <c r="X68" i="27"/>
  <c r="AF68" i="27"/>
  <c r="AN68" i="27"/>
  <c r="R69" i="27"/>
  <c r="Z69" i="27"/>
  <c r="AH69" i="27"/>
  <c r="AP69" i="27"/>
  <c r="Q52" i="27"/>
  <c r="Q57" i="27" s="1"/>
  <c r="Y52" i="27"/>
  <c r="Y65" i="27" s="1"/>
  <c r="AG52" i="27"/>
  <c r="AG65" i="27" s="1"/>
  <c r="AO52" i="27"/>
  <c r="AO57" i="27" s="1"/>
  <c r="S53" i="27"/>
  <c r="AA53" i="27"/>
  <c r="AI53" i="27"/>
  <c r="M54" i="27"/>
  <c r="U54" i="27"/>
  <c r="U57" i="27" s="1"/>
  <c r="AC54" i="27"/>
  <c r="AC57" i="27" s="1"/>
  <c r="AK54" i="27"/>
  <c r="O55" i="27"/>
  <c r="W55" i="27"/>
  <c r="W58" i="27" s="1"/>
  <c r="AE55" i="27"/>
  <c r="AE58" i="27" s="1"/>
  <c r="AM55" i="27"/>
  <c r="O59" i="27"/>
  <c r="W59" i="27"/>
  <c r="AE59" i="27"/>
  <c r="AM59" i="27"/>
  <c r="Q60" i="27"/>
  <c r="Y60" i="27"/>
  <c r="AG60" i="27"/>
  <c r="AG70" i="27" s="1"/>
  <c r="AO60" i="27"/>
  <c r="AO70" i="27" s="1"/>
  <c r="S61" i="27"/>
  <c r="AA61" i="27"/>
  <c r="AI61" i="27"/>
  <c r="M62" i="27"/>
  <c r="U62" i="27"/>
  <c r="AC62" i="27"/>
  <c r="AK62" i="27"/>
  <c r="M66" i="27"/>
  <c r="U66" i="27"/>
  <c r="AC66" i="27"/>
  <c r="AK66" i="27"/>
  <c r="O67" i="27"/>
  <c r="W67" i="27"/>
  <c r="AE67" i="27"/>
  <c r="AM67" i="27"/>
  <c r="Q68" i="27"/>
  <c r="Y68" i="27"/>
  <c r="AG68" i="27"/>
  <c r="AO68" i="27"/>
  <c r="S69" i="27"/>
  <c r="AA69" i="27"/>
  <c r="AI69" i="27"/>
  <c r="R52" i="27"/>
  <c r="Z52" i="27"/>
  <c r="AH52" i="27"/>
  <c r="AP52" i="27"/>
  <c r="T53" i="27"/>
  <c r="AB53" i="27"/>
  <c r="AJ53" i="27"/>
  <c r="N54" i="27"/>
  <c r="N57" i="27" s="1"/>
  <c r="V54" i="27"/>
  <c r="V57" i="27" s="1"/>
  <c r="AD54" i="27"/>
  <c r="AD57" i="27" s="1"/>
  <c r="AL54" i="27"/>
  <c r="AL57" i="27" s="1"/>
  <c r="P55" i="27"/>
  <c r="X55" i="27"/>
  <c r="AF55" i="27"/>
  <c r="AN55" i="27"/>
  <c r="AN58" i="27" s="1"/>
  <c r="P59" i="27"/>
  <c r="X59" i="27"/>
  <c r="AF59" i="27"/>
  <c r="AN59" i="27"/>
  <c r="R60" i="27"/>
  <c r="Z60" i="27"/>
  <c r="AH60" i="27"/>
  <c r="AP60" i="27"/>
  <c r="T61" i="27"/>
  <c r="AB61" i="27"/>
  <c r="AJ61" i="27"/>
  <c r="N62" i="27"/>
  <c r="V62" i="27"/>
  <c r="AD62" i="27"/>
  <c r="AL62" i="27"/>
  <c r="N66" i="27"/>
  <c r="V66" i="27"/>
  <c r="AD66" i="27"/>
  <c r="AL66" i="27"/>
  <c r="P67" i="27"/>
  <c r="X67" i="27"/>
  <c r="AF67" i="27"/>
  <c r="AN67" i="27"/>
  <c r="R68" i="27"/>
  <c r="Z68" i="27"/>
  <c r="AH68" i="27"/>
  <c r="AP68" i="27"/>
  <c r="T69" i="27"/>
  <c r="AB69" i="27"/>
  <c r="AN382" i="27"/>
  <c r="AF382" i="27"/>
  <c r="X382" i="27"/>
  <c r="P382" i="27"/>
  <c r="AM382" i="27"/>
  <c r="AE382" i="27"/>
  <c r="W382" i="27"/>
  <c r="O382" i="27"/>
  <c r="AL382" i="27"/>
  <c r="AD382" i="27"/>
  <c r="V382" i="27"/>
  <c r="N382" i="27"/>
  <c r="AK382" i="27"/>
  <c r="AC382" i="27"/>
  <c r="U382" i="27"/>
  <c r="M382" i="27"/>
  <c r="AJ382" i="27"/>
  <c r="AB382" i="27"/>
  <c r="T382" i="27"/>
  <c r="AP382" i="27"/>
  <c r="AH382" i="27"/>
  <c r="Z382" i="27"/>
  <c r="R382" i="27"/>
  <c r="S382" i="27"/>
  <c r="Q382" i="27"/>
  <c r="AO382" i="27"/>
  <c r="AI382" i="27"/>
  <c r="AA382" i="27"/>
  <c r="AG382" i="27"/>
  <c r="Y382" i="27"/>
  <c r="S52" i="27"/>
  <c r="S58" i="27" s="1"/>
  <c r="AA52" i="27"/>
  <c r="AA65" i="27" s="1"/>
  <c r="AI52" i="27"/>
  <c r="AI65" i="27" s="1"/>
  <c r="M53" i="27"/>
  <c r="M56" i="27" s="1"/>
  <c r="U53" i="27"/>
  <c r="U56" i="27" s="1"/>
  <c r="AC53" i="27"/>
  <c r="AC56" i="27" s="1"/>
  <c r="AK53" i="27"/>
  <c r="AK56" i="27" s="1"/>
  <c r="O54" i="27"/>
  <c r="O57" i="27" s="1"/>
  <c r="W54" i="27"/>
  <c r="W57" i="27" s="1"/>
  <c r="AE54" i="27"/>
  <c r="AE57" i="27" s="1"/>
  <c r="AM54" i="27"/>
  <c r="AM57" i="27" s="1"/>
  <c r="Q55" i="27"/>
  <c r="Q58" i="27" s="1"/>
  <c r="Y55" i="27"/>
  <c r="Y58" i="27" s="1"/>
  <c r="AG55" i="27"/>
  <c r="AG58" i="27" s="1"/>
  <c r="AO55" i="27"/>
  <c r="Q59" i="27"/>
  <c r="Y59" i="27"/>
  <c r="AG59" i="27"/>
  <c r="AO59" i="27"/>
  <c r="S60" i="27"/>
  <c r="AA60" i="27"/>
  <c r="AI60" i="27"/>
  <c r="M61" i="27"/>
  <c r="U61" i="27"/>
  <c r="AC61" i="27"/>
  <c r="AK61" i="27"/>
  <c r="O62" i="27"/>
  <c r="W62" i="27"/>
  <c r="AE62" i="27"/>
  <c r="AM62" i="27"/>
  <c r="O66" i="27"/>
  <c r="O70" i="27" s="1"/>
  <c r="W66" i="27"/>
  <c r="W70" i="27" s="1"/>
  <c r="AE66" i="27"/>
  <c r="AE70" i="27" s="1"/>
  <c r="AM66" i="27"/>
  <c r="AM70" i="27" s="1"/>
  <c r="Q67" i="27"/>
  <c r="Q71" i="27" s="1"/>
  <c r="Y67" i="27"/>
  <c r="Y71" i="27" s="1"/>
  <c r="AG67" i="27"/>
  <c r="AG71" i="27" s="1"/>
  <c r="AO67" i="27"/>
  <c r="AO71" i="27" s="1"/>
  <c r="S68" i="27"/>
  <c r="S72" i="27" s="1"/>
  <c r="AA68" i="27"/>
  <c r="AI68" i="27"/>
  <c r="M69" i="27"/>
  <c r="U69" i="27"/>
  <c r="AC69" i="27"/>
  <c r="AK69" i="27"/>
  <c r="T52" i="27"/>
  <c r="AB52" i="27"/>
  <c r="AJ52" i="27"/>
  <c r="N53" i="27"/>
  <c r="N56" i="27" s="1"/>
  <c r="V53" i="27"/>
  <c r="V56" i="27" s="1"/>
  <c r="AD53" i="27"/>
  <c r="AD56" i="27" s="1"/>
  <c r="AL53" i="27"/>
  <c r="AL56" i="27" s="1"/>
  <c r="P54" i="27"/>
  <c r="P57" i="27" s="1"/>
  <c r="X54" i="27"/>
  <c r="AF54" i="27"/>
  <c r="AN54" i="27"/>
  <c r="AN57" i="27" s="1"/>
  <c r="R55" i="27"/>
  <c r="Z55" i="27"/>
  <c r="Z58" i="27" s="1"/>
  <c r="AH55" i="27"/>
  <c r="AH58" i="27" s="1"/>
  <c r="AP55" i="27"/>
  <c r="AP58" i="27" s="1"/>
  <c r="R59" i="27"/>
  <c r="Z59" i="27"/>
  <c r="AH59" i="27"/>
  <c r="AP59" i="27"/>
  <c r="T60" i="27"/>
  <c r="AB60" i="27"/>
  <c r="AJ60" i="27"/>
  <c r="N61" i="27"/>
  <c r="V61" i="27"/>
  <c r="AD61" i="27"/>
  <c r="AL61" i="27"/>
  <c r="P62" i="27"/>
  <c r="X62" i="27"/>
  <c r="AF62" i="27"/>
  <c r="AN62" i="27"/>
  <c r="P66" i="27"/>
  <c r="P70" i="27" s="1"/>
  <c r="X66" i="27"/>
  <c r="X70" i="27" s="1"/>
  <c r="AF66" i="27"/>
  <c r="AN66" i="27"/>
  <c r="R67" i="27"/>
  <c r="Z67" i="27"/>
  <c r="AH67" i="27"/>
  <c r="AP67" i="27"/>
  <c r="T68" i="27"/>
  <c r="T72" i="27" s="1"/>
  <c r="AB68" i="27"/>
  <c r="AB72" i="27" s="1"/>
  <c r="AJ68" i="27"/>
  <c r="N69" i="27"/>
  <c r="V69" i="27"/>
  <c r="AD69" i="27"/>
  <c r="AL69" i="27"/>
  <c r="AK408" i="26"/>
  <c r="AK407" i="26"/>
  <c r="AK409" i="26"/>
  <c r="O41" i="26"/>
  <c r="AE49" i="26"/>
  <c r="AI51" i="26"/>
  <c r="M56" i="26"/>
  <c r="Q58" i="26"/>
  <c r="O411" i="26"/>
  <c r="O410" i="26"/>
  <c r="O412" i="26"/>
  <c r="O52" i="26"/>
  <c r="S43" i="26"/>
  <c r="W41" i="26"/>
  <c r="W52" i="26" s="1"/>
  <c r="AA43" i="26"/>
  <c r="AM49" i="26"/>
  <c r="U56" i="26"/>
  <c r="Y58" i="26"/>
  <c r="S417" i="26"/>
  <c r="S416" i="26"/>
  <c r="S418" i="26"/>
  <c r="W411" i="26"/>
  <c r="W412" i="26"/>
  <c r="W410" i="26"/>
  <c r="AE41" i="26"/>
  <c r="Q50" i="26"/>
  <c r="AC56" i="26"/>
  <c r="AO414" i="26"/>
  <c r="AO415" i="26"/>
  <c r="AO413" i="26"/>
  <c r="AL370" i="26"/>
  <c r="AD370" i="26"/>
  <c r="V370" i="26"/>
  <c r="N370" i="26"/>
  <c r="AK370" i="26"/>
  <c r="AC370" i="26"/>
  <c r="U370" i="26"/>
  <c r="M370" i="26"/>
  <c r="AJ370" i="26"/>
  <c r="AB370" i="26"/>
  <c r="T370" i="26"/>
  <c r="AI370" i="26"/>
  <c r="AA370" i="26"/>
  <c r="S370" i="26"/>
  <c r="AP370" i="26"/>
  <c r="AH370" i="26"/>
  <c r="Z370" i="26"/>
  <c r="R370" i="26"/>
  <c r="Y370" i="26"/>
  <c r="X370" i="26"/>
  <c r="AO370" i="26"/>
  <c r="W370" i="26"/>
  <c r="AN370" i="26"/>
  <c r="Q370" i="26"/>
  <c r="AM370" i="26"/>
  <c r="P370" i="26"/>
  <c r="O370" i="26"/>
  <c r="AG370" i="26"/>
  <c r="AN58" i="26"/>
  <c r="AF58" i="26"/>
  <c r="X58" i="26"/>
  <c r="P58" i="26"/>
  <c r="AL57" i="26"/>
  <c r="AD57" i="26"/>
  <c r="V57" i="26"/>
  <c r="N57" i="26"/>
  <c r="AJ56" i="26"/>
  <c r="AB56" i="26"/>
  <c r="T56" i="26"/>
  <c r="AP55" i="26"/>
  <c r="AH55" i="26"/>
  <c r="Z55" i="26"/>
  <c r="R55" i="26"/>
  <c r="AP51" i="26"/>
  <c r="AH51" i="26"/>
  <c r="Z51" i="26"/>
  <c r="R51" i="26"/>
  <c r="AN50" i="26"/>
  <c r="AF50" i="26"/>
  <c r="X50" i="26"/>
  <c r="P50" i="26"/>
  <c r="AL49" i="26"/>
  <c r="AD49" i="26"/>
  <c r="V49" i="26"/>
  <c r="N49" i="26"/>
  <c r="AJ48" i="26"/>
  <c r="AB48" i="26"/>
  <c r="T48" i="26"/>
  <c r="AJ44" i="26"/>
  <c r="AB44" i="26"/>
  <c r="T44" i="26"/>
  <c r="AP43" i="26"/>
  <c r="AH43" i="26"/>
  <c r="Z43" i="26"/>
  <c r="R43" i="26"/>
  <c r="AN42" i="26"/>
  <c r="AF42" i="26"/>
  <c r="X42" i="26"/>
  <c r="X45" i="26" s="1"/>
  <c r="P42" i="26"/>
  <c r="AL41" i="26"/>
  <c r="AD41" i="26"/>
  <c r="V41" i="26"/>
  <c r="N41" i="26"/>
  <c r="P43" i="26"/>
  <c r="V42" i="26"/>
  <c r="V45" i="26" s="1"/>
  <c r="AJ41" i="26"/>
  <c r="T41" i="26"/>
  <c r="AI58" i="26"/>
  <c r="AG57" i="26"/>
  <c r="AE56" i="26"/>
  <c r="U55" i="26"/>
  <c r="U51" i="26"/>
  <c r="AA50" i="26"/>
  <c r="Q49" i="26"/>
  <c r="AE48" i="26"/>
  <c r="AM44" i="26"/>
  <c r="AK43" i="26"/>
  <c r="M43" i="26"/>
  <c r="AO41" i="26"/>
  <c r="AO53" i="26" s="1"/>
  <c r="R58" i="26"/>
  <c r="X57" i="26"/>
  <c r="AD56" i="26"/>
  <c r="AB55" i="26"/>
  <c r="AP50" i="26"/>
  <c r="R50" i="26"/>
  <c r="AF49" i="26"/>
  <c r="AD48" i="26"/>
  <c r="AD44" i="26"/>
  <c r="AD47" i="26" s="1"/>
  <c r="T43" i="26"/>
  <c r="R42" i="26"/>
  <c r="AF370" i="26"/>
  <c r="AM58" i="26"/>
  <c r="AE58" i="26"/>
  <c r="W58" i="26"/>
  <c r="O58" i="26"/>
  <c r="AK57" i="26"/>
  <c r="AC57" i="26"/>
  <c r="U57" i="26"/>
  <c r="M57" i="26"/>
  <c r="AI56" i="26"/>
  <c r="AA56" i="26"/>
  <c r="S56" i="26"/>
  <c r="AO55" i="26"/>
  <c r="AG55" i="26"/>
  <c r="Y55" i="26"/>
  <c r="Q55" i="26"/>
  <c r="Q59" i="26" s="1"/>
  <c r="AO51" i="26"/>
  <c r="AG51" i="26"/>
  <c r="Y51" i="26"/>
  <c r="Q51" i="26"/>
  <c r="AM50" i="26"/>
  <c r="AE50" i="26"/>
  <c r="W50" i="26"/>
  <c r="O50" i="26"/>
  <c r="AK49" i="26"/>
  <c r="AC49" i="26"/>
  <c r="U49" i="26"/>
  <c r="M49" i="26"/>
  <c r="AI48" i="26"/>
  <c r="AA48" i="26"/>
  <c r="S48" i="26"/>
  <c r="AI44" i="26"/>
  <c r="AA44" i="26"/>
  <c r="S44" i="26"/>
  <c r="AO43" i="26"/>
  <c r="AO46" i="26" s="1"/>
  <c r="AG43" i="26"/>
  <c r="Y43" i="26"/>
  <c r="Q43" i="26"/>
  <c r="AM42" i="26"/>
  <c r="AE42" i="26"/>
  <c r="AE45" i="26" s="1"/>
  <c r="W42" i="26"/>
  <c r="W45" i="26" s="1"/>
  <c r="O42" i="26"/>
  <c r="O45" i="26" s="1"/>
  <c r="AK41" i="26"/>
  <c r="AK47" i="26" s="1"/>
  <c r="AC41" i="26"/>
  <c r="AC47" i="26" s="1"/>
  <c r="U41" i="26"/>
  <c r="M41" i="26"/>
  <c r="AL42" i="26"/>
  <c r="AD42" i="26"/>
  <c r="AD45" i="26" s="1"/>
  <c r="N42" i="26"/>
  <c r="N45" i="26" s="1"/>
  <c r="AB41" i="26"/>
  <c r="S58" i="26"/>
  <c r="Q57" i="26"/>
  <c r="W56" i="26"/>
  <c r="M55" i="26"/>
  <c r="M51" i="26"/>
  <c r="S50" i="26"/>
  <c r="Y49" i="26"/>
  <c r="O48" i="26"/>
  <c r="O44" i="26"/>
  <c r="O47" i="26" s="1"/>
  <c r="U43" i="26"/>
  <c r="U46" i="26" s="1"/>
  <c r="AA42" i="26"/>
  <c r="Q41" i="26"/>
  <c r="AH58" i="26"/>
  <c r="AF57" i="26"/>
  <c r="V56" i="26"/>
  <c r="AJ55" i="26"/>
  <c r="T51" i="26"/>
  <c r="Z50" i="26"/>
  <c r="X49" i="26"/>
  <c r="AL48" i="26"/>
  <c r="V44" i="26"/>
  <c r="V47" i="26" s="1"/>
  <c r="AB43" i="26"/>
  <c r="Z42" i="26"/>
  <c r="P41" i="26"/>
  <c r="AE370" i="26"/>
  <c r="AL58" i="26"/>
  <c r="AD58" i="26"/>
  <c r="V58" i="26"/>
  <c r="N58" i="26"/>
  <c r="AJ57" i="26"/>
  <c r="AB57" i="26"/>
  <c r="T57" i="26"/>
  <c r="AP56" i="26"/>
  <c r="AH56" i="26"/>
  <c r="Z56" i="26"/>
  <c r="R56" i="26"/>
  <c r="R60" i="26" s="1"/>
  <c r="AN55" i="26"/>
  <c r="AF55" i="26"/>
  <c r="X55" i="26"/>
  <c r="P55" i="26"/>
  <c r="AN51" i="26"/>
  <c r="AF51" i="26"/>
  <c r="X51" i="26"/>
  <c r="P51" i="26"/>
  <c r="AL50" i="26"/>
  <c r="AD50" i="26"/>
  <c r="V50" i="26"/>
  <c r="N50" i="26"/>
  <c r="AJ49" i="26"/>
  <c r="AB49" i="26"/>
  <c r="T49" i="26"/>
  <c r="AP48" i="26"/>
  <c r="AH48" i="26"/>
  <c r="Z48" i="26"/>
  <c r="R48" i="26"/>
  <c r="AP44" i="26"/>
  <c r="AH44" i="26"/>
  <c r="Z44" i="26"/>
  <c r="R44" i="26"/>
  <c r="AN43" i="26"/>
  <c r="AF43" i="26"/>
  <c r="X43" i="26"/>
  <c r="X46" i="26" s="1"/>
  <c r="Y57" i="26"/>
  <c r="Y61" i="26" s="1"/>
  <c r="AC55" i="26"/>
  <c r="AC51" i="26"/>
  <c r="AO49" i="26"/>
  <c r="W48" i="26"/>
  <c r="W44" i="26"/>
  <c r="W47" i="26" s="1"/>
  <c r="AI42" i="26"/>
  <c r="Y41" i="26"/>
  <c r="Y45" i="26" s="1"/>
  <c r="AP58" i="26"/>
  <c r="AL56" i="26"/>
  <c r="AB51" i="26"/>
  <c r="V48" i="26"/>
  <c r="AJ43" i="26"/>
  <c r="AN41" i="26"/>
  <c r="AK58" i="26"/>
  <c r="AC58" i="26"/>
  <c r="U58" i="26"/>
  <c r="M58" i="26"/>
  <c r="AI57" i="26"/>
  <c r="AA57" i="26"/>
  <c r="S57" i="26"/>
  <c r="AO56" i="26"/>
  <c r="AG56" i="26"/>
  <c r="Y56" i="26"/>
  <c r="Y60" i="26" s="1"/>
  <c r="Q56" i="26"/>
  <c r="AM55" i="26"/>
  <c r="AE55" i="26"/>
  <c r="W55" i="26"/>
  <c r="O55" i="26"/>
  <c r="AM51" i="26"/>
  <c r="AE51" i="26"/>
  <c r="W51" i="26"/>
  <c r="O51" i="26"/>
  <c r="AK50" i="26"/>
  <c r="AC50" i="26"/>
  <c r="U50" i="26"/>
  <c r="M50" i="26"/>
  <c r="AI49" i="26"/>
  <c r="AA49" i="26"/>
  <c r="S49" i="26"/>
  <c r="AO48" i="26"/>
  <c r="AG48" i="26"/>
  <c r="Y48" i="26"/>
  <c r="Q48" i="26"/>
  <c r="AO44" i="26"/>
  <c r="AO47" i="26" s="1"/>
  <c r="AG44" i="26"/>
  <c r="Y44" i="26"/>
  <c r="Q44" i="26"/>
  <c r="Q47" i="26" s="1"/>
  <c r="AM43" i="26"/>
  <c r="AE43" i="26"/>
  <c r="AE46" i="26" s="1"/>
  <c r="W43" i="26"/>
  <c r="W46" i="26" s="1"/>
  <c r="O43" i="26"/>
  <c r="O46" i="26" s="1"/>
  <c r="AK42" i="26"/>
  <c r="AK45" i="26" s="1"/>
  <c r="AC42" i="26"/>
  <c r="AC45" i="26" s="1"/>
  <c r="U42" i="26"/>
  <c r="U45" i="26" s="1"/>
  <c r="M42" i="26"/>
  <c r="M45" i="26" s="1"/>
  <c r="AI41" i="26"/>
  <c r="AA41" i="26"/>
  <c r="S41" i="26"/>
  <c r="S54" i="26" s="1"/>
  <c r="AA58" i="26"/>
  <c r="AM56" i="26"/>
  <c r="AK55" i="26"/>
  <c r="AK51" i="26"/>
  <c r="AG49" i="26"/>
  <c r="AE44" i="26"/>
  <c r="S42" i="26"/>
  <c r="AN57" i="26"/>
  <c r="N56" i="26"/>
  <c r="AH50" i="26"/>
  <c r="P49" i="26"/>
  <c r="AL44" i="26"/>
  <c r="AP42" i="26"/>
  <c r="AP45" i="26" s="1"/>
  <c r="X41" i="26"/>
  <c r="AJ58" i="26"/>
  <c r="AB58" i="26"/>
  <c r="T58" i="26"/>
  <c r="AP57" i="26"/>
  <c r="AH57" i="26"/>
  <c r="AH61" i="26" s="1"/>
  <c r="Z57" i="26"/>
  <c r="R57" i="26"/>
  <c r="R61" i="26" s="1"/>
  <c r="AN56" i="26"/>
  <c r="AF56" i="26"/>
  <c r="X56" i="26"/>
  <c r="P56" i="26"/>
  <c r="P60" i="26" s="1"/>
  <c r="AL55" i="26"/>
  <c r="AD55" i="26"/>
  <c r="V55" i="26"/>
  <c r="V59" i="26" s="1"/>
  <c r="N55" i="26"/>
  <c r="AL51" i="26"/>
  <c r="AD51" i="26"/>
  <c r="V51" i="26"/>
  <c r="N51" i="26"/>
  <c r="AJ50" i="26"/>
  <c r="AB50" i="26"/>
  <c r="T50" i="26"/>
  <c r="AP49" i="26"/>
  <c r="AH49" i="26"/>
  <c r="Z49" i="26"/>
  <c r="R49" i="26"/>
  <c r="AN48" i="26"/>
  <c r="AF48" i="26"/>
  <c r="X48" i="26"/>
  <c r="P48" i="26"/>
  <c r="AN44" i="26"/>
  <c r="AN47" i="26" s="1"/>
  <c r="AF44" i="26"/>
  <c r="X44" i="26"/>
  <c r="P44" i="26"/>
  <c r="P47" i="26" s="1"/>
  <c r="AL43" i="26"/>
  <c r="AD43" i="26"/>
  <c r="AD46" i="26" s="1"/>
  <c r="V43" i="26"/>
  <c r="V46" i="26" s="1"/>
  <c r="N43" i="26"/>
  <c r="N46" i="26" s="1"/>
  <c r="AJ42" i="26"/>
  <c r="AB42" i="26"/>
  <c r="T42" i="26"/>
  <c r="AP41" i="26"/>
  <c r="AH41" i="26"/>
  <c r="Z41" i="26"/>
  <c r="R41" i="26"/>
  <c r="AO57" i="26"/>
  <c r="AO61" i="26" s="1"/>
  <c r="O56" i="26"/>
  <c r="AI50" i="26"/>
  <c r="AM48" i="26"/>
  <c r="AC43" i="26"/>
  <c r="AC46" i="26" s="1"/>
  <c r="AG41" i="26"/>
  <c r="AG45" i="26" s="1"/>
  <c r="Z58" i="26"/>
  <c r="P57" i="26"/>
  <c r="P61" i="26" s="1"/>
  <c r="T55" i="26"/>
  <c r="T59" i="26" s="1"/>
  <c r="AJ51" i="26"/>
  <c r="AN49" i="26"/>
  <c r="N48" i="26"/>
  <c r="N44" i="26"/>
  <c r="N47" i="26" s="1"/>
  <c r="AH42" i="26"/>
  <c r="AH45" i="26" s="1"/>
  <c r="AF41" i="26"/>
  <c r="AM41" i="26"/>
  <c r="M44" i="26"/>
  <c r="M47" i="26" s="1"/>
  <c r="U48" i="26"/>
  <c r="Y50" i="26"/>
  <c r="AK56" i="26"/>
  <c r="AO58" i="26"/>
  <c r="AA417" i="26"/>
  <c r="AA416" i="26"/>
  <c r="AA418" i="26"/>
  <c r="AA54" i="26"/>
  <c r="AI43" i="26"/>
  <c r="M48" i="26"/>
  <c r="Q42" i="26"/>
  <c r="Q45" i="26" s="1"/>
  <c r="U44" i="26"/>
  <c r="U47" i="26" s="1"/>
  <c r="AC48" i="26"/>
  <c r="AG50" i="26"/>
  <c r="O57" i="26"/>
  <c r="B40" i="24"/>
  <c r="A8" i="24"/>
  <c r="Z61" i="26" l="1"/>
  <c r="AD59" i="26"/>
  <c r="AL59" i="26"/>
  <c r="P58" i="27"/>
  <c r="AA46" i="26"/>
  <c r="AA72" i="27"/>
  <c r="AJ61" i="26"/>
  <c r="X47" i="26"/>
  <c r="S47" i="26"/>
  <c r="AI60" i="26"/>
  <c r="AP46" i="26"/>
  <c r="AB60" i="26"/>
  <c r="AO58" i="27"/>
  <c r="AH72" i="27"/>
  <c r="AD70" i="27"/>
  <c r="AM71" i="27"/>
  <c r="AM74" i="27" s="1"/>
  <c r="AA56" i="27"/>
  <c r="AJ57" i="27"/>
  <c r="AD72" i="27"/>
  <c r="AN56" i="27"/>
  <c r="AI58" i="27"/>
  <c r="AM46" i="26"/>
  <c r="Q60" i="26"/>
  <c r="X59" i="26"/>
  <c r="X62" i="26" s="1"/>
  <c r="AB61" i="26"/>
  <c r="Z45" i="26"/>
  <c r="AA47" i="26"/>
  <c r="AB59" i="26"/>
  <c r="P45" i="26"/>
  <c r="AJ60" i="26"/>
  <c r="V70" i="27"/>
  <c r="AE71" i="27"/>
  <c r="AE74" i="27" s="1"/>
  <c r="S56" i="27"/>
  <c r="AB57" i="27"/>
  <c r="V72" i="27"/>
  <c r="AJ58" i="27"/>
  <c r="U71" i="27"/>
  <c r="AO76" i="27"/>
  <c r="AO73" i="27"/>
  <c r="AG76" i="27"/>
  <c r="AG73" i="27"/>
  <c r="AG74" i="27"/>
  <c r="AG77" i="27"/>
  <c r="AH75" i="27"/>
  <c r="AH78" i="27"/>
  <c r="V71" i="27"/>
  <c r="Z70" i="27"/>
  <c r="N425" i="27"/>
  <c r="N426" i="27"/>
  <c r="N427" i="27"/>
  <c r="N64" i="27"/>
  <c r="Y422" i="27"/>
  <c r="Y423" i="27"/>
  <c r="Y424" i="27"/>
  <c r="Y63" i="27"/>
  <c r="P425" i="27"/>
  <c r="P426" i="27"/>
  <c r="P427" i="27"/>
  <c r="P64" i="27"/>
  <c r="AI417" i="27"/>
  <c r="AP71" i="27"/>
  <c r="AN429" i="27"/>
  <c r="AN430" i="27"/>
  <c r="AN428" i="27"/>
  <c r="AN65" i="27"/>
  <c r="AJ423" i="27"/>
  <c r="AJ424" i="27"/>
  <c r="AJ422" i="27"/>
  <c r="AJ63" i="27"/>
  <c r="Q74" i="27"/>
  <c r="Q77" i="27"/>
  <c r="O429" i="27"/>
  <c r="O430" i="27"/>
  <c r="O428" i="27"/>
  <c r="O65" i="27"/>
  <c r="AO419" i="27"/>
  <c r="AO420" i="27"/>
  <c r="AO421" i="27"/>
  <c r="R72" i="27"/>
  <c r="N70" i="27"/>
  <c r="AP422" i="27"/>
  <c r="AP423" i="27"/>
  <c r="AP424" i="27"/>
  <c r="AP63" i="27"/>
  <c r="AJ56" i="27"/>
  <c r="W71" i="27"/>
  <c r="U428" i="27"/>
  <c r="U429" i="27"/>
  <c r="U430" i="27"/>
  <c r="U417" i="27" s="1"/>
  <c r="U65" i="27"/>
  <c r="Q422" i="27"/>
  <c r="Q423" i="27"/>
  <c r="Q424" i="27"/>
  <c r="Q63" i="27"/>
  <c r="O58" i="27"/>
  <c r="O72" i="27"/>
  <c r="AN72" i="27"/>
  <c r="AJ70" i="27"/>
  <c r="Z426" i="27"/>
  <c r="Z427" i="27"/>
  <c r="Z425" i="27"/>
  <c r="Z64" i="27"/>
  <c r="V420" i="27"/>
  <c r="V421" i="27"/>
  <c r="V419" i="27"/>
  <c r="T57" i="27"/>
  <c r="N72" i="27"/>
  <c r="AP430" i="27"/>
  <c r="AP428" i="27"/>
  <c r="AP429" i="27"/>
  <c r="AP65" i="27"/>
  <c r="AL424" i="27"/>
  <c r="AL422" i="27"/>
  <c r="AL423" i="27"/>
  <c r="AL63" i="27"/>
  <c r="AB58" i="27"/>
  <c r="X56" i="27"/>
  <c r="AI57" i="27"/>
  <c r="AA57" i="27"/>
  <c r="AO56" i="27"/>
  <c r="Y64" i="27"/>
  <c r="AG56" i="27"/>
  <c r="AG64" i="27"/>
  <c r="AC415" i="27"/>
  <c r="AG57" i="27"/>
  <c r="AA58" i="27"/>
  <c r="X76" i="27"/>
  <c r="X73" i="27"/>
  <c r="AD73" i="27"/>
  <c r="AD76" i="27"/>
  <c r="AD78" i="27"/>
  <c r="AD75" i="27"/>
  <c r="S417" i="27"/>
  <c r="T78" i="27"/>
  <c r="T75" i="27"/>
  <c r="Y74" i="27"/>
  <c r="Y77" i="27"/>
  <c r="AD420" i="27"/>
  <c r="AD421" i="27"/>
  <c r="AD419" i="27"/>
  <c r="AF56" i="27"/>
  <c r="AH71" i="27"/>
  <c r="AF429" i="27"/>
  <c r="AF430" i="27"/>
  <c r="AF428" i="27"/>
  <c r="AF65" i="27"/>
  <c r="AB423" i="27"/>
  <c r="AB424" i="27"/>
  <c r="AB422" i="27"/>
  <c r="AB63" i="27"/>
  <c r="AM73" i="27"/>
  <c r="AM76" i="27"/>
  <c r="AK425" i="27"/>
  <c r="AK426" i="27"/>
  <c r="AK427" i="27"/>
  <c r="AK416" i="27" s="1"/>
  <c r="AK64" i="27"/>
  <c r="AG419" i="27"/>
  <c r="AG420" i="27"/>
  <c r="AG421" i="27"/>
  <c r="AN71" i="27"/>
  <c r="AL428" i="27"/>
  <c r="AL429" i="27"/>
  <c r="AL430" i="27"/>
  <c r="AL65" i="27"/>
  <c r="AH422" i="27"/>
  <c r="AH423" i="27"/>
  <c r="AH424" i="27"/>
  <c r="AH63" i="27"/>
  <c r="AF58" i="27"/>
  <c r="AB56" i="27"/>
  <c r="O71" i="27"/>
  <c r="M428" i="27"/>
  <c r="M429" i="27"/>
  <c r="M430" i="27"/>
  <c r="M65" i="27"/>
  <c r="AM421" i="27"/>
  <c r="AM419" i="27"/>
  <c r="AM420" i="27"/>
  <c r="AK57" i="27"/>
  <c r="AK71" i="27"/>
  <c r="AF72" i="27"/>
  <c r="AB70" i="27"/>
  <c r="R426" i="27"/>
  <c r="R427" i="27"/>
  <c r="R425" i="27"/>
  <c r="R64" i="27"/>
  <c r="N420" i="27"/>
  <c r="N421" i="27"/>
  <c r="N419" i="27"/>
  <c r="AP56" i="27"/>
  <c r="AJ71" i="27"/>
  <c r="AH430" i="27"/>
  <c r="AH428" i="27"/>
  <c r="AH429" i="27"/>
  <c r="AH65" i="27"/>
  <c r="AD424" i="27"/>
  <c r="AD422" i="27"/>
  <c r="AD423" i="27"/>
  <c r="AD63" i="27"/>
  <c r="T58" i="27"/>
  <c r="P56" i="27"/>
  <c r="U415" i="27"/>
  <c r="Y56" i="27"/>
  <c r="M415" i="27"/>
  <c r="M417" i="27"/>
  <c r="AC72" i="27"/>
  <c r="Y57" i="27"/>
  <c r="R419" i="27"/>
  <c r="R420" i="27"/>
  <c r="R421" i="27"/>
  <c r="AE429" i="27"/>
  <c r="AE430" i="27"/>
  <c r="AE428" i="27"/>
  <c r="AE65" i="27"/>
  <c r="AP426" i="27"/>
  <c r="AP427" i="27"/>
  <c r="AP425" i="27"/>
  <c r="AP64" i="27"/>
  <c r="AA70" i="27"/>
  <c r="S423" i="27"/>
  <c r="S424" i="27"/>
  <c r="S422" i="27"/>
  <c r="S415" i="27" s="1"/>
  <c r="S63" i="27"/>
  <c r="P421" i="27"/>
  <c r="P419" i="27"/>
  <c r="P420" i="27"/>
  <c r="AC428" i="27"/>
  <c r="AC417" i="27" s="1"/>
  <c r="AC429" i="27"/>
  <c r="AC430" i="27"/>
  <c r="AC65" i="27"/>
  <c r="AH426" i="27"/>
  <c r="AH427" i="27"/>
  <c r="AH425" i="27"/>
  <c r="AH64" i="27"/>
  <c r="R70" i="27"/>
  <c r="S70" i="27"/>
  <c r="Z71" i="27"/>
  <c r="X429" i="27"/>
  <c r="X430" i="27"/>
  <c r="X428" i="27"/>
  <c r="X65" i="27"/>
  <c r="T423" i="27"/>
  <c r="T424" i="27"/>
  <c r="T422" i="27"/>
  <c r="T63" i="27"/>
  <c r="R58" i="27"/>
  <c r="AI72" i="27"/>
  <c r="AE73" i="27"/>
  <c r="AE76" i="27"/>
  <c r="AC425" i="27"/>
  <c r="AC426" i="27"/>
  <c r="AC427" i="27"/>
  <c r="AC64" i="27"/>
  <c r="Y419" i="27"/>
  <c r="Y420" i="27"/>
  <c r="Y421" i="27"/>
  <c r="AF71" i="27"/>
  <c r="AD428" i="27"/>
  <c r="AD429" i="27"/>
  <c r="AD430" i="27"/>
  <c r="AD65" i="27"/>
  <c r="Z422" i="27"/>
  <c r="Z423" i="27"/>
  <c r="Z424" i="27"/>
  <c r="Z63" i="27"/>
  <c r="X58" i="27"/>
  <c r="T56" i="27"/>
  <c r="AO72" i="27"/>
  <c r="AK70" i="27"/>
  <c r="AI427" i="27"/>
  <c r="AI425" i="27"/>
  <c r="AI416" i="27" s="1"/>
  <c r="AI426" i="27"/>
  <c r="AI64" i="27"/>
  <c r="AE421" i="27"/>
  <c r="AE419" i="27"/>
  <c r="AE420" i="27"/>
  <c r="X72" i="27"/>
  <c r="T70" i="27"/>
  <c r="AN422" i="27"/>
  <c r="AN423" i="27"/>
  <c r="AN424" i="27"/>
  <c r="AN63" i="27"/>
  <c r="AH56" i="27"/>
  <c r="AB71" i="27"/>
  <c r="Z430" i="27"/>
  <c r="Z428" i="27"/>
  <c r="Z429" i="27"/>
  <c r="Z65" i="27"/>
  <c r="V424" i="27"/>
  <c r="V422" i="27"/>
  <c r="V423" i="27"/>
  <c r="V63" i="27"/>
  <c r="AP57" i="27"/>
  <c r="AO65" i="27"/>
  <c r="AA71" i="27"/>
  <c r="V425" i="27"/>
  <c r="V426" i="27"/>
  <c r="V427" i="27"/>
  <c r="V64" i="27"/>
  <c r="AB427" i="27"/>
  <c r="AB425" i="27"/>
  <c r="AB426" i="27"/>
  <c r="AB64" i="27"/>
  <c r="AK428" i="27"/>
  <c r="AK417" i="27" s="1"/>
  <c r="AK429" i="27"/>
  <c r="AK430" i="27"/>
  <c r="AK65" i="27"/>
  <c r="AL420" i="27"/>
  <c r="AL421" i="27"/>
  <c r="AL419" i="27"/>
  <c r="X425" i="27"/>
  <c r="X426" i="27"/>
  <c r="X427" i="27"/>
  <c r="X64" i="27"/>
  <c r="AK72" i="27"/>
  <c r="P76" i="27"/>
  <c r="P73" i="27"/>
  <c r="W429" i="27"/>
  <c r="W430" i="27"/>
  <c r="W428" i="27"/>
  <c r="W65" i="27"/>
  <c r="Z72" i="27"/>
  <c r="N71" i="27"/>
  <c r="R71" i="27"/>
  <c r="P429" i="27"/>
  <c r="P430" i="27"/>
  <c r="P428" i="27"/>
  <c r="P65" i="27"/>
  <c r="AP419" i="27"/>
  <c r="AP420" i="27"/>
  <c r="AP421" i="27"/>
  <c r="AA78" i="27"/>
  <c r="AA75" i="27"/>
  <c r="W76" i="27"/>
  <c r="W73" i="27"/>
  <c r="U425" i="27"/>
  <c r="U416" i="27" s="1"/>
  <c r="U426" i="27"/>
  <c r="U427" i="27"/>
  <c r="U64" i="27"/>
  <c r="Q419" i="27"/>
  <c r="Q420" i="27"/>
  <c r="Q421" i="27"/>
  <c r="X71" i="27"/>
  <c r="V428" i="27"/>
  <c r="V429" i="27"/>
  <c r="V430" i="27"/>
  <c r="V65" i="27"/>
  <c r="R422" i="27"/>
  <c r="R423" i="27"/>
  <c r="R424" i="27"/>
  <c r="R63" i="27"/>
  <c r="AG72" i="27"/>
  <c r="AC70" i="27"/>
  <c r="AA427" i="27"/>
  <c r="AA425" i="27"/>
  <c r="AA426" i="27"/>
  <c r="AA64" i="27"/>
  <c r="W421" i="27"/>
  <c r="W419" i="27"/>
  <c r="W420" i="27"/>
  <c r="P72" i="27"/>
  <c r="AJ428" i="27"/>
  <c r="AJ429" i="27"/>
  <c r="AJ430" i="27"/>
  <c r="AJ65" i="27"/>
  <c r="AF422" i="27"/>
  <c r="AF423" i="27"/>
  <c r="AF424" i="27"/>
  <c r="AF63" i="27"/>
  <c r="Z56" i="27"/>
  <c r="T71" i="27"/>
  <c r="R430" i="27"/>
  <c r="R428" i="27"/>
  <c r="R429" i="27"/>
  <c r="R65" i="27"/>
  <c r="N424" i="27"/>
  <c r="N422" i="27"/>
  <c r="N423" i="27"/>
  <c r="N63" i="27"/>
  <c r="AH57" i="27"/>
  <c r="Q65" i="27"/>
  <c r="Y70" i="27"/>
  <c r="U72" i="27"/>
  <c r="AA423" i="27"/>
  <c r="AA415" i="27" s="1"/>
  <c r="AA424" i="27"/>
  <c r="AA422" i="27"/>
  <c r="AA63" i="27"/>
  <c r="AG422" i="27"/>
  <c r="AG423" i="27"/>
  <c r="AG424" i="27"/>
  <c r="AG63" i="27"/>
  <c r="T419" i="27"/>
  <c r="T420" i="27"/>
  <c r="T421" i="27"/>
  <c r="U77" i="27"/>
  <c r="U74" i="27"/>
  <c r="T427" i="27"/>
  <c r="T425" i="27"/>
  <c r="T426" i="27"/>
  <c r="T64" i="27"/>
  <c r="V78" i="27"/>
  <c r="V75" i="27"/>
  <c r="AN70" i="27"/>
  <c r="AL425" i="27"/>
  <c r="AL426" i="27"/>
  <c r="AL427" i="27"/>
  <c r="AL64" i="27"/>
  <c r="AH419" i="27"/>
  <c r="AH420" i="27"/>
  <c r="AH421" i="27"/>
  <c r="AF57" i="27"/>
  <c r="S75" i="27"/>
  <c r="S78" i="27"/>
  <c r="O73" i="27"/>
  <c r="O76" i="27"/>
  <c r="M425" i="27"/>
  <c r="M416" i="27" s="1"/>
  <c r="M426" i="27"/>
  <c r="M427" i="27"/>
  <c r="M64" i="27"/>
  <c r="P71" i="27"/>
  <c r="N428" i="27"/>
  <c r="N429" i="27"/>
  <c r="N430" i="27"/>
  <c r="N65" i="27"/>
  <c r="AN421" i="27"/>
  <c r="AN419" i="27"/>
  <c r="AN420" i="27"/>
  <c r="Y72" i="27"/>
  <c r="U70" i="27"/>
  <c r="S427" i="27"/>
  <c r="S425" i="27"/>
  <c r="S426" i="27"/>
  <c r="S64" i="27"/>
  <c r="O421" i="27"/>
  <c r="O419" i="27"/>
  <c r="O420" i="27"/>
  <c r="M57" i="27"/>
  <c r="M71" i="27"/>
  <c r="AL71" i="27"/>
  <c r="AB428" i="27"/>
  <c r="AB429" i="27"/>
  <c r="AB430" i="27"/>
  <c r="AB65" i="27"/>
  <c r="X422" i="27"/>
  <c r="X423" i="27"/>
  <c r="X424" i="27"/>
  <c r="X63" i="27"/>
  <c r="R56" i="27"/>
  <c r="AP70" i="27"/>
  <c r="AN425" i="27"/>
  <c r="AN426" i="27"/>
  <c r="AN427" i="27"/>
  <c r="AN64" i="27"/>
  <c r="AJ419" i="27"/>
  <c r="AJ420" i="27"/>
  <c r="AJ421" i="27"/>
  <c r="Z57" i="27"/>
  <c r="AO64" i="27"/>
  <c r="AK415" i="27"/>
  <c r="Q64" i="27"/>
  <c r="S57" i="27"/>
  <c r="AA416" i="27"/>
  <c r="AA417" i="27"/>
  <c r="S65" i="27"/>
  <c r="AE72" i="27"/>
  <c r="M72" i="27"/>
  <c r="S71" i="27"/>
  <c r="AB78" i="27"/>
  <c r="AB75" i="27"/>
  <c r="X421" i="27"/>
  <c r="X419" i="27"/>
  <c r="X420" i="27"/>
  <c r="V73" i="27"/>
  <c r="V76" i="27"/>
  <c r="AI71" i="27"/>
  <c r="AJ72" i="27"/>
  <c r="AF70" i="27"/>
  <c r="AD425" i="27"/>
  <c r="AD426" i="27"/>
  <c r="AD427" i="27"/>
  <c r="AD64" i="27"/>
  <c r="Z419" i="27"/>
  <c r="Z420" i="27"/>
  <c r="Z421" i="27"/>
  <c r="X57" i="27"/>
  <c r="AO74" i="27"/>
  <c r="AO77" i="27"/>
  <c r="AM429" i="27"/>
  <c r="AM430" i="27"/>
  <c r="AM428" i="27"/>
  <c r="AM65" i="27"/>
  <c r="AI423" i="27"/>
  <c r="AI424" i="27"/>
  <c r="AI422" i="27"/>
  <c r="AI415" i="27" s="1"/>
  <c r="AI63" i="27"/>
  <c r="AP72" i="27"/>
  <c r="AL70" i="27"/>
  <c r="AJ427" i="27"/>
  <c r="AJ425" i="27"/>
  <c r="AJ426" i="27"/>
  <c r="AJ64" i="27"/>
  <c r="AF421" i="27"/>
  <c r="AF419" i="27"/>
  <c r="AF420" i="27"/>
  <c r="Q72" i="27"/>
  <c r="M70" i="27"/>
  <c r="AO422" i="27"/>
  <c r="AO423" i="27"/>
  <c r="AO424" i="27"/>
  <c r="AO63" i="27"/>
  <c r="AM58" i="27"/>
  <c r="AM72" i="27"/>
  <c r="AI56" i="27"/>
  <c r="AI70" i="27"/>
  <c r="AD71" i="27"/>
  <c r="T428" i="27"/>
  <c r="T429" i="27"/>
  <c r="T430" i="27"/>
  <c r="T65" i="27"/>
  <c r="P422" i="27"/>
  <c r="P423" i="27"/>
  <c r="P424" i="27"/>
  <c r="P63" i="27"/>
  <c r="AL72" i="27"/>
  <c r="AH70" i="27"/>
  <c r="AF425" i="27"/>
  <c r="AF426" i="27"/>
  <c r="AF427" i="27"/>
  <c r="AF64" i="27"/>
  <c r="AB419" i="27"/>
  <c r="AB420" i="27"/>
  <c r="AB421" i="27"/>
  <c r="R57" i="27"/>
  <c r="Q56" i="27"/>
  <c r="AC71" i="27"/>
  <c r="W72" i="27"/>
  <c r="Q70" i="27"/>
  <c r="V65" i="26"/>
  <c r="V62" i="26"/>
  <c r="V412" i="26"/>
  <c r="V410" i="26"/>
  <c r="V411" i="26"/>
  <c r="V52" i="26"/>
  <c r="X409" i="26"/>
  <c r="X407" i="26"/>
  <c r="X408" i="26"/>
  <c r="AL47" i="26"/>
  <c r="S411" i="26"/>
  <c r="S410" i="26"/>
  <c r="S412" i="26"/>
  <c r="S52" i="26"/>
  <c r="AB46" i="26"/>
  <c r="AH418" i="26"/>
  <c r="AH416" i="26"/>
  <c r="AH417" i="26"/>
  <c r="AH54" i="26"/>
  <c r="AL65" i="26"/>
  <c r="AL62" i="26"/>
  <c r="AH407" i="26"/>
  <c r="AH408" i="26"/>
  <c r="AH409" i="26"/>
  <c r="AD60" i="26"/>
  <c r="AB47" i="26"/>
  <c r="AL46" i="26"/>
  <c r="AN409" i="26"/>
  <c r="AN407" i="26"/>
  <c r="AN408" i="26"/>
  <c r="N416" i="26"/>
  <c r="N417" i="26"/>
  <c r="N418" i="26"/>
  <c r="N54" i="26"/>
  <c r="P66" i="26"/>
  <c r="P63" i="26"/>
  <c r="AH414" i="26"/>
  <c r="AH415" i="26"/>
  <c r="AH413" i="26"/>
  <c r="AH53" i="26"/>
  <c r="AK59" i="26"/>
  <c r="AG47" i="26"/>
  <c r="AI411" i="26"/>
  <c r="AI410" i="26"/>
  <c r="AI412" i="26"/>
  <c r="AI52" i="26"/>
  <c r="AM417" i="26"/>
  <c r="AM418" i="26"/>
  <c r="AM416" i="26"/>
  <c r="AM54" i="26"/>
  <c r="AO60" i="26"/>
  <c r="AN46" i="26"/>
  <c r="AP407" i="26"/>
  <c r="AP408" i="26"/>
  <c r="AP409" i="26"/>
  <c r="P417" i="26"/>
  <c r="P418" i="26"/>
  <c r="P416" i="26"/>
  <c r="P54" i="26"/>
  <c r="R63" i="26"/>
  <c r="R66" i="26"/>
  <c r="AL408" i="26"/>
  <c r="AL409" i="26"/>
  <c r="AL407" i="26"/>
  <c r="M59" i="26"/>
  <c r="AL45" i="26"/>
  <c r="AM45" i="26"/>
  <c r="S407" i="26"/>
  <c r="S409" i="26"/>
  <c r="S408" i="26"/>
  <c r="W413" i="26"/>
  <c r="W415" i="26"/>
  <c r="W414" i="26"/>
  <c r="W53" i="26"/>
  <c r="Y59" i="26"/>
  <c r="AC61" i="26"/>
  <c r="T46" i="26"/>
  <c r="X61" i="26"/>
  <c r="AA415" i="26"/>
  <c r="AA413" i="26"/>
  <c r="AA414" i="26"/>
  <c r="AA53" i="26"/>
  <c r="AF45" i="26"/>
  <c r="AJ47" i="26"/>
  <c r="P413" i="26"/>
  <c r="P414" i="26"/>
  <c r="P415" i="26"/>
  <c r="P53" i="26"/>
  <c r="R59" i="26"/>
  <c r="V61" i="26"/>
  <c r="AC60" i="26"/>
  <c r="M60" i="26"/>
  <c r="AO67" i="26"/>
  <c r="AO64" i="26"/>
  <c r="T415" i="26"/>
  <c r="T413" i="26"/>
  <c r="T414" i="26"/>
  <c r="T53" i="26"/>
  <c r="AO408" i="26"/>
  <c r="AO407" i="26"/>
  <c r="AO409" i="26"/>
  <c r="V413" i="26"/>
  <c r="V414" i="26"/>
  <c r="V415" i="26"/>
  <c r="V53" i="26"/>
  <c r="Y410" i="26"/>
  <c r="Y412" i="26"/>
  <c r="Y411" i="26"/>
  <c r="Y52" i="26"/>
  <c r="AG418" i="26"/>
  <c r="AG416" i="26"/>
  <c r="AG417" i="26"/>
  <c r="AG54" i="26"/>
  <c r="AD413" i="26"/>
  <c r="AD414" i="26"/>
  <c r="AD415" i="26"/>
  <c r="AD53" i="26"/>
  <c r="AK412" i="26"/>
  <c r="AK410" i="26"/>
  <c r="AK411" i="26"/>
  <c r="AK52" i="26"/>
  <c r="AE409" i="26"/>
  <c r="AE407" i="26"/>
  <c r="AE408" i="26"/>
  <c r="AD412" i="26"/>
  <c r="AD410" i="26"/>
  <c r="AD411" i="26"/>
  <c r="AD52" i="26"/>
  <c r="AM411" i="26"/>
  <c r="AM410" i="26"/>
  <c r="AM412" i="26"/>
  <c r="AM52" i="26"/>
  <c r="AP61" i="26"/>
  <c r="AG60" i="26"/>
  <c r="AN59" i="26"/>
  <c r="M416" i="26"/>
  <c r="M418" i="26"/>
  <c r="M417" i="26"/>
  <c r="M54" i="26"/>
  <c r="U61" i="26"/>
  <c r="N61" i="26"/>
  <c r="V416" i="26"/>
  <c r="V417" i="26"/>
  <c r="V418" i="26"/>
  <c r="V54" i="26"/>
  <c r="X60" i="26"/>
  <c r="N60" i="26"/>
  <c r="AM60" i="26"/>
  <c r="M414" i="26"/>
  <c r="M413" i="26"/>
  <c r="M415" i="26"/>
  <c r="M53" i="26"/>
  <c r="O59" i="26"/>
  <c r="S61" i="26"/>
  <c r="AJ46" i="26"/>
  <c r="W409" i="26"/>
  <c r="W407" i="26"/>
  <c r="W408" i="26"/>
  <c r="R47" i="26"/>
  <c r="T411" i="26"/>
  <c r="T412" i="26"/>
  <c r="T410" i="26"/>
  <c r="T52" i="26"/>
  <c r="X417" i="26"/>
  <c r="X418" i="26"/>
  <c r="X416" i="26"/>
  <c r="X54" i="26"/>
  <c r="Z60" i="26"/>
  <c r="X410" i="26"/>
  <c r="X411" i="26"/>
  <c r="X412" i="26"/>
  <c r="X52" i="26"/>
  <c r="AA45" i="26"/>
  <c r="AA59" i="26"/>
  <c r="W60" i="26"/>
  <c r="Q46" i="26"/>
  <c r="AA407" i="26"/>
  <c r="AA409" i="26"/>
  <c r="AA408" i="26"/>
  <c r="AE413" i="26"/>
  <c r="AE415" i="26"/>
  <c r="AE414" i="26"/>
  <c r="AE53" i="26"/>
  <c r="AG59" i="26"/>
  <c r="AK61" i="26"/>
  <c r="U416" i="26"/>
  <c r="U418" i="26"/>
  <c r="U417" i="26"/>
  <c r="U54" i="26"/>
  <c r="P46" i="26"/>
  <c r="AN45" i="26"/>
  <c r="T407" i="26"/>
  <c r="T408" i="26"/>
  <c r="T409" i="26"/>
  <c r="X413" i="26"/>
  <c r="X414" i="26"/>
  <c r="X415" i="26"/>
  <c r="X53" i="26"/>
  <c r="Z59" i="26"/>
  <c r="AD61" i="26"/>
  <c r="Q414" i="26"/>
  <c r="Q413" i="26"/>
  <c r="Q415" i="26"/>
  <c r="Q53" i="26"/>
  <c r="S46" i="26"/>
  <c r="AI417" i="26"/>
  <c r="AI418" i="26"/>
  <c r="AI416" i="26"/>
  <c r="AI54" i="26"/>
  <c r="Z67" i="26"/>
  <c r="Z64" i="26"/>
  <c r="Q63" i="26"/>
  <c r="Q66" i="26"/>
  <c r="AB64" i="26"/>
  <c r="AB67" i="26"/>
  <c r="AC412" i="26"/>
  <c r="AC410" i="26"/>
  <c r="AC411" i="26"/>
  <c r="AC52" i="26"/>
  <c r="AM47" i="26"/>
  <c r="AM61" i="26"/>
  <c r="U60" i="26"/>
  <c r="AB415" i="26"/>
  <c r="AB413" i="26"/>
  <c r="AB414" i="26"/>
  <c r="AB53" i="26"/>
  <c r="Z407" i="26"/>
  <c r="Z408" i="26"/>
  <c r="Z409" i="26"/>
  <c r="S415" i="26"/>
  <c r="S413" i="26"/>
  <c r="S414" i="26"/>
  <c r="S53" i="26"/>
  <c r="M61" i="26"/>
  <c r="AF409" i="26"/>
  <c r="AF407" i="26"/>
  <c r="AF408" i="26"/>
  <c r="AA411" i="26"/>
  <c r="AA412" i="26"/>
  <c r="AA410" i="26"/>
  <c r="AA52" i="26"/>
  <c r="AL413" i="26"/>
  <c r="AL414" i="26"/>
  <c r="AL415" i="26"/>
  <c r="AL53" i="26"/>
  <c r="AI47" i="26"/>
  <c r="N408" i="26"/>
  <c r="N409" i="26"/>
  <c r="N407" i="26"/>
  <c r="T45" i="26"/>
  <c r="Z410" i="26"/>
  <c r="Z411" i="26"/>
  <c r="Z412" i="26"/>
  <c r="Z52" i="26"/>
  <c r="AD416" i="26"/>
  <c r="AD417" i="26"/>
  <c r="AD418" i="26"/>
  <c r="AD54" i="26"/>
  <c r="AF60" i="26"/>
  <c r="AN61" i="26"/>
  <c r="Q408" i="26"/>
  <c r="Q407" i="26"/>
  <c r="Q409" i="26"/>
  <c r="U414" i="26"/>
  <c r="U415" i="26"/>
  <c r="U413" i="26"/>
  <c r="U53" i="26"/>
  <c r="W59" i="26"/>
  <c r="AA61" i="26"/>
  <c r="V408" i="26"/>
  <c r="V409" i="26"/>
  <c r="V407" i="26"/>
  <c r="AO410" i="26"/>
  <c r="AO412" i="26"/>
  <c r="AO411" i="26"/>
  <c r="AO52" i="26"/>
  <c r="Z47" i="26"/>
  <c r="AB411" i="26"/>
  <c r="AB412" i="26"/>
  <c r="AB410" i="26"/>
  <c r="AB52" i="26"/>
  <c r="AF417" i="26"/>
  <c r="AF418" i="26"/>
  <c r="AF416" i="26"/>
  <c r="AF54" i="26"/>
  <c r="AH60" i="26"/>
  <c r="Z414" i="26"/>
  <c r="Z415" i="26"/>
  <c r="Z413" i="26"/>
  <c r="Z53" i="26"/>
  <c r="Q61" i="26"/>
  <c r="Y46" i="26"/>
  <c r="AI407" i="26"/>
  <c r="AI409" i="26"/>
  <c r="AI408" i="26"/>
  <c r="AM413" i="26"/>
  <c r="AM415" i="26"/>
  <c r="AM414" i="26"/>
  <c r="AM53" i="26"/>
  <c r="AO59" i="26"/>
  <c r="AD408" i="26"/>
  <c r="AD409" i="26"/>
  <c r="AD407" i="26"/>
  <c r="U59" i="26"/>
  <c r="R46" i="26"/>
  <c r="AB407" i="26"/>
  <c r="AB408" i="26"/>
  <c r="AB409" i="26"/>
  <c r="AF413" i="26"/>
  <c r="AF414" i="26"/>
  <c r="AF415" i="26"/>
  <c r="AF53" i="26"/>
  <c r="AH59" i="26"/>
  <c r="AL61" i="26"/>
  <c r="AO45" i="26"/>
  <c r="AE411" i="26"/>
  <c r="AE410" i="26"/>
  <c r="AE412" i="26"/>
  <c r="AE52" i="26"/>
  <c r="T65" i="26"/>
  <c r="T62" i="26"/>
  <c r="P409" i="26"/>
  <c r="P407" i="26"/>
  <c r="P408" i="26"/>
  <c r="AE47" i="26"/>
  <c r="AE61" i="26"/>
  <c r="O417" i="26"/>
  <c r="O418" i="26"/>
  <c r="O416" i="26"/>
  <c r="O54" i="26"/>
  <c r="R407" i="26"/>
  <c r="R408" i="26"/>
  <c r="R409" i="26"/>
  <c r="V60" i="26"/>
  <c r="AI66" i="26"/>
  <c r="AI63" i="26"/>
  <c r="AB63" i="26"/>
  <c r="AB66" i="26"/>
  <c r="O61" i="26"/>
  <c r="AD65" i="26"/>
  <c r="AD62" i="26"/>
  <c r="Y63" i="26"/>
  <c r="Y66" i="26"/>
  <c r="AF59" i="26"/>
  <c r="AO418" i="26"/>
  <c r="AO416" i="26"/>
  <c r="AO417" i="26"/>
  <c r="AO54" i="26"/>
  <c r="T47" i="26"/>
  <c r="P410" i="26"/>
  <c r="P411" i="26"/>
  <c r="P412" i="26"/>
  <c r="P52" i="26"/>
  <c r="AE417" i="26"/>
  <c r="AE416" i="26"/>
  <c r="AE418" i="26"/>
  <c r="AE54" i="26"/>
  <c r="AF46" i="26"/>
  <c r="Q65" i="26"/>
  <c r="Q62" i="26"/>
  <c r="Q410" i="26"/>
  <c r="Q412" i="26"/>
  <c r="Q411" i="26"/>
  <c r="Q52" i="26"/>
  <c r="AL412" i="26"/>
  <c r="AL410" i="26"/>
  <c r="AL411" i="26"/>
  <c r="AL52" i="26"/>
  <c r="AC408" i="26"/>
  <c r="AC409" i="26"/>
  <c r="AC407" i="26"/>
  <c r="R410" i="26"/>
  <c r="R411" i="26"/>
  <c r="R412" i="26"/>
  <c r="R52" i="26"/>
  <c r="AK60" i="26"/>
  <c r="AM409" i="26"/>
  <c r="AM407" i="26"/>
  <c r="AM408" i="26"/>
  <c r="M408" i="26"/>
  <c r="M409" i="26"/>
  <c r="M407" i="26"/>
  <c r="Y414" i="26"/>
  <c r="Y415" i="26"/>
  <c r="Y413" i="26"/>
  <c r="Y53" i="26"/>
  <c r="AN410" i="26"/>
  <c r="AN411" i="26"/>
  <c r="AN412" i="26"/>
  <c r="AN52" i="26"/>
  <c r="AI415" i="26"/>
  <c r="AI413" i="26"/>
  <c r="AI414" i="26"/>
  <c r="AI53" i="26"/>
  <c r="AB45" i="26"/>
  <c r="AF47" i="26"/>
  <c r="AH410" i="26"/>
  <c r="AH411" i="26"/>
  <c r="AH412" i="26"/>
  <c r="AH52" i="26"/>
  <c r="AL416" i="26"/>
  <c r="AL417" i="26"/>
  <c r="AL418" i="26"/>
  <c r="AL54" i="26"/>
  <c r="AN60" i="26"/>
  <c r="Y408" i="26"/>
  <c r="Y407" i="26"/>
  <c r="Y409" i="26"/>
  <c r="AC414" i="26"/>
  <c r="AC413" i="26"/>
  <c r="AC415" i="26"/>
  <c r="AC53" i="26"/>
  <c r="AE59" i="26"/>
  <c r="AI61" i="26"/>
  <c r="AB416" i="26"/>
  <c r="AB417" i="26"/>
  <c r="AB418" i="26"/>
  <c r="AB54" i="26"/>
  <c r="AC416" i="26"/>
  <c r="AC418" i="26"/>
  <c r="AC417" i="26"/>
  <c r="AC54" i="26"/>
  <c r="AH47" i="26"/>
  <c r="AJ411" i="26"/>
  <c r="AJ412" i="26"/>
  <c r="AJ410" i="26"/>
  <c r="AJ52" i="26"/>
  <c r="AN417" i="26"/>
  <c r="AN418" i="26"/>
  <c r="AN416" i="26"/>
  <c r="AN54" i="26"/>
  <c r="AP60" i="26"/>
  <c r="T416" i="26"/>
  <c r="T417" i="26"/>
  <c r="T418" i="26"/>
  <c r="T54" i="26"/>
  <c r="AG46" i="26"/>
  <c r="M412" i="26"/>
  <c r="M410" i="26"/>
  <c r="M411" i="26"/>
  <c r="M52" i="26"/>
  <c r="Q418" i="26"/>
  <c r="Q416" i="26"/>
  <c r="Q417" i="26"/>
  <c r="Q54" i="26"/>
  <c r="S60" i="26"/>
  <c r="AF410" i="26"/>
  <c r="AF411" i="26"/>
  <c r="AF412" i="26"/>
  <c r="AF52" i="26"/>
  <c r="M46" i="26"/>
  <c r="AE60" i="26"/>
  <c r="Z46" i="26"/>
  <c r="AJ407" i="26"/>
  <c r="AJ408" i="26"/>
  <c r="AJ409" i="26"/>
  <c r="AN413" i="26"/>
  <c r="AN414" i="26"/>
  <c r="AN415" i="26"/>
  <c r="AN53" i="26"/>
  <c r="AP59" i="26"/>
  <c r="W61" i="26"/>
  <c r="Y67" i="26"/>
  <c r="Y64" i="26"/>
  <c r="AP414" i="26"/>
  <c r="AP415" i="26"/>
  <c r="AP413" i="26"/>
  <c r="AP53" i="26"/>
  <c r="Z418" i="26"/>
  <c r="Z416" i="26"/>
  <c r="Z417" i="26"/>
  <c r="Z54" i="26"/>
  <c r="P67" i="26"/>
  <c r="P64" i="26"/>
  <c r="AH67" i="26"/>
  <c r="AH64" i="26"/>
  <c r="AG410" i="26"/>
  <c r="AG412" i="26"/>
  <c r="AG411" i="26"/>
  <c r="AG52" i="26"/>
  <c r="W417" i="26"/>
  <c r="W416" i="26"/>
  <c r="W418" i="26"/>
  <c r="W54" i="26"/>
  <c r="AJ64" i="26"/>
  <c r="AJ67" i="26"/>
  <c r="AF61" i="26"/>
  <c r="AB65" i="26"/>
  <c r="AB62" i="26"/>
  <c r="AJ63" i="26"/>
  <c r="AJ66" i="26"/>
  <c r="AG414" i="26"/>
  <c r="AG413" i="26"/>
  <c r="AG415" i="26"/>
  <c r="AG53" i="26"/>
  <c r="AJ415" i="26"/>
  <c r="AJ413" i="26"/>
  <c r="AJ414" i="26"/>
  <c r="AJ53" i="26"/>
  <c r="AK416" i="26"/>
  <c r="AK418" i="26"/>
  <c r="AK417" i="26"/>
  <c r="AK54" i="26"/>
  <c r="Y47" i="26"/>
  <c r="AI45" i="26"/>
  <c r="AI59" i="26"/>
  <c r="O413" i="26"/>
  <c r="O415" i="26"/>
  <c r="O414" i="26"/>
  <c r="O53" i="26"/>
  <c r="R45" i="26"/>
  <c r="AP418" i="26"/>
  <c r="AP416" i="26"/>
  <c r="AP417" i="26"/>
  <c r="AP54" i="26"/>
  <c r="AI46" i="26"/>
  <c r="U408" i="26"/>
  <c r="U407" i="26"/>
  <c r="U409" i="26"/>
  <c r="AJ416" i="26"/>
  <c r="AJ417" i="26"/>
  <c r="AJ418" i="26"/>
  <c r="AJ54" i="26"/>
  <c r="O60" i="26"/>
  <c r="AJ45" i="26"/>
  <c r="AP410" i="26"/>
  <c r="AP411" i="26"/>
  <c r="AP412" i="26"/>
  <c r="AP52" i="26"/>
  <c r="N59" i="26"/>
  <c r="R67" i="26"/>
  <c r="R64" i="26"/>
  <c r="S45" i="26"/>
  <c r="AG408" i="26"/>
  <c r="AG409" i="26"/>
  <c r="AG407" i="26"/>
  <c r="AK414" i="26"/>
  <c r="AK413" i="26"/>
  <c r="AK415" i="26"/>
  <c r="AK404" i="26" s="1"/>
  <c r="AK53" i="26"/>
  <c r="AM59" i="26"/>
  <c r="AL60" i="26"/>
  <c r="AC59" i="26"/>
  <c r="AP47" i="26"/>
  <c r="N413" i="26"/>
  <c r="N414" i="26"/>
  <c r="N415" i="26"/>
  <c r="N53" i="26"/>
  <c r="P59" i="26"/>
  <c r="T61" i="26"/>
  <c r="AJ59" i="26"/>
  <c r="O409" i="26"/>
  <c r="O407" i="26"/>
  <c r="O408" i="26"/>
  <c r="U412" i="26"/>
  <c r="U410" i="26"/>
  <c r="U411" i="26"/>
  <c r="U52" i="26"/>
  <c r="Y418" i="26"/>
  <c r="Y416" i="26"/>
  <c r="Y417" i="26"/>
  <c r="Y54" i="26"/>
  <c r="AA60" i="26"/>
  <c r="R414" i="26"/>
  <c r="R415" i="26"/>
  <c r="R413" i="26"/>
  <c r="R53" i="26"/>
  <c r="AK46" i="26"/>
  <c r="AG61" i="26"/>
  <c r="AH46" i="26"/>
  <c r="N412" i="26"/>
  <c r="N410" i="26"/>
  <c r="N411" i="26"/>
  <c r="N52" i="26"/>
  <c r="R418" i="26"/>
  <c r="R416" i="26"/>
  <c r="R417" i="26"/>
  <c r="R54" i="26"/>
  <c r="T60" i="26"/>
  <c r="S59" i="26"/>
  <c r="B222" i="24"/>
  <c r="B223" i="24" s="1"/>
  <c r="X65" i="26" l="1"/>
  <c r="S416" i="27"/>
  <c r="AM77" i="27"/>
  <c r="AE77" i="27"/>
  <c r="AK403" i="26"/>
  <c r="AC416" i="27"/>
  <c r="AC199" i="27" s="1"/>
  <c r="AC167" i="27" s="1"/>
  <c r="AK405" i="26"/>
  <c r="U206" i="27"/>
  <c r="U174" i="27" s="1"/>
  <c r="U212" i="27"/>
  <c r="U180" i="27" s="1"/>
  <c r="U209" i="27"/>
  <c r="U177" i="27" s="1"/>
  <c r="U200" i="27"/>
  <c r="U168" i="27" s="1"/>
  <c r="U188" i="27"/>
  <c r="U156" i="27" s="1"/>
  <c r="U191" i="27"/>
  <c r="U159" i="27" s="1"/>
  <c r="U197" i="27"/>
  <c r="U165" i="27" s="1"/>
  <c r="U203" i="27"/>
  <c r="U171" i="27" s="1"/>
  <c r="U194" i="27"/>
  <c r="U162" i="27" s="1"/>
  <c r="U185" i="27"/>
  <c r="U153" i="27" s="1"/>
  <c r="AC206" i="27"/>
  <c r="AC174" i="27" s="1"/>
  <c r="AC212" i="27"/>
  <c r="AC180" i="27" s="1"/>
  <c r="AC209" i="27"/>
  <c r="AC177" i="27" s="1"/>
  <c r="AC203" i="27"/>
  <c r="AC171" i="27" s="1"/>
  <c r="AC197" i="27"/>
  <c r="AC165" i="27" s="1"/>
  <c r="AC200" i="27"/>
  <c r="AC168" i="27" s="1"/>
  <c r="AC188" i="27"/>
  <c r="AC156" i="27" s="1"/>
  <c r="AC191" i="27"/>
  <c r="AC159" i="27" s="1"/>
  <c r="AC194" i="27"/>
  <c r="AC162" i="27" s="1"/>
  <c r="AC185" i="27"/>
  <c r="AC153" i="27" s="1"/>
  <c r="U202" i="27"/>
  <c r="U170" i="27" s="1"/>
  <c r="U211" i="27"/>
  <c r="U179" i="27" s="1"/>
  <c r="U205" i="27"/>
  <c r="U173" i="27" s="1"/>
  <c r="U193" i="27"/>
  <c r="U161" i="27" s="1"/>
  <c r="U196" i="27"/>
  <c r="U164" i="27" s="1"/>
  <c r="U187" i="27"/>
  <c r="U155" i="27" s="1"/>
  <c r="U184" i="27"/>
  <c r="U152" i="27" s="1"/>
  <c r="U199" i="27"/>
  <c r="U167" i="27" s="1"/>
  <c r="U208" i="27"/>
  <c r="U176" i="27" s="1"/>
  <c r="U190" i="27"/>
  <c r="U158" i="27" s="1"/>
  <c r="AK206" i="27"/>
  <c r="AK174" i="27" s="1"/>
  <c r="AK212" i="27"/>
  <c r="AK180" i="27" s="1"/>
  <c r="AK209" i="27"/>
  <c r="AK177" i="27" s="1"/>
  <c r="AK197" i="27"/>
  <c r="AK165" i="27" s="1"/>
  <c r="AK200" i="27"/>
  <c r="AK168" i="27" s="1"/>
  <c r="AK203" i="27"/>
  <c r="AK171" i="27" s="1"/>
  <c r="AK194" i="27"/>
  <c r="AK162" i="27" s="1"/>
  <c r="AK188" i="27"/>
  <c r="AK156" i="27" s="1"/>
  <c r="AK191" i="27"/>
  <c r="AK159" i="27" s="1"/>
  <c r="AK185" i="27"/>
  <c r="AK153" i="27" s="1"/>
  <c r="S205" i="27"/>
  <c r="S173" i="27" s="1"/>
  <c r="S211" i="27"/>
  <c r="S179" i="27" s="1"/>
  <c r="S208" i="27"/>
  <c r="S176" i="27" s="1"/>
  <c r="S190" i="27"/>
  <c r="S158" i="27" s="1"/>
  <c r="S202" i="27"/>
  <c r="S170" i="27" s="1"/>
  <c r="S193" i="27"/>
  <c r="S161" i="27" s="1"/>
  <c r="S196" i="27"/>
  <c r="S164" i="27" s="1"/>
  <c r="S187" i="27"/>
  <c r="S155" i="27" s="1"/>
  <c r="S199" i="27"/>
  <c r="S167" i="27" s="1"/>
  <c r="S184" i="27"/>
  <c r="S152" i="27" s="1"/>
  <c r="V398" i="27"/>
  <c r="V394" i="27"/>
  <c r="V395" i="27"/>
  <c r="V396" i="27"/>
  <c r="V379" i="27"/>
  <c r="V397" i="27"/>
  <c r="V393" i="27"/>
  <c r="V79" i="27"/>
  <c r="U73" i="27"/>
  <c r="U76" i="27"/>
  <c r="AN76" i="27"/>
  <c r="AN73" i="27"/>
  <c r="AL415" i="27"/>
  <c r="AL416" i="27"/>
  <c r="AL417" i="27"/>
  <c r="M202" i="27"/>
  <c r="M170" i="27" s="1"/>
  <c r="M211" i="27"/>
  <c r="M179" i="27" s="1"/>
  <c r="M205" i="27"/>
  <c r="M173" i="27" s="1"/>
  <c r="M208" i="27"/>
  <c r="M176" i="27" s="1"/>
  <c r="M199" i="27"/>
  <c r="M167" i="27" s="1"/>
  <c r="M196" i="27"/>
  <c r="M164" i="27" s="1"/>
  <c r="M184" i="27"/>
  <c r="M152" i="27" s="1"/>
  <c r="M187" i="27"/>
  <c r="M155" i="27" s="1"/>
  <c r="M190" i="27"/>
  <c r="M158" i="27" s="1"/>
  <c r="M193" i="27"/>
  <c r="M161" i="27" s="1"/>
  <c r="AJ77" i="27"/>
  <c r="AJ74" i="27"/>
  <c r="AE405" i="27"/>
  <c r="AE400" i="27"/>
  <c r="AE401" i="27"/>
  <c r="AE404" i="27"/>
  <c r="AE380" i="27"/>
  <c r="AE402" i="27"/>
  <c r="AE403" i="27"/>
  <c r="AE80" i="27"/>
  <c r="AE384" i="27" s="1"/>
  <c r="R95" i="24" s="1"/>
  <c r="AJ76" i="27"/>
  <c r="AJ73" i="27"/>
  <c r="P74" i="27"/>
  <c r="P77" i="27"/>
  <c r="M210" i="27"/>
  <c r="M178" i="27" s="1"/>
  <c r="M198" i="27"/>
  <c r="M166" i="27" s="1"/>
  <c r="M201" i="27"/>
  <c r="M169" i="27" s="1"/>
  <c r="M204" i="27"/>
  <c r="M172" i="27" s="1"/>
  <c r="M189" i="27"/>
  <c r="M157" i="27" s="1"/>
  <c r="M207" i="27"/>
  <c r="M175" i="27" s="1"/>
  <c r="M186" i="27"/>
  <c r="M154" i="27" s="1"/>
  <c r="M192" i="27"/>
  <c r="M160" i="27" s="1"/>
  <c r="M195" i="27"/>
  <c r="M163" i="27" s="1"/>
  <c r="M183" i="27"/>
  <c r="M151" i="27" s="1"/>
  <c r="AD415" i="27"/>
  <c r="AD416" i="27"/>
  <c r="AD417" i="27"/>
  <c r="AD409" i="27"/>
  <c r="AD410" i="27"/>
  <c r="AD411" i="27"/>
  <c r="AD407" i="27"/>
  <c r="AD412" i="27"/>
  <c r="AD408" i="27"/>
  <c r="AD381" i="27"/>
  <c r="AD81" i="27"/>
  <c r="AO396" i="27"/>
  <c r="AO379" i="27"/>
  <c r="AO397" i="27"/>
  <c r="AO393" i="27"/>
  <c r="AO394" i="27"/>
  <c r="AO395" i="27"/>
  <c r="AO398" i="27"/>
  <c r="AO79" i="27"/>
  <c r="AO383" i="27" s="1"/>
  <c r="Q76" i="27"/>
  <c r="Q73" i="27"/>
  <c r="M78" i="27"/>
  <c r="M75" i="27"/>
  <c r="O416" i="27"/>
  <c r="O417" i="27"/>
  <c r="O415" i="27"/>
  <c r="U405" i="27"/>
  <c r="U403" i="27"/>
  <c r="U404" i="27"/>
  <c r="U400" i="27"/>
  <c r="U401" i="27"/>
  <c r="U402" i="27"/>
  <c r="U380" i="27"/>
  <c r="U80" i="27"/>
  <c r="W416" i="27"/>
  <c r="W417" i="27"/>
  <c r="W415" i="27"/>
  <c r="X74" i="27"/>
  <c r="X77" i="27"/>
  <c r="AA77" i="27"/>
  <c r="AA74" i="27"/>
  <c r="Z77" i="27"/>
  <c r="Z74" i="27"/>
  <c r="AG417" i="27"/>
  <c r="AG415" i="27"/>
  <c r="AG416" i="27"/>
  <c r="O78" i="27"/>
  <c r="O75" i="27"/>
  <c r="Q401" i="27"/>
  <c r="Q405" i="27"/>
  <c r="Q402" i="27"/>
  <c r="Q380" i="27"/>
  <c r="Q400" i="27"/>
  <c r="Q403" i="27"/>
  <c r="Q404" i="27"/>
  <c r="Q80" i="27"/>
  <c r="P78" i="27"/>
  <c r="P75" i="27"/>
  <c r="N77" i="27"/>
  <c r="N74" i="27"/>
  <c r="AI75" i="27"/>
  <c r="AI78" i="27"/>
  <c r="S201" i="27"/>
  <c r="S169" i="27" s="1"/>
  <c r="S210" i="27"/>
  <c r="S178" i="27" s="1"/>
  <c r="S204" i="27"/>
  <c r="S172" i="27" s="1"/>
  <c r="S207" i="27"/>
  <c r="S175" i="27" s="1"/>
  <c r="S189" i="27"/>
  <c r="S157" i="27" s="1"/>
  <c r="S186" i="27"/>
  <c r="S154" i="27" s="1"/>
  <c r="S198" i="27"/>
  <c r="S166" i="27" s="1"/>
  <c r="S192" i="27"/>
  <c r="S160" i="27" s="1"/>
  <c r="S183" i="27"/>
  <c r="S151" i="27" s="1"/>
  <c r="S195" i="27"/>
  <c r="S163" i="27" s="1"/>
  <c r="P416" i="27"/>
  <c r="P417" i="27"/>
  <c r="P415" i="27"/>
  <c r="AM416" i="27"/>
  <c r="AM417" i="27"/>
  <c r="AM415" i="27"/>
  <c r="V415" i="27"/>
  <c r="V416" i="27"/>
  <c r="V417" i="27"/>
  <c r="AH411" i="27"/>
  <c r="AH407" i="27"/>
  <c r="AH412" i="27"/>
  <c r="AH408" i="27"/>
  <c r="AH409" i="27"/>
  <c r="AH410" i="27"/>
  <c r="AH381" i="27"/>
  <c r="AH81" i="27"/>
  <c r="W78" i="27"/>
  <c r="W75" i="27"/>
  <c r="AO401" i="27"/>
  <c r="AO402" i="27"/>
  <c r="AO380" i="27"/>
  <c r="AO404" i="27"/>
  <c r="AO400" i="27"/>
  <c r="AO403" i="27"/>
  <c r="AO405" i="27"/>
  <c r="AO80" i="27"/>
  <c r="AO384" i="27" s="1"/>
  <c r="AE78" i="27"/>
  <c r="AE75" i="27"/>
  <c r="AK202" i="27"/>
  <c r="AK170" i="27" s="1"/>
  <c r="AK211" i="27"/>
  <c r="AK179" i="27" s="1"/>
  <c r="AK205" i="27"/>
  <c r="AK173" i="27" s="1"/>
  <c r="AK199" i="27"/>
  <c r="AK167" i="27" s="1"/>
  <c r="AK196" i="27"/>
  <c r="AK164" i="27" s="1"/>
  <c r="AK190" i="27"/>
  <c r="AK158" i="27" s="1"/>
  <c r="AK184" i="27"/>
  <c r="AK152" i="27" s="1"/>
  <c r="AK193" i="27"/>
  <c r="AK161" i="27" s="1"/>
  <c r="AK208" i="27"/>
  <c r="AK176" i="27" s="1"/>
  <c r="AK187" i="27"/>
  <c r="AK155" i="27" s="1"/>
  <c r="AL77" i="27"/>
  <c r="AL74" i="27"/>
  <c r="AN416" i="27"/>
  <c r="AN417" i="27"/>
  <c r="AN415" i="27"/>
  <c r="AH417" i="27"/>
  <c r="AH415" i="27"/>
  <c r="AH416" i="27"/>
  <c r="T77" i="27"/>
  <c r="T74" i="27"/>
  <c r="AA412" i="27"/>
  <c r="AA408" i="27"/>
  <c r="AA409" i="27"/>
  <c r="AA407" i="27"/>
  <c r="AA410" i="27"/>
  <c r="AA411" i="27"/>
  <c r="AA381" i="27"/>
  <c r="AA81" i="27"/>
  <c r="AK78" i="27"/>
  <c r="AK75" i="27"/>
  <c r="AF74" i="27"/>
  <c r="AF77" i="27"/>
  <c r="Y404" i="27"/>
  <c r="Y405" i="27"/>
  <c r="Y401" i="27"/>
  <c r="Y402" i="27"/>
  <c r="Y380" i="27"/>
  <c r="Y403" i="27"/>
  <c r="Y400" i="27"/>
  <c r="Y80" i="27"/>
  <c r="AG401" i="27"/>
  <c r="AG402" i="27"/>
  <c r="AG380" i="27"/>
  <c r="AG404" i="27"/>
  <c r="AG403" i="27"/>
  <c r="AG400" i="27"/>
  <c r="AG405" i="27"/>
  <c r="AG80" i="27"/>
  <c r="AG384" i="27" s="1"/>
  <c r="T95" i="24" s="1"/>
  <c r="W395" i="27"/>
  <c r="W396" i="27"/>
  <c r="W379" i="27"/>
  <c r="W393" i="27"/>
  <c r="W397" i="27"/>
  <c r="W394" i="27"/>
  <c r="W398" i="27"/>
  <c r="W79" i="27"/>
  <c r="W383" i="27" s="1"/>
  <c r="P395" i="27"/>
  <c r="P396" i="27"/>
  <c r="P379" i="27"/>
  <c r="P397" i="27"/>
  <c r="P393" i="27"/>
  <c r="P398" i="27"/>
  <c r="P394" i="27"/>
  <c r="P79" i="27"/>
  <c r="P383" i="27" s="1"/>
  <c r="AN78" i="27"/>
  <c r="AN75" i="27"/>
  <c r="AC77" i="27"/>
  <c r="AC74" i="27"/>
  <c r="AI76" i="27"/>
  <c r="AI73" i="27"/>
  <c r="M73" i="27"/>
  <c r="M76" i="27"/>
  <c r="AF76" i="27"/>
  <c r="AF73" i="27"/>
  <c r="AK210" i="27"/>
  <c r="AK178" i="27" s="1"/>
  <c r="AK198" i="27"/>
  <c r="AK166" i="27" s="1"/>
  <c r="AK207" i="27"/>
  <c r="AK175" i="27" s="1"/>
  <c r="AK201" i="27"/>
  <c r="AK169" i="27" s="1"/>
  <c r="AK186" i="27"/>
  <c r="AK154" i="27" s="1"/>
  <c r="AK189" i="27"/>
  <c r="AK157" i="27" s="1"/>
  <c r="AK183" i="27"/>
  <c r="AK151" i="27" s="1"/>
  <c r="AK192" i="27"/>
  <c r="AK160" i="27" s="1"/>
  <c r="AK204" i="27"/>
  <c r="AK172" i="27" s="1"/>
  <c r="AK195" i="27"/>
  <c r="AK163" i="27" s="1"/>
  <c r="V409" i="27"/>
  <c r="V410" i="27"/>
  <c r="V411" i="27"/>
  <c r="V407" i="27"/>
  <c r="V412" i="27"/>
  <c r="V408" i="27"/>
  <c r="V381" i="27"/>
  <c r="V81" i="27"/>
  <c r="Q417" i="27"/>
  <c r="Q415" i="27"/>
  <c r="Q416" i="27"/>
  <c r="R77" i="27"/>
  <c r="R74" i="27"/>
  <c r="Z75" i="27"/>
  <c r="Z78" i="27"/>
  <c r="R417" i="27"/>
  <c r="R415" i="27"/>
  <c r="R416" i="27"/>
  <c r="AB76" i="27"/>
  <c r="AB73" i="27"/>
  <c r="AH77" i="27"/>
  <c r="AH74" i="27"/>
  <c r="T412" i="27"/>
  <c r="T408" i="27"/>
  <c r="T409" i="27"/>
  <c r="T410" i="27"/>
  <c r="T411" i="27"/>
  <c r="T407" i="27"/>
  <c r="T381" i="27"/>
  <c r="T81" i="27"/>
  <c r="AD398" i="27"/>
  <c r="AD394" i="27"/>
  <c r="AD395" i="27"/>
  <c r="AD396" i="27"/>
  <c r="AD379" i="27"/>
  <c r="AD397" i="27"/>
  <c r="AD393" i="27"/>
  <c r="AD79" i="27"/>
  <c r="W74" i="27"/>
  <c r="W77" i="27"/>
  <c r="AO417" i="27"/>
  <c r="AO415" i="27"/>
  <c r="AO416" i="27"/>
  <c r="AD77" i="27"/>
  <c r="AD74" i="27"/>
  <c r="Y76" i="27"/>
  <c r="Y73" i="27"/>
  <c r="AC73" i="27"/>
  <c r="AC76" i="27"/>
  <c r="AO75" i="27"/>
  <c r="AO78" i="27"/>
  <c r="AM395" i="27"/>
  <c r="AM396" i="27"/>
  <c r="AM379" i="27"/>
  <c r="AM393" i="27"/>
  <c r="AM394" i="27"/>
  <c r="AM397" i="27"/>
  <c r="AM398" i="27"/>
  <c r="AM79" i="27"/>
  <c r="AM383" i="27" s="1"/>
  <c r="X395" i="27"/>
  <c r="X396" i="27"/>
  <c r="X379" i="27"/>
  <c r="X397" i="27"/>
  <c r="X393" i="27"/>
  <c r="X398" i="27"/>
  <c r="X394" i="27"/>
  <c r="X79" i="27"/>
  <c r="X383" i="27" s="1"/>
  <c r="AB415" i="27"/>
  <c r="AB416" i="27"/>
  <c r="AB417" i="27"/>
  <c r="S77" i="27"/>
  <c r="S74" i="27"/>
  <c r="Y75" i="27"/>
  <c r="Y78" i="27"/>
  <c r="AE416" i="27"/>
  <c r="AE417" i="27"/>
  <c r="AE415" i="27"/>
  <c r="Q75" i="27"/>
  <c r="Q78" i="27"/>
  <c r="AL73" i="27"/>
  <c r="AL76" i="27"/>
  <c r="AJ78" i="27"/>
  <c r="AJ75" i="27"/>
  <c r="X416" i="27"/>
  <c r="X417" i="27"/>
  <c r="X415" i="27"/>
  <c r="AA209" i="27"/>
  <c r="AA177" i="27" s="1"/>
  <c r="AA197" i="27"/>
  <c r="AA165" i="27" s="1"/>
  <c r="AA212" i="27"/>
  <c r="AA180" i="27" s="1"/>
  <c r="AA200" i="27"/>
  <c r="AA168" i="27" s="1"/>
  <c r="AA203" i="27"/>
  <c r="AA171" i="27" s="1"/>
  <c r="AA191" i="27"/>
  <c r="AA159" i="27" s="1"/>
  <c r="AA194" i="27"/>
  <c r="AA162" i="27" s="1"/>
  <c r="AA185" i="27"/>
  <c r="AA153" i="27" s="1"/>
  <c r="AA206" i="27"/>
  <c r="AA174" i="27" s="1"/>
  <c r="AA188" i="27"/>
  <c r="AA156" i="27" s="1"/>
  <c r="O395" i="27"/>
  <c r="O396" i="27"/>
  <c r="O379" i="27"/>
  <c r="O397" i="27"/>
  <c r="O398" i="27"/>
  <c r="O393" i="27"/>
  <c r="O394" i="27"/>
  <c r="O79" i="27"/>
  <c r="AB77" i="27"/>
  <c r="AB74" i="27"/>
  <c r="AM405" i="27"/>
  <c r="AM400" i="27"/>
  <c r="AM401" i="27"/>
  <c r="AM404" i="27"/>
  <c r="AM380" i="27"/>
  <c r="AM402" i="27"/>
  <c r="AM403" i="27"/>
  <c r="AM80" i="27"/>
  <c r="AM384" i="27" s="1"/>
  <c r="U210" i="27"/>
  <c r="U178" i="27" s="1"/>
  <c r="U198" i="27"/>
  <c r="U166" i="27" s="1"/>
  <c r="U201" i="27"/>
  <c r="U169" i="27" s="1"/>
  <c r="U207" i="27"/>
  <c r="U175" i="27" s="1"/>
  <c r="U189" i="27"/>
  <c r="U157" i="27" s="1"/>
  <c r="U186" i="27"/>
  <c r="U154" i="27" s="1"/>
  <c r="U204" i="27"/>
  <c r="U172" i="27" s="1"/>
  <c r="U192" i="27"/>
  <c r="U160" i="27" s="1"/>
  <c r="U183" i="27"/>
  <c r="U151" i="27" s="1"/>
  <c r="U195" i="27"/>
  <c r="U163" i="27" s="1"/>
  <c r="N415" i="27"/>
  <c r="N416" i="27"/>
  <c r="N417" i="27"/>
  <c r="AF78" i="27"/>
  <c r="AF75" i="27"/>
  <c r="AN74" i="27"/>
  <c r="AN77" i="27"/>
  <c r="N73" i="27"/>
  <c r="N76" i="27"/>
  <c r="AJ415" i="27"/>
  <c r="AJ416" i="27"/>
  <c r="AJ417" i="27"/>
  <c r="AG75" i="27"/>
  <c r="AG78" i="27"/>
  <c r="Y417" i="27"/>
  <c r="Y415" i="27"/>
  <c r="Y416" i="27"/>
  <c r="AI201" i="27"/>
  <c r="AI169" i="27" s="1"/>
  <c r="AI210" i="27"/>
  <c r="AI178" i="27" s="1"/>
  <c r="AI204" i="27"/>
  <c r="AI172" i="27" s="1"/>
  <c r="AI207" i="27"/>
  <c r="AI175" i="27" s="1"/>
  <c r="AI195" i="27"/>
  <c r="AI163" i="27" s="1"/>
  <c r="AI186" i="27"/>
  <c r="AI154" i="27" s="1"/>
  <c r="AI198" i="27"/>
  <c r="AI166" i="27" s="1"/>
  <c r="AI189" i="27"/>
  <c r="AI157" i="27" s="1"/>
  <c r="AI183" i="27"/>
  <c r="AI151" i="27" s="1"/>
  <c r="AI192" i="27"/>
  <c r="AI160" i="27" s="1"/>
  <c r="AH76" i="27"/>
  <c r="AH73" i="27"/>
  <c r="AM78" i="27"/>
  <c r="AM75" i="27"/>
  <c r="AP75" i="27"/>
  <c r="AP78" i="27"/>
  <c r="AI77" i="27"/>
  <c r="AI74" i="27"/>
  <c r="AA205" i="27"/>
  <c r="AA173" i="27" s="1"/>
  <c r="AA211" i="27"/>
  <c r="AA179" i="27" s="1"/>
  <c r="AA208" i="27"/>
  <c r="AA176" i="27" s="1"/>
  <c r="AA202" i="27"/>
  <c r="AA170" i="27" s="1"/>
  <c r="AA187" i="27"/>
  <c r="AA155" i="27" s="1"/>
  <c r="AA190" i="27"/>
  <c r="AA158" i="27" s="1"/>
  <c r="AA199" i="27"/>
  <c r="AA167" i="27" s="1"/>
  <c r="AA193" i="27"/>
  <c r="AA161" i="27" s="1"/>
  <c r="AA196" i="27"/>
  <c r="AA164" i="27" s="1"/>
  <c r="AA184" i="27"/>
  <c r="AA152" i="27" s="1"/>
  <c r="AP76" i="27"/>
  <c r="AP73" i="27"/>
  <c r="T415" i="27"/>
  <c r="T416" i="27"/>
  <c r="T417" i="27"/>
  <c r="T76" i="27"/>
  <c r="T73" i="27"/>
  <c r="S76" i="27"/>
  <c r="S73" i="27"/>
  <c r="AC78" i="27"/>
  <c r="AC75" i="27"/>
  <c r="AK77" i="27"/>
  <c r="AK74" i="27"/>
  <c r="S209" i="27"/>
  <c r="S177" i="27" s="1"/>
  <c r="S197" i="27"/>
  <c r="S165" i="27" s="1"/>
  <c r="S212" i="27"/>
  <c r="S180" i="27" s="1"/>
  <c r="S200" i="27"/>
  <c r="S168" i="27" s="1"/>
  <c r="S206" i="27"/>
  <c r="S174" i="27" s="1"/>
  <c r="S194" i="27"/>
  <c r="S162" i="27" s="1"/>
  <c r="S185" i="27"/>
  <c r="S153" i="27" s="1"/>
  <c r="S203" i="27"/>
  <c r="S171" i="27" s="1"/>
  <c r="S191" i="27"/>
  <c r="S159" i="27" s="1"/>
  <c r="S188" i="27"/>
  <c r="S156" i="27" s="1"/>
  <c r="AC210" i="27"/>
  <c r="AC178" i="27" s="1"/>
  <c r="AC198" i="27"/>
  <c r="AC166" i="27" s="1"/>
  <c r="AC201" i="27"/>
  <c r="AC169" i="27" s="1"/>
  <c r="AC204" i="27"/>
  <c r="AC172" i="27" s="1"/>
  <c r="AC186" i="27"/>
  <c r="AC154" i="27" s="1"/>
  <c r="AC195" i="27"/>
  <c r="AC163" i="27" s="1"/>
  <c r="AC189" i="27"/>
  <c r="AC157" i="27" s="1"/>
  <c r="AC183" i="27"/>
  <c r="AC151" i="27" s="1"/>
  <c r="AC207" i="27"/>
  <c r="AC175" i="27" s="1"/>
  <c r="AC192" i="27"/>
  <c r="AC160" i="27" s="1"/>
  <c r="R75" i="27"/>
  <c r="R78" i="27"/>
  <c r="AP77" i="27"/>
  <c r="AP74" i="27"/>
  <c r="Z76" i="27"/>
  <c r="Z73" i="27"/>
  <c r="AG396" i="27"/>
  <c r="AG379" i="27"/>
  <c r="AG397" i="27"/>
  <c r="AG393" i="27"/>
  <c r="AG394" i="27"/>
  <c r="AG395" i="27"/>
  <c r="AG398" i="27"/>
  <c r="AG79" i="27"/>
  <c r="AI205" i="27"/>
  <c r="AI173" i="27" s="1"/>
  <c r="AI211" i="27"/>
  <c r="AI179" i="27" s="1"/>
  <c r="AI208" i="27"/>
  <c r="AI176" i="27" s="1"/>
  <c r="AI187" i="27"/>
  <c r="AI155" i="27" s="1"/>
  <c r="AI190" i="27"/>
  <c r="AI158" i="27" s="1"/>
  <c r="AI202" i="27"/>
  <c r="AI170" i="27" s="1"/>
  <c r="AI193" i="27"/>
  <c r="AI161" i="27" s="1"/>
  <c r="AI199" i="27"/>
  <c r="AI167" i="27" s="1"/>
  <c r="AI196" i="27"/>
  <c r="AI164" i="27" s="1"/>
  <c r="AI184" i="27"/>
  <c r="AI152" i="27" s="1"/>
  <c r="AL78" i="27"/>
  <c r="AL75" i="27"/>
  <c r="AF416" i="27"/>
  <c r="AF417" i="27"/>
  <c r="AF415" i="27"/>
  <c r="Z417" i="27"/>
  <c r="Z415" i="27"/>
  <c r="Z416" i="27"/>
  <c r="AB412" i="27"/>
  <c r="AB408" i="27"/>
  <c r="AB409" i="27"/>
  <c r="AB410" i="27"/>
  <c r="AB411" i="27"/>
  <c r="AB407" i="27"/>
  <c r="AB381" i="27"/>
  <c r="AB81" i="27"/>
  <c r="AA201" i="27"/>
  <c r="AA169" i="27" s="1"/>
  <c r="AA210" i="27"/>
  <c r="AA178" i="27" s="1"/>
  <c r="AA204" i="27"/>
  <c r="AA172" i="27" s="1"/>
  <c r="AA198" i="27"/>
  <c r="AA166" i="27" s="1"/>
  <c r="AA183" i="27"/>
  <c r="AA151" i="27" s="1"/>
  <c r="AA207" i="27"/>
  <c r="AA175" i="27" s="1"/>
  <c r="AA192" i="27"/>
  <c r="AA160" i="27" s="1"/>
  <c r="AA186" i="27"/>
  <c r="AA154" i="27" s="1"/>
  <c r="AA189" i="27"/>
  <c r="AA157" i="27" s="1"/>
  <c r="AA195" i="27"/>
  <c r="AA163" i="27" s="1"/>
  <c r="M77" i="27"/>
  <c r="M74" i="27"/>
  <c r="S412" i="27"/>
  <c r="S408" i="27"/>
  <c r="S409" i="27"/>
  <c r="S407" i="27"/>
  <c r="S381" i="27"/>
  <c r="S410" i="27"/>
  <c r="S411" i="27"/>
  <c r="S81" i="27"/>
  <c r="U78" i="27"/>
  <c r="U75" i="27"/>
  <c r="AP417" i="27"/>
  <c r="AP415" i="27"/>
  <c r="AP416" i="27"/>
  <c r="X78" i="27"/>
  <c r="X75" i="27"/>
  <c r="AK73" i="27"/>
  <c r="AK76" i="27"/>
  <c r="AE395" i="27"/>
  <c r="AE396" i="27"/>
  <c r="AE379" i="27"/>
  <c r="AE393" i="27"/>
  <c r="AE394" i="27"/>
  <c r="AE397" i="27"/>
  <c r="AE398" i="27"/>
  <c r="AE79" i="27"/>
  <c r="R76" i="27"/>
  <c r="R73" i="27"/>
  <c r="AA76" i="27"/>
  <c r="AA73" i="27"/>
  <c r="M206" i="27"/>
  <c r="M174" i="27" s="1"/>
  <c r="M212" i="27"/>
  <c r="M180" i="27" s="1"/>
  <c r="M209" i="27"/>
  <c r="M177" i="27" s="1"/>
  <c r="M203" i="27"/>
  <c r="M171" i="27" s="1"/>
  <c r="M197" i="27"/>
  <c r="M165" i="27" s="1"/>
  <c r="M200" i="27"/>
  <c r="M168" i="27" s="1"/>
  <c r="M194" i="27"/>
  <c r="M162" i="27" s="1"/>
  <c r="M191" i="27"/>
  <c r="M159" i="27" s="1"/>
  <c r="M188" i="27"/>
  <c r="M156" i="27" s="1"/>
  <c r="M185" i="27"/>
  <c r="M153" i="27" s="1"/>
  <c r="O74" i="27"/>
  <c r="O77" i="27"/>
  <c r="N78" i="27"/>
  <c r="N75" i="27"/>
  <c r="AI209" i="27"/>
  <c r="AI177" i="27" s="1"/>
  <c r="AI197" i="27"/>
  <c r="AI165" i="27" s="1"/>
  <c r="AI212" i="27"/>
  <c r="AI180" i="27" s="1"/>
  <c r="AI200" i="27"/>
  <c r="AI168" i="27" s="1"/>
  <c r="AI206" i="27"/>
  <c r="AI174" i="27" s="1"/>
  <c r="AI203" i="27"/>
  <c r="AI171" i="27" s="1"/>
  <c r="AI191" i="27"/>
  <c r="AI159" i="27" s="1"/>
  <c r="AI185" i="27"/>
  <c r="AI153" i="27" s="1"/>
  <c r="AI194" i="27"/>
  <c r="AI162" i="27" s="1"/>
  <c r="AI188" i="27"/>
  <c r="AI156" i="27" s="1"/>
  <c r="V77" i="27"/>
  <c r="V74" i="27"/>
  <c r="AK201" i="26"/>
  <c r="AK189" i="26"/>
  <c r="AK198" i="26"/>
  <c r="AK186" i="26"/>
  <c r="AK169" i="26"/>
  <c r="AK157" i="26"/>
  <c r="AK183" i="26"/>
  <c r="AK166" i="26"/>
  <c r="AK154" i="26"/>
  <c r="AK195" i="26"/>
  <c r="AK180" i="26"/>
  <c r="AK160" i="26"/>
  <c r="AK148" i="26"/>
  <c r="AK151" i="26"/>
  <c r="AK142" i="26"/>
  <c r="AK192" i="26"/>
  <c r="AK163" i="26"/>
  <c r="AK174" i="26"/>
  <c r="AK145" i="26"/>
  <c r="AK177" i="26"/>
  <c r="AK197" i="26"/>
  <c r="AK185" i="26"/>
  <c r="AK194" i="26"/>
  <c r="AK182" i="26"/>
  <c r="AK191" i="26"/>
  <c r="AK165" i="26"/>
  <c r="AK153" i="26"/>
  <c r="AK179" i="26"/>
  <c r="AK176" i="26"/>
  <c r="AK162" i="26"/>
  <c r="AK150" i="26"/>
  <c r="AK188" i="26"/>
  <c r="AK144" i="26"/>
  <c r="AK200" i="26"/>
  <c r="AK159" i="26"/>
  <c r="AK141" i="26"/>
  <c r="AK156" i="26"/>
  <c r="AK168" i="26"/>
  <c r="AK173" i="26"/>
  <c r="AK147" i="26"/>
  <c r="AK193" i="26"/>
  <c r="AK181" i="26"/>
  <c r="AK190" i="26"/>
  <c r="AK184" i="26"/>
  <c r="AK175" i="26"/>
  <c r="AK161" i="26"/>
  <c r="AK149" i="26"/>
  <c r="AK196" i="26"/>
  <c r="AK172" i="26"/>
  <c r="AK158" i="26"/>
  <c r="AK199" i="26"/>
  <c r="AK155" i="26"/>
  <c r="AK167" i="26"/>
  <c r="AK140" i="26"/>
  <c r="AK178" i="26"/>
  <c r="AK187" i="26"/>
  <c r="AK152" i="26"/>
  <c r="AK146" i="26"/>
  <c r="AK164" i="26"/>
  <c r="AK143" i="26"/>
  <c r="AA66" i="26"/>
  <c r="AA63" i="26"/>
  <c r="O67" i="26"/>
  <c r="O64" i="26"/>
  <c r="AH63" i="26"/>
  <c r="AH66" i="26"/>
  <c r="AF404" i="26"/>
  <c r="AF405" i="26"/>
  <c r="AF403" i="26"/>
  <c r="X66" i="26"/>
  <c r="X63" i="26"/>
  <c r="U405" i="26"/>
  <c r="U404" i="26"/>
  <c r="U403" i="26"/>
  <c r="Y397" i="26"/>
  <c r="Y399" i="26"/>
  <c r="Y396" i="26"/>
  <c r="Y398" i="26"/>
  <c r="Y395" i="26"/>
  <c r="Y400" i="26"/>
  <c r="Y369" i="26"/>
  <c r="Y70" i="26"/>
  <c r="AP62" i="26"/>
  <c r="AP65" i="26"/>
  <c r="AD403" i="26"/>
  <c r="AD405" i="26"/>
  <c r="AD404" i="26"/>
  <c r="AA64" i="26"/>
  <c r="AA67" i="26"/>
  <c r="AF66" i="26"/>
  <c r="AF63" i="26"/>
  <c r="U63" i="26"/>
  <c r="U66" i="26"/>
  <c r="AD64" i="26"/>
  <c r="AD67" i="26"/>
  <c r="T404" i="26"/>
  <c r="T405" i="26"/>
  <c r="T403" i="26"/>
  <c r="U67" i="26"/>
  <c r="U64" i="26"/>
  <c r="Y65" i="26"/>
  <c r="Y62" i="26"/>
  <c r="AM62" i="26"/>
  <c r="AM65" i="26"/>
  <c r="AF67" i="26"/>
  <c r="AF64" i="26"/>
  <c r="AE66" i="26"/>
  <c r="AE63" i="26"/>
  <c r="AC405" i="26"/>
  <c r="AC403" i="26"/>
  <c r="AC404" i="26"/>
  <c r="AB393" i="26"/>
  <c r="AB392" i="26"/>
  <c r="AB389" i="26"/>
  <c r="AB390" i="26"/>
  <c r="AB391" i="26"/>
  <c r="AB388" i="26"/>
  <c r="AB69" i="26"/>
  <c r="AB368" i="26"/>
  <c r="T382" i="26"/>
  <c r="T383" i="26"/>
  <c r="T384" i="26"/>
  <c r="T385" i="26"/>
  <c r="T386" i="26"/>
  <c r="T381" i="26"/>
  <c r="T367" i="26"/>
  <c r="T68" i="26"/>
  <c r="W62" i="26"/>
  <c r="W65" i="26"/>
  <c r="Z65" i="26"/>
  <c r="Z62" i="26"/>
  <c r="W405" i="26"/>
  <c r="W404" i="26"/>
  <c r="W403" i="26"/>
  <c r="AO405" i="26"/>
  <c r="AO403" i="26"/>
  <c r="AO404" i="26"/>
  <c r="M63" i="26"/>
  <c r="M66" i="26"/>
  <c r="V64" i="26"/>
  <c r="V67" i="26"/>
  <c r="AP405" i="26"/>
  <c r="AP403" i="26"/>
  <c r="AP404" i="26"/>
  <c r="AH405" i="26"/>
  <c r="AH403" i="26"/>
  <c r="AH404" i="26"/>
  <c r="X386" i="26"/>
  <c r="X381" i="26"/>
  <c r="X382" i="26"/>
  <c r="X367" i="26"/>
  <c r="X384" i="26"/>
  <c r="X385" i="26"/>
  <c r="X383" i="26"/>
  <c r="X68" i="26"/>
  <c r="AP67" i="26"/>
  <c r="AP64" i="26"/>
  <c r="AC67" i="26"/>
  <c r="AC64" i="26"/>
  <c r="R399" i="26"/>
  <c r="R395" i="26"/>
  <c r="R397" i="26"/>
  <c r="R398" i="26"/>
  <c r="R400" i="26"/>
  <c r="R369" i="26"/>
  <c r="R396" i="26"/>
  <c r="R70" i="26"/>
  <c r="W64" i="26"/>
  <c r="W67" i="26"/>
  <c r="S66" i="26"/>
  <c r="S63" i="26"/>
  <c r="AM404" i="26"/>
  <c r="AM403" i="26"/>
  <c r="AM405" i="26"/>
  <c r="AF62" i="26"/>
  <c r="AF65" i="26"/>
  <c r="AI393" i="26"/>
  <c r="AI389" i="26"/>
  <c r="AI390" i="26"/>
  <c r="AI392" i="26"/>
  <c r="AI391" i="26"/>
  <c r="AI388" i="26"/>
  <c r="AI375" i="26" s="1"/>
  <c r="AI378" i="26" s="1"/>
  <c r="AI368" i="26"/>
  <c r="AI69" i="26"/>
  <c r="N403" i="26"/>
  <c r="N405" i="26"/>
  <c r="N404" i="26"/>
  <c r="AK67" i="26"/>
  <c r="AK64" i="26"/>
  <c r="AA404" i="26"/>
  <c r="AA403" i="26"/>
  <c r="AA405" i="26"/>
  <c r="AM66" i="26"/>
  <c r="AM63" i="26"/>
  <c r="AC66" i="26"/>
  <c r="AC63" i="26"/>
  <c r="R62" i="26"/>
  <c r="R65" i="26"/>
  <c r="M65" i="26"/>
  <c r="M62" i="26"/>
  <c r="R392" i="26"/>
  <c r="R388" i="26"/>
  <c r="R389" i="26"/>
  <c r="R393" i="26"/>
  <c r="R390" i="26"/>
  <c r="R391" i="26"/>
  <c r="R368" i="26"/>
  <c r="R69" i="26"/>
  <c r="AJ404" i="26"/>
  <c r="AJ405" i="26"/>
  <c r="AJ403" i="26"/>
  <c r="AN66" i="26"/>
  <c r="AN63" i="26"/>
  <c r="U65" i="26"/>
  <c r="U62" i="26"/>
  <c r="AB400" i="26"/>
  <c r="AB396" i="26"/>
  <c r="AB398" i="26"/>
  <c r="AB395" i="26"/>
  <c r="AB399" i="26"/>
  <c r="AB369" i="26"/>
  <c r="AB397" i="26"/>
  <c r="AB70" i="26"/>
  <c r="AG65" i="26"/>
  <c r="AG62" i="26"/>
  <c r="AD66" i="26"/>
  <c r="AD63" i="26"/>
  <c r="T63" i="26"/>
  <c r="T66" i="26"/>
  <c r="AC65" i="26"/>
  <c r="AC62" i="26"/>
  <c r="N65" i="26"/>
  <c r="N62" i="26"/>
  <c r="AH399" i="26"/>
  <c r="AH395" i="26"/>
  <c r="AH397" i="26"/>
  <c r="AH400" i="26"/>
  <c r="AH396" i="26"/>
  <c r="AH369" i="26"/>
  <c r="AH398" i="26"/>
  <c r="AH70" i="26"/>
  <c r="Y403" i="26"/>
  <c r="Y404" i="26"/>
  <c r="Y405" i="26"/>
  <c r="AK63" i="26"/>
  <c r="AK66" i="26"/>
  <c r="Q381" i="26"/>
  <c r="Q382" i="26"/>
  <c r="Q383" i="26"/>
  <c r="Q385" i="26"/>
  <c r="Q384" i="26"/>
  <c r="Q386" i="26"/>
  <c r="Q367" i="26"/>
  <c r="Q68" i="26"/>
  <c r="Y392" i="26"/>
  <c r="Y388" i="26"/>
  <c r="Y389" i="26"/>
  <c r="Y390" i="26"/>
  <c r="Y368" i="26"/>
  <c r="Y393" i="26"/>
  <c r="Y391" i="26"/>
  <c r="Y69" i="26"/>
  <c r="V66" i="26"/>
  <c r="V63" i="26"/>
  <c r="AE64" i="26"/>
  <c r="AE67" i="26"/>
  <c r="AN67" i="26"/>
  <c r="AN64" i="26"/>
  <c r="M67" i="26"/>
  <c r="M64" i="26"/>
  <c r="AM64" i="26"/>
  <c r="AM67" i="26"/>
  <c r="W66" i="26"/>
  <c r="W63" i="26"/>
  <c r="S64" i="26"/>
  <c r="S67" i="26"/>
  <c r="AE403" i="26"/>
  <c r="AE405" i="26"/>
  <c r="AE404" i="26"/>
  <c r="AN404" i="26"/>
  <c r="AN405" i="26"/>
  <c r="AN403" i="26"/>
  <c r="X404" i="26"/>
  <c r="X403" i="26"/>
  <c r="X405" i="26"/>
  <c r="AB382" i="26"/>
  <c r="AB383" i="26"/>
  <c r="AB384" i="26"/>
  <c r="AB385" i="26"/>
  <c r="AB386" i="26"/>
  <c r="AB367" i="26"/>
  <c r="AB381" i="26"/>
  <c r="AB68" i="26"/>
  <c r="R405" i="26"/>
  <c r="R403" i="26"/>
  <c r="R404" i="26"/>
  <c r="Q403" i="26"/>
  <c r="Q405" i="26"/>
  <c r="Q404" i="26"/>
  <c r="S404" i="26"/>
  <c r="S403" i="26"/>
  <c r="S405" i="26"/>
  <c r="O403" i="26"/>
  <c r="O405" i="26"/>
  <c r="O404" i="26"/>
  <c r="O66" i="26"/>
  <c r="O63" i="26"/>
  <c r="AJ400" i="26"/>
  <c r="AJ396" i="26"/>
  <c r="AJ398" i="26"/>
  <c r="AJ397" i="26"/>
  <c r="AJ399" i="26"/>
  <c r="AJ369" i="26"/>
  <c r="AJ395" i="26"/>
  <c r="AJ70" i="26"/>
  <c r="Z405" i="26"/>
  <c r="Z403" i="26"/>
  <c r="Z404" i="26"/>
  <c r="N66" i="26"/>
  <c r="N63" i="26"/>
  <c r="AL403" i="26"/>
  <c r="AL405" i="26"/>
  <c r="AL404" i="26"/>
  <c r="AO63" i="26"/>
  <c r="AO66" i="26"/>
  <c r="AJ65" i="26"/>
  <c r="AJ62" i="26"/>
  <c r="T64" i="26"/>
  <c r="T67" i="26"/>
  <c r="AL66" i="26"/>
  <c r="AL63" i="26"/>
  <c r="AI62" i="26"/>
  <c r="AI65" i="26"/>
  <c r="AI64" i="26"/>
  <c r="AI67" i="26"/>
  <c r="AD384" i="26"/>
  <c r="AD385" i="26"/>
  <c r="AD386" i="26"/>
  <c r="AD367" i="26"/>
  <c r="AD383" i="26"/>
  <c r="AD381" i="26"/>
  <c r="AD382" i="26"/>
  <c r="AD68" i="26"/>
  <c r="AL64" i="26"/>
  <c r="AL67" i="26"/>
  <c r="AB404" i="26"/>
  <c r="AB403" i="26"/>
  <c r="AB405" i="26"/>
  <c r="AI404" i="26"/>
  <c r="AI405" i="26"/>
  <c r="AI403" i="26"/>
  <c r="V403" i="26"/>
  <c r="V405" i="26"/>
  <c r="V404" i="26"/>
  <c r="Q392" i="26"/>
  <c r="Q388" i="26"/>
  <c r="Q389" i="26"/>
  <c r="Q393" i="26"/>
  <c r="Q391" i="26"/>
  <c r="Q368" i="26"/>
  <c r="Q390" i="26"/>
  <c r="Q69" i="26"/>
  <c r="AA62" i="26"/>
  <c r="AA65" i="26"/>
  <c r="O62" i="26"/>
  <c r="O65" i="26"/>
  <c r="AN62" i="26"/>
  <c r="AN65" i="26"/>
  <c r="X67" i="26"/>
  <c r="X64" i="26"/>
  <c r="AK65" i="26"/>
  <c r="AK62" i="26"/>
  <c r="P393" i="26"/>
  <c r="P391" i="26"/>
  <c r="P392" i="26"/>
  <c r="P388" i="26"/>
  <c r="P389" i="26"/>
  <c r="P368" i="26"/>
  <c r="P390" i="26"/>
  <c r="P69" i="26"/>
  <c r="AL384" i="26"/>
  <c r="AL385" i="26"/>
  <c r="AL386" i="26"/>
  <c r="AL381" i="26"/>
  <c r="AL383" i="26"/>
  <c r="AL367" i="26"/>
  <c r="AL382" i="26"/>
  <c r="AL68" i="26"/>
  <c r="V384" i="26"/>
  <c r="V385" i="26"/>
  <c r="V386" i="26"/>
  <c r="V381" i="26"/>
  <c r="V382" i="26"/>
  <c r="V367" i="26"/>
  <c r="V383" i="26"/>
  <c r="V68" i="26"/>
  <c r="P404" i="26"/>
  <c r="P403" i="26"/>
  <c r="P405" i="26"/>
  <c r="Q67" i="26"/>
  <c r="Q64" i="26"/>
  <c r="N67" i="26"/>
  <c r="N64" i="26"/>
  <c r="AO397" i="26"/>
  <c r="AO396" i="26"/>
  <c r="AO398" i="26"/>
  <c r="AO395" i="26"/>
  <c r="AO369" i="26"/>
  <c r="AO400" i="26"/>
  <c r="AO399" i="26"/>
  <c r="AO70" i="26"/>
  <c r="S65" i="26"/>
  <c r="S62" i="26"/>
  <c r="AP63" i="26"/>
  <c r="AP66" i="26"/>
  <c r="AG67" i="26"/>
  <c r="AG64" i="26"/>
  <c r="P62" i="26"/>
  <c r="P65" i="26"/>
  <c r="AG403" i="26"/>
  <c r="AG405" i="26"/>
  <c r="AG404" i="26"/>
  <c r="AJ393" i="26"/>
  <c r="AJ389" i="26"/>
  <c r="AJ390" i="26"/>
  <c r="AJ392" i="26"/>
  <c r="AJ391" i="26"/>
  <c r="AJ388" i="26"/>
  <c r="AJ368" i="26"/>
  <c r="AJ69" i="26"/>
  <c r="P398" i="26"/>
  <c r="P400" i="26"/>
  <c r="P396" i="26"/>
  <c r="P395" i="26"/>
  <c r="P397" i="26"/>
  <c r="P399" i="26"/>
  <c r="P369" i="26"/>
  <c r="P70" i="26"/>
  <c r="AE62" i="26"/>
  <c r="AE65" i="26"/>
  <c r="M405" i="26"/>
  <c r="M404" i="26"/>
  <c r="M403" i="26"/>
  <c r="AH62" i="26"/>
  <c r="AH65" i="26"/>
  <c r="AO65" i="26"/>
  <c r="AO62" i="26"/>
  <c r="Z399" i="26"/>
  <c r="Z395" i="26"/>
  <c r="Z397" i="26"/>
  <c r="Z396" i="26"/>
  <c r="Z398" i="26"/>
  <c r="Z400" i="26"/>
  <c r="Z369" i="26"/>
  <c r="Z70" i="26"/>
  <c r="Z63" i="26"/>
  <c r="Z66" i="26"/>
  <c r="AG63" i="26"/>
  <c r="AG66" i="26"/>
  <c r="E22" i="10"/>
  <c r="F22" i="10"/>
  <c r="G22" i="10"/>
  <c r="H22" i="10"/>
  <c r="D22" i="10"/>
  <c r="I22" i="10"/>
  <c r="J22" i="10"/>
  <c r="K22" i="10"/>
  <c r="M22" i="10"/>
  <c r="L22" i="10"/>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AC184" i="27" l="1"/>
  <c r="AC152" i="27" s="1"/>
  <c r="S388" i="27"/>
  <c r="S391" i="27" s="1"/>
  <c r="AG387" i="27"/>
  <c r="AG390" i="27" s="1"/>
  <c r="AH388" i="27"/>
  <c r="AH391" i="27" s="1"/>
  <c r="AC190" i="27"/>
  <c r="AC158" i="27" s="1"/>
  <c r="AB388" i="27"/>
  <c r="AB391" i="27" s="1"/>
  <c r="O383" i="27"/>
  <c r="AC208" i="27"/>
  <c r="AC176" i="27" s="1"/>
  <c r="AC205" i="27"/>
  <c r="AC173" i="27" s="1"/>
  <c r="AC196" i="27"/>
  <c r="AC164" i="27" s="1"/>
  <c r="V383" i="27"/>
  <c r="AC187" i="27"/>
  <c r="AC155" i="27" s="1"/>
  <c r="AC211" i="27"/>
  <c r="AC179" i="27" s="1"/>
  <c r="V374" i="26"/>
  <c r="V377" i="26" s="1"/>
  <c r="AL374" i="26"/>
  <c r="AL377" i="26" s="1"/>
  <c r="P375" i="26"/>
  <c r="P378" i="26" s="1"/>
  <c r="Y375" i="26"/>
  <c r="Y378" i="26" s="1"/>
  <c r="AC193" i="27"/>
  <c r="AC161" i="27" s="1"/>
  <c r="AC202" i="27"/>
  <c r="AC170" i="27" s="1"/>
  <c r="AO376" i="26"/>
  <c r="AO379" i="26" s="1"/>
  <c r="AO345" i="26" s="1"/>
  <c r="AG386" i="27"/>
  <c r="AG389" i="27" s="1"/>
  <c r="Y384" i="27"/>
  <c r="L95" i="24" s="1"/>
  <c r="Z205" i="27"/>
  <c r="Z173" i="27" s="1"/>
  <c r="Z202" i="27"/>
  <c r="Z170" i="27" s="1"/>
  <c r="Z199" i="27"/>
  <c r="Z167" i="27" s="1"/>
  <c r="Z184" i="27"/>
  <c r="Z152" i="27" s="1"/>
  <c r="Z208" i="27"/>
  <c r="Z176" i="27" s="1"/>
  <c r="Z196" i="27"/>
  <c r="Z164" i="27" s="1"/>
  <c r="Z190" i="27"/>
  <c r="Z158" i="27" s="1"/>
  <c r="Z211" i="27"/>
  <c r="Z179" i="27" s="1"/>
  <c r="Z193" i="27"/>
  <c r="Z161" i="27" s="1"/>
  <c r="Z187" i="27"/>
  <c r="Z155" i="27" s="1"/>
  <c r="AN405" i="27"/>
  <c r="AN404" i="27"/>
  <c r="AN400" i="27"/>
  <c r="AN401" i="27"/>
  <c r="AN402" i="27"/>
  <c r="AN380" i="27"/>
  <c r="AN403" i="27"/>
  <c r="AN80" i="27"/>
  <c r="AO411" i="27"/>
  <c r="AO407" i="27"/>
  <c r="AO412" i="27"/>
  <c r="AO408" i="27"/>
  <c r="AO409" i="27"/>
  <c r="AO381" i="27"/>
  <c r="AO410" i="27"/>
  <c r="AO81" i="27"/>
  <c r="AK409" i="27"/>
  <c r="AK410" i="27"/>
  <c r="AK411" i="27"/>
  <c r="AK412" i="27"/>
  <c r="AK381" i="27"/>
  <c r="AK407" i="27"/>
  <c r="AK408" i="27"/>
  <c r="AK81" i="27"/>
  <c r="P204" i="27"/>
  <c r="P172" i="27" s="1"/>
  <c r="P201" i="27"/>
  <c r="P169" i="27" s="1"/>
  <c r="P198" i="27"/>
  <c r="P166" i="27" s="1"/>
  <c r="P207" i="27"/>
  <c r="P175" i="27" s="1"/>
  <c r="P195" i="27"/>
  <c r="P163" i="27" s="1"/>
  <c r="P183" i="27"/>
  <c r="P151" i="27" s="1"/>
  <c r="P210" i="27"/>
  <c r="P178" i="27" s="1"/>
  <c r="P189" i="27"/>
  <c r="P157" i="27" s="1"/>
  <c r="P186" i="27"/>
  <c r="P154" i="27" s="1"/>
  <c r="P192" i="27"/>
  <c r="P160" i="27" s="1"/>
  <c r="Z404" i="27"/>
  <c r="Z405" i="27"/>
  <c r="Z401" i="27"/>
  <c r="Z402" i="27"/>
  <c r="Z380" i="27"/>
  <c r="Z403" i="27"/>
  <c r="Z400" i="27"/>
  <c r="Z80" i="27"/>
  <c r="W211" i="27"/>
  <c r="W179" i="27" s="1"/>
  <c r="W199" i="27"/>
  <c r="W167" i="27" s="1"/>
  <c r="W208" i="27"/>
  <c r="W176" i="27" s="1"/>
  <c r="W202" i="27"/>
  <c r="W170" i="27" s="1"/>
  <c r="W196" i="27"/>
  <c r="W164" i="27" s="1"/>
  <c r="W190" i="27"/>
  <c r="W158" i="27" s="1"/>
  <c r="W205" i="27"/>
  <c r="W173" i="27" s="1"/>
  <c r="W187" i="27"/>
  <c r="W155" i="27" s="1"/>
  <c r="W184" i="27"/>
  <c r="W152" i="27" s="1"/>
  <c r="W193" i="27"/>
  <c r="W161" i="27" s="1"/>
  <c r="AD385" i="27"/>
  <c r="AD203" i="27"/>
  <c r="AD171" i="27" s="1"/>
  <c r="AD212" i="27"/>
  <c r="AD180" i="27" s="1"/>
  <c r="AD200" i="27"/>
  <c r="AD168" i="27" s="1"/>
  <c r="AD206" i="27"/>
  <c r="AD174" i="27" s="1"/>
  <c r="AD188" i="27"/>
  <c r="AD156" i="27" s="1"/>
  <c r="AD191" i="27"/>
  <c r="AD159" i="27" s="1"/>
  <c r="AD209" i="27"/>
  <c r="AD177" i="27" s="1"/>
  <c r="AD194" i="27"/>
  <c r="AD162" i="27" s="1"/>
  <c r="AD185" i="27"/>
  <c r="AD153" i="27" s="1"/>
  <c r="AD197" i="27"/>
  <c r="AD165" i="27" s="1"/>
  <c r="AN395" i="27"/>
  <c r="AN396" i="27"/>
  <c r="AN379" i="27"/>
  <c r="AN397" i="27"/>
  <c r="AN393" i="27"/>
  <c r="AN398" i="27"/>
  <c r="AN394" i="27"/>
  <c r="AN79" i="27"/>
  <c r="AN383" i="27" s="1"/>
  <c r="N409" i="27"/>
  <c r="N410" i="27"/>
  <c r="N411" i="27"/>
  <c r="N407" i="27"/>
  <c r="N412" i="27"/>
  <c r="N408" i="27"/>
  <c r="N381" i="27"/>
  <c r="N81" i="27"/>
  <c r="R396" i="27"/>
  <c r="R379" i="27"/>
  <c r="R397" i="27"/>
  <c r="R393" i="27"/>
  <c r="R398" i="27"/>
  <c r="R394" i="27"/>
  <c r="R395" i="27"/>
  <c r="R79" i="27"/>
  <c r="R383" i="27" s="1"/>
  <c r="AP209" i="27"/>
  <c r="AP177" i="27" s="1"/>
  <c r="AP197" i="27"/>
  <c r="AP165" i="27" s="1"/>
  <c r="AP206" i="27"/>
  <c r="AP174" i="27" s="1"/>
  <c r="AP191" i="27"/>
  <c r="AP159" i="27" s="1"/>
  <c r="AP200" i="27"/>
  <c r="AP168" i="27" s="1"/>
  <c r="AP188" i="27"/>
  <c r="AP156" i="27" s="1"/>
  <c r="AP185" i="27"/>
  <c r="AP153" i="27" s="1"/>
  <c r="AP212" i="27"/>
  <c r="AP180" i="27" s="1"/>
  <c r="AP194" i="27"/>
  <c r="AP162" i="27" s="1"/>
  <c r="AP203" i="27"/>
  <c r="AP171" i="27" s="1"/>
  <c r="Z201" i="27"/>
  <c r="Z169" i="27" s="1"/>
  <c r="Z210" i="27"/>
  <c r="Z178" i="27" s="1"/>
  <c r="Z207" i="27"/>
  <c r="Z175" i="27" s="1"/>
  <c r="Z195" i="27"/>
  <c r="Z163" i="27" s="1"/>
  <c r="Z198" i="27"/>
  <c r="Z166" i="27" s="1"/>
  <c r="Z204" i="27"/>
  <c r="Z172" i="27" s="1"/>
  <c r="Z189" i="27"/>
  <c r="Z157" i="27" s="1"/>
  <c r="Z186" i="27"/>
  <c r="Z154" i="27" s="1"/>
  <c r="Z192" i="27"/>
  <c r="Z160" i="27" s="1"/>
  <c r="Z183" i="27"/>
  <c r="Z151" i="27" s="1"/>
  <c r="AH396" i="27"/>
  <c r="AH379" i="27"/>
  <c r="AH397" i="27"/>
  <c r="AH393" i="27"/>
  <c r="AH398" i="27"/>
  <c r="AH394" i="27"/>
  <c r="AH395" i="27"/>
  <c r="AH79" i="27"/>
  <c r="AG411" i="27"/>
  <c r="AG407" i="27"/>
  <c r="AG412" i="27"/>
  <c r="AG408" i="27"/>
  <c r="AG409" i="27"/>
  <c r="AG410" i="27"/>
  <c r="AG381" i="27"/>
  <c r="AG81" i="27"/>
  <c r="AF410" i="27"/>
  <c r="AF411" i="27"/>
  <c r="AF407" i="27"/>
  <c r="AF412" i="27"/>
  <c r="AF408" i="27"/>
  <c r="AF409" i="27"/>
  <c r="AF381" i="27"/>
  <c r="AF81" i="27"/>
  <c r="Y411" i="27"/>
  <c r="Y407" i="27"/>
  <c r="Y412" i="27"/>
  <c r="Y408" i="27"/>
  <c r="Y409" i="27"/>
  <c r="Y410" i="27"/>
  <c r="Y381" i="27"/>
  <c r="Y81" i="27"/>
  <c r="AO212" i="27"/>
  <c r="AO180" i="27" s="1"/>
  <c r="AO200" i="27"/>
  <c r="AO168" i="27" s="1"/>
  <c r="AO209" i="27"/>
  <c r="AO177" i="27" s="1"/>
  <c r="AO203" i="27"/>
  <c r="AO171" i="27" s="1"/>
  <c r="AO197" i="27"/>
  <c r="AO165" i="27" s="1"/>
  <c r="AO194" i="27"/>
  <c r="AO162" i="27" s="1"/>
  <c r="AO206" i="27"/>
  <c r="AO174" i="27" s="1"/>
  <c r="AO188" i="27"/>
  <c r="AO156" i="27" s="1"/>
  <c r="AO191" i="27"/>
  <c r="AO159" i="27" s="1"/>
  <c r="AO185" i="27"/>
  <c r="AO153" i="27" s="1"/>
  <c r="R201" i="27"/>
  <c r="R169" i="27" s="1"/>
  <c r="R210" i="27"/>
  <c r="R178" i="27" s="1"/>
  <c r="R195" i="27"/>
  <c r="R163" i="27" s="1"/>
  <c r="R192" i="27"/>
  <c r="R160" i="27" s="1"/>
  <c r="R204" i="27"/>
  <c r="R172" i="27" s="1"/>
  <c r="R198" i="27"/>
  <c r="R166" i="27" s="1"/>
  <c r="R189" i="27"/>
  <c r="R157" i="27" s="1"/>
  <c r="R186" i="27"/>
  <c r="R154" i="27" s="1"/>
  <c r="R183" i="27"/>
  <c r="R151" i="27" s="1"/>
  <c r="R207" i="27"/>
  <c r="R175" i="27" s="1"/>
  <c r="Q212" i="27"/>
  <c r="Q180" i="27" s="1"/>
  <c r="Q200" i="27"/>
  <c r="Q168" i="27" s="1"/>
  <c r="Q209" i="27"/>
  <c r="Q177" i="27" s="1"/>
  <c r="Q203" i="27"/>
  <c r="Q171" i="27" s="1"/>
  <c r="Q206" i="27"/>
  <c r="Q174" i="27" s="1"/>
  <c r="Q191" i="27"/>
  <c r="Q159" i="27" s="1"/>
  <c r="Q188" i="27"/>
  <c r="Q156" i="27" s="1"/>
  <c r="Q194" i="27"/>
  <c r="Q162" i="27" s="1"/>
  <c r="Q185" i="27"/>
  <c r="Q153" i="27" s="1"/>
  <c r="Q197" i="27"/>
  <c r="Q165" i="27" s="1"/>
  <c r="P386" i="27"/>
  <c r="P389" i="27" s="1"/>
  <c r="AN208" i="27"/>
  <c r="AN176" i="27" s="1"/>
  <c r="AN205" i="27"/>
  <c r="AN173" i="27" s="1"/>
  <c r="AN190" i="27"/>
  <c r="AN158" i="27" s="1"/>
  <c r="AN193" i="27"/>
  <c r="AN161" i="27" s="1"/>
  <c r="AN187" i="27"/>
  <c r="AN155" i="27" s="1"/>
  <c r="AN211" i="27"/>
  <c r="AN179" i="27" s="1"/>
  <c r="AN202" i="27"/>
  <c r="AN170" i="27" s="1"/>
  <c r="AN184" i="27"/>
  <c r="AN152" i="27" s="1"/>
  <c r="AN199" i="27"/>
  <c r="AN167" i="27" s="1"/>
  <c r="AN196" i="27"/>
  <c r="AN164" i="27" s="1"/>
  <c r="P212" i="27"/>
  <c r="P180" i="27" s="1"/>
  <c r="P200" i="27"/>
  <c r="P168" i="27" s="1"/>
  <c r="P209" i="27"/>
  <c r="P177" i="27" s="1"/>
  <c r="P194" i="27"/>
  <c r="P162" i="27" s="1"/>
  <c r="P206" i="27"/>
  <c r="P174" i="27" s="1"/>
  <c r="P203" i="27"/>
  <c r="P171" i="27" s="1"/>
  <c r="P191" i="27"/>
  <c r="P159" i="27" s="1"/>
  <c r="P188" i="27"/>
  <c r="P156" i="27" s="1"/>
  <c r="P185" i="27"/>
  <c r="P153" i="27" s="1"/>
  <c r="P197" i="27"/>
  <c r="P165" i="27" s="1"/>
  <c r="P410" i="27"/>
  <c r="P411" i="27"/>
  <c r="P407" i="27"/>
  <c r="P412" i="27"/>
  <c r="P408" i="27"/>
  <c r="P409" i="27"/>
  <c r="P381" i="27"/>
  <c r="P81" i="27"/>
  <c r="U384" i="27"/>
  <c r="H95" i="24" s="1"/>
  <c r="O207" i="27"/>
  <c r="O175" i="27" s="1"/>
  <c r="O210" i="27"/>
  <c r="O178" i="27" s="1"/>
  <c r="O204" i="27"/>
  <c r="O172" i="27" s="1"/>
  <c r="O192" i="27"/>
  <c r="O160" i="27" s="1"/>
  <c r="O195" i="27"/>
  <c r="O163" i="27" s="1"/>
  <c r="O183" i="27"/>
  <c r="O151" i="27" s="1"/>
  <c r="O198" i="27"/>
  <c r="O166" i="27" s="1"/>
  <c r="O201" i="27"/>
  <c r="O169" i="27" s="1"/>
  <c r="O189" i="27"/>
  <c r="O157" i="27" s="1"/>
  <c r="O186" i="27"/>
  <c r="O154" i="27" s="1"/>
  <c r="AD211" i="27"/>
  <c r="AD179" i="27" s="1"/>
  <c r="AD199" i="27"/>
  <c r="AD167" i="27" s="1"/>
  <c r="AD208" i="27"/>
  <c r="AD176" i="27" s="1"/>
  <c r="AD193" i="27"/>
  <c r="AD161" i="27" s="1"/>
  <c r="AD187" i="27"/>
  <c r="AD155" i="27" s="1"/>
  <c r="AD196" i="27"/>
  <c r="AD164" i="27" s="1"/>
  <c r="AD184" i="27"/>
  <c r="AD152" i="27" s="1"/>
  <c r="AD205" i="27"/>
  <c r="AD173" i="27" s="1"/>
  <c r="AD202" i="27"/>
  <c r="AD170" i="27" s="1"/>
  <c r="AD190" i="27"/>
  <c r="AD158" i="27" s="1"/>
  <c r="AJ404" i="27"/>
  <c r="AJ405" i="27"/>
  <c r="AJ402" i="27"/>
  <c r="AJ380" i="27"/>
  <c r="AJ403" i="27"/>
  <c r="AJ400" i="27"/>
  <c r="AJ401" i="27"/>
  <c r="AJ80" i="27"/>
  <c r="AO204" i="27"/>
  <c r="AO172" i="27" s="1"/>
  <c r="AO210" i="27"/>
  <c r="AO178" i="27" s="1"/>
  <c r="AO207" i="27"/>
  <c r="AO175" i="27" s="1"/>
  <c r="AO201" i="27"/>
  <c r="AO169" i="27" s="1"/>
  <c r="AO198" i="27"/>
  <c r="AO166" i="27" s="1"/>
  <c r="AO189" i="27"/>
  <c r="AO157" i="27" s="1"/>
  <c r="AO186" i="27"/>
  <c r="AO154" i="27" s="1"/>
  <c r="AO192" i="27"/>
  <c r="AO160" i="27" s="1"/>
  <c r="AO195" i="27"/>
  <c r="AO163" i="27" s="1"/>
  <c r="AO183" i="27"/>
  <c r="AO151" i="27" s="1"/>
  <c r="Z209" i="27"/>
  <c r="Z177" i="27" s="1"/>
  <c r="Z197" i="27"/>
  <c r="Z165" i="27" s="1"/>
  <c r="Z206" i="27"/>
  <c r="Z174" i="27" s="1"/>
  <c r="Z212" i="27"/>
  <c r="Z180" i="27" s="1"/>
  <c r="Z191" i="27"/>
  <c r="Z159" i="27" s="1"/>
  <c r="Z188" i="27"/>
  <c r="Z156" i="27" s="1"/>
  <c r="Z194" i="27"/>
  <c r="Z162" i="27" s="1"/>
  <c r="Z185" i="27"/>
  <c r="Z153" i="27" s="1"/>
  <c r="Z203" i="27"/>
  <c r="Z171" i="27" s="1"/>
  <c r="Z200" i="27"/>
  <c r="Z168" i="27" s="1"/>
  <c r="Z396" i="27"/>
  <c r="Z379" i="27"/>
  <c r="Z397" i="27"/>
  <c r="Z393" i="27"/>
  <c r="Z398" i="27"/>
  <c r="Z394" i="27"/>
  <c r="Z395" i="27"/>
  <c r="Z79" i="27"/>
  <c r="Z383" i="27" s="1"/>
  <c r="T397" i="27"/>
  <c r="T393" i="27"/>
  <c r="T398" i="27"/>
  <c r="T394" i="27"/>
  <c r="T395" i="27"/>
  <c r="T396" i="27"/>
  <c r="T379" i="27"/>
  <c r="T79" i="27"/>
  <c r="AL398" i="27"/>
  <c r="AL394" i="27"/>
  <c r="AL395" i="27"/>
  <c r="AL396" i="27"/>
  <c r="AL379" i="27"/>
  <c r="AL397" i="27"/>
  <c r="AL393" i="27"/>
  <c r="AL79" i="27"/>
  <c r="AL383" i="27" s="1"/>
  <c r="AC398" i="27"/>
  <c r="AC394" i="27"/>
  <c r="AC395" i="27"/>
  <c r="AC393" i="27"/>
  <c r="AC396" i="27"/>
  <c r="AC379" i="27"/>
  <c r="AC397" i="27"/>
  <c r="AC79" i="27"/>
  <c r="W386" i="27"/>
  <c r="W389" i="27" s="1"/>
  <c r="T405" i="27"/>
  <c r="T402" i="27"/>
  <c r="T380" i="27"/>
  <c r="T403" i="27"/>
  <c r="T404" i="27"/>
  <c r="T400" i="27"/>
  <c r="T401" i="27"/>
  <c r="T80" i="27"/>
  <c r="T384" i="27" s="1"/>
  <c r="AL404" i="27"/>
  <c r="AL405" i="27"/>
  <c r="AL403" i="27"/>
  <c r="AL400" i="27"/>
  <c r="AL401" i="27"/>
  <c r="AL402" i="27"/>
  <c r="AL380" i="27"/>
  <c r="AL80" i="27"/>
  <c r="O203" i="27"/>
  <c r="O171" i="27" s="1"/>
  <c r="O212" i="27"/>
  <c r="O180" i="27" s="1"/>
  <c r="O206" i="27"/>
  <c r="O174" i="27" s="1"/>
  <c r="O197" i="27"/>
  <c r="O165" i="27" s="1"/>
  <c r="O209" i="27"/>
  <c r="O177" i="27" s="1"/>
  <c r="O200" i="27"/>
  <c r="O168" i="27" s="1"/>
  <c r="O191" i="27"/>
  <c r="O159" i="27" s="1"/>
  <c r="O194" i="27"/>
  <c r="O162" i="27" s="1"/>
  <c r="O188" i="27"/>
  <c r="O156" i="27" s="1"/>
  <c r="O185" i="27"/>
  <c r="O153" i="27" s="1"/>
  <c r="AE383" i="27"/>
  <c r="AF204" i="27"/>
  <c r="AF172" i="27" s="1"/>
  <c r="AF201" i="27"/>
  <c r="AF169" i="27" s="1"/>
  <c r="AF189" i="27"/>
  <c r="AF157" i="27" s="1"/>
  <c r="AF183" i="27"/>
  <c r="AF151" i="27" s="1"/>
  <c r="AF192" i="27"/>
  <c r="AF160" i="27" s="1"/>
  <c r="AF195" i="27"/>
  <c r="AF163" i="27" s="1"/>
  <c r="AF207" i="27"/>
  <c r="AF175" i="27" s="1"/>
  <c r="AF186" i="27"/>
  <c r="AF154" i="27" s="1"/>
  <c r="AF210" i="27"/>
  <c r="AF178" i="27" s="1"/>
  <c r="AF198" i="27"/>
  <c r="AF166" i="27" s="1"/>
  <c r="AI404" i="27"/>
  <c r="AI402" i="27"/>
  <c r="AI380" i="27"/>
  <c r="AI403" i="27"/>
  <c r="AI405" i="27"/>
  <c r="AI400" i="27"/>
  <c r="AI401" i="27"/>
  <c r="AI80" i="27"/>
  <c r="AJ202" i="27"/>
  <c r="AJ170" i="27" s="1"/>
  <c r="AJ211" i="27"/>
  <c r="AJ179" i="27" s="1"/>
  <c r="AJ208" i="27"/>
  <c r="AJ176" i="27" s="1"/>
  <c r="AJ199" i="27"/>
  <c r="AJ167" i="27" s="1"/>
  <c r="AJ196" i="27"/>
  <c r="AJ164" i="27" s="1"/>
  <c r="AJ190" i="27"/>
  <c r="AJ158" i="27" s="1"/>
  <c r="AJ193" i="27"/>
  <c r="AJ161" i="27" s="1"/>
  <c r="AJ205" i="27"/>
  <c r="AJ173" i="27" s="1"/>
  <c r="AJ187" i="27"/>
  <c r="AJ155" i="27" s="1"/>
  <c r="AJ184" i="27"/>
  <c r="AJ152" i="27" s="1"/>
  <c r="N203" i="27"/>
  <c r="N171" i="27" s="1"/>
  <c r="N212" i="27"/>
  <c r="N180" i="27" s="1"/>
  <c r="N200" i="27"/>
  <c r="N168" i="27" s="1"/>
  <c r="N197" i="27"/>
  <c r="N165" i="27" s="1"/>
  <c r="N209" i="27"/>
  <c r="N177" i="27" s="1"/>
  <c r="N206" i="27"/>
  <c r="N174" i="27" s="1"/>
  <c r="N191" i="27"/>
  <c r="N159" i="27" s="1"/>
  <c r="N194" i="27"/>
  <c r="N162" i="27" s="1"/>
  <c r="N188" i="27"/>
  <c r="N156" i="27" s="1"/>
  <c r="N185" i="27"/>
  <c r="N153" i="27" s="1"/>
  <c r="AM386" i="27"/>
  <c r="AM389" i="27" s="1"/>
  <c r="Y396" i="27"/>
  <c r="Y379" i="27"/>
  <c r="Y397" i="27"/>
  <c r="Y393" i="27"/>
  <c r="Y394" i="27"/>
  <c r="Y398" i="27"/>
  <c r="Y395" i="27"/>
  <c r="Y79" i="27"/>
  <c r="W405" i="27"/>
  <c r="W404" i="27"/>
  <c r="W400" i="27"/>
  <c r="W401" i="27"/>
  <c r="W402" i="27"/>
  <c r="W403" i="27"/>
  <c r="W380" i="27"/>
  <c r="W80" i="27"/>
  <c r="AO387" i="27"/>
  <c r="AO390" i="27" s="1"/>
  <c r="V211" i="27"/>
  <c r="V179" i="27" s="1"/>
  <c r="V199" i="27"/>
  <c r="V167" i="27" s="1"/>
  <c r="V208" i="27"/>
  <c r="V176" i="27" s="1"/>
  <c r="V205" i="27"/>
  <c r="V173" i="27" s="1"/>
  <c r="V193" i="27"/>
  <c r="V161" i="27" s="1"/>
  <c r="V202" i="27"/>
  <c r="V170" i="27" s="1"/>
  <c r="V196" i="27"/>
  <c r="V164" i="27" s="1"/>
  <c r="V187" i="27"/>
  <c r="V155" i="27" s="1"/>
  <c r="V184" i="27"/>
  <c r="V152" i="27" s="1"/>
  <c r="V190" i="27"/>
  <c r="V158" i="27" s="1"/>
  <c r="Q384" i="27"/>
  <c r="D95" i="24" s="1"/>
  <c r="O410" i="27"/>
  <c r="O411" i="27"/>
  <c r="O407" i="27"/>
  <c r="O408" i="27"/>
  <c r="O412" i="27"/>
  <c r="O381" i="27"/>
  <c r="O409" i="27"/>
  <c r="O81" i="27"/>
  <c r="O211" i="27"/>
  <c r="O179" i="27" s="1"/>
  <c r="O199" i="27"/>
  <c r="O167" i="27" s="1"/>
  <c r="O208" i="27"/>
  <c r="O176" i="27" s="1"/>
  <c r="O202" i="27"/>
  <c r="O170" i="27" s="1"/>
  <c r="O205" i="27"/>
  <c r="O173" i="27" s="1"/>
  <c r="O187" i="27"/>
  <c r="O155" i="27" s="1"/>
  <c r="O184" i="27"/>
  <c r="O152" i="27" s="1"/>
  <c r="O190" i="27"/>
  <c r="O158" i="27" s="1"/>
  <c r="O193" i="27"/>
  <c r="O161" i="27" s="1"/>
  <c r="O196" i="27"/>
  <c r="O164" i="27" s="1"/>
  <c r="U398" i="27"/>
  <c r="U394" i="27"/>
  <c r="U395" i="27"/>
  <c r="U396" i="27"/>
  <c r="U379" i="27"/>
  <c r="U393" i="27"/>
  <c r="U397" i="27"/>
  <c r="U79" i="27"/>
  <c r="AB404" i="27"/>
  <c r="AB405" i="27"/>
  <c r="AB402" i="27"/>
  <c r="AB380" i="27"/>
  <c r="AB403" i="27"/>
  <c r="AB400" i="27"/>
  <c r="AB401" i="27"/>
  <c r="AB80" i="27"/>
  <c r="AB384" i="27" s="1"/>
  <c r="R205" i="27"/>
  <c r="R173" i="27" s="1"/>
  <c r="R202" i="27"/>
  <c r="R170" i="27" s="1"/>
  <c r="R208" i="27"/>
  <c r="R176" i="27" s="1"/>
  <c r="R184" i="27"/>
  <c r="R152" i="27" s="1"/>
  <c r="R211" i="27"/>
  <c r="R179" i="27" s="1"/>
  <c r="R190" i="27"/>
  <c r="R158" i="27" s="1"/>
  <c r="R193" i="27"/>
  <c r="R161" i="27" s="1"/>
  <c r="R196" i="27"/>
  <c r="R164" i="27" s="1"/>
  <c r="R187" i="27"/>
  <c r="R155" i="27" s="1"/>
  <c r="R199" i="27"/>
  <c r="R167" i="27" s="1"/>
  <c r="AI397" i="27"/>
  <c r="AI393" i="27"/>
  <c r="AI398" i="27"/>
  <c r="AI394" i="27"/>
  <c r="AI395" i="27"/>
  <c r="AI396" i="27"/>
  <c r="AI379" i="27"/>
  <c r="AI79" i="27"/>
  <c r="U409" i="27"/>
  <c r="U410" i="27"/>
  <c r="U381" i="27"/>
  <c r="U407" i="27"/>
  <c r="U408" i="27"/>
  <c r="U411" i="27"/>
  <c r="U412" i="27"/>
  <c r="U81" i="27"/>
  <c r="AJ206" i="27"/>
  <c r="AJ174" i="27" s="1"/>
  <c r="AJ203" i="27"/>
  <c r="AJ171" i="27" s="1"/>
  <c r="AJ197" i="27"/>
  <c r="AJ165" i="27" s="1"/>
  <c r="AJ188" i="27"/>
  <c r="AJ156" i="27" s="1"/>
  <c r="AJ191" i="27"/>
  <c r="AJ159" i="27" s="1"/>
  <c r="AJ185" i="27"/>
  <c r="AJ153" i="27" s="1"/>
  <c r="AJ194" i="27"/>
  <c r="AJ162" i="27" s="1"/>
  <c r="AJ200" i="27"/>
  <c r="AJ168" i="27" s="1"/>
  <c r="AJ209" i="27"/>
  <c r="AJ177" i="27" s="1"/>
  <c r="AJ212" i="27"/>
  <c r="AJ180" i="27" s="1"/>
  <c r="X386" i="27"/>
  <c r="X389" i="27" s="1"/>
  <c r="V203" i="27"/>
  <c r="V171" i="27" s="1"/>
  <c r="V212" i="27"/>
  <c r="V180" i="27" s="1"/>
  <c r="V200" i="27"/>
  <c r="V168" i="27" s="1"/>
  <c r="V209" i="27"/>
  <c r="V177" i="27" s="1"/>
  <c r="V206" i="27"/>
  <c r="V174" i="27" s="1"/>
  <c r="V194" i="27"/>
  <c r="V162" i="27" s="1"/>
  <c r="V197" i="27"/>
  <c r="V165" i="27" s="1"/>
  <c r="V191" i="27"/>
  <c r="V159" i="27" s="1"/>
  <c r="V188" i="27"/>
  <c r="V156" i="27" s="1"/>
  <c r="V185" i="27"/>
  <c r="V153" i="27" s="1"/>
  <c r="AA404" i="27"/>
  <c r="AA405" i="27"/>
  <c r="AA402" i="27"/>
  <c r="AA380" i="27"/>
  <c r="AA403" i="27"/>
  <c r="AA400" i="27"/>
  <c r="AA401" i="27"/>
  <c r="AA80" i="27"/>
  <c r="AA384" i="27" s="1"/>
  <c r="N95" i="24" s="1"/>
  <c r="O405" i="27"/>
  <c r="O404" i="27"/>
  <c r="O400" i="27"/>
  <c r="O401" i="27"/>
  <c r="O380" i="27"/>
  <c r="O402" i="27"/>
  <c r="O403" i="27"/>
  <c r="O80" i="27"/>
  <c r="O384" i="27" s="1"/>
  <c r="B95" i="24" s="1"/>
  <c r="AK398" i="27"/>
  <c r="AK394" i="27"/>
  <c r="AK395" i="27"/>
  <c r="AK393" i="27"/>
  <c r="AK396" i="27"/>
  <c r="AK379" i="27"/>
  <c r="AK397" i="27"/>
  <c r="AK79" i="27"/>
  <c r="S385" i="27"/>
  <c r="S370" i="27" s="1"/>
  <c r="M405" i="27"/>
  <c r="M403" i="27"/>
  <c r="M404" i="27"/>
  <c r="M400" i="27"/>
  <c r="M380" i="27"/>
  <c r="M401" i="27"/>
  <c r="M402" i="27"/>
  <c r="M80" i="27"/>
  <c r="M384" i="27" s="1"/>
  <c r="AF212" i="27"/>
  <c r="AF180" i="27" s="1"/>
  <c r="AF200" i="27"/>
  <c r="AF168" i="27" s="1"/>
  <c r="AF209" i="27"/>
  <c r="AF177" i="27" s="1"/>
  <c r="AF194" i="27"/>
  <c r="AF162" i="27" s="1"/>
  <c r="AF197" i="27"/>
  <c r="AF165" i="27" s="1"/>
  <c r="AF188" i="27"/>
  <c r="AF156" i="27" s="1"/>
  <c r="AF203" i="27"/>
  <c r="AF171" i="27" s="1"/>
  <c r="AF191" i="27"/>
  <c r="AF159" i="27" s="1"/>
  <c r="AF206" i="27"/>
  <c r="AF174" i="27" s="1"/>
  <c r="AF185" i="27"/>
  <c r="AF153" i="27" s="1"/>
  <c r="AP404" i="27"/>
  <c r="AP405" i="27"/>
  <c r="AP401" i="27"/>
  <c r="AP402" i="27"/>
  <c r="AP380" i="27"/>
  <c r="AP403" i="27"/>
  <c r="AP400" i="27"/>
  <c r="AP80" i="27"/>
  <c r="AP384" i="27" s="1"/>
  <c r="AK404" i="27"/>
  <c r="AK405" i="27"/>
  <c r="AK403" i="27"/>
  <c r="AK400" i="27"/>
  <c r="AK380" i="27"/>
  <c r="AK401" i="27"/>
  <c r="AK402" i="27"/>
  <c r="AK80" i="27"/>
  <c r="AK384" i="27" s="1"/>
  <c r="X95" i="24" s="1"/>
  <c r="T206" i="27"/>
  <c r="T174" i="27" s="1"/>
  <c r="T203" i="27"/>
  <c r="T171" i="27" s="1"/>
  <c r="T212" i="27"/>
  <c r="T180" i="27" s="1"/>
  <c r="T209" i="27"/>
  <c r="T177" i="27" s="1"/>
  <c r="T200" i="27"/>
  <c r="T168" i="27" s="1"/>
  <c r="T185" i="27"/>
  <c r="T153" i="27" s="1"/>
  <c r="T197" i="27"/>
  <c r="T165" i="27" s="1"/>
  <c r="T191" i="27"/>
  <c r="T159" i="27" s="1"/>
  <c r="T188" i="27"/>
  <c r="T156" i="27" s="1"/>
  <c r="T194" i="27"/>
  <c r="T162" i="27" s="1"/>
  <c r="AJ210" i="27"/>
  <c r="AJ178" i="27" s="1"/>
  <c r="AJ198" i="27"/>
  <c r="AJ166" i="27" s="1"/>
  <c r="AJ207" i="27"/>
  <c r="AJ175" i="27" s="1"/>
  <c r="AJ204" i="27"/>
  <c r="AJ172" i="27" s="1"/>
  <c r="AJ192" i="27"/>
  <c r="AJ160" i="27" s="1"/>
  <c r="AJ186" i="27"/>
  <c r="AJ154" i="27" s="1"/>
  <c r="AJ189" i="27"/>
  <c r="AJ157" i="27" s="1"/>
  <c r="AJ183" i="27"/>
  <c r="AJ151" i="27" s="1"/>
  <c r="AJ201" i="27"/>
  <c r="AJ169" i="27" s="1"/>
  <c r="AJ195" i="27"/>
  <c r="AJ163" i="27" s="1"/>
  <c r="N211" i="27"/>
  <c r="N179" i="27" s="1"/>
  <c r="N199" i="27"/>
  <c r="N167" i="27" s="1"/>
  <c r="N208" i="27"/>
  <c r="N176" i="27" s="1"/>
  <c r="N193" i="27"/>
  <c r="N161" i="27" s="1"/>
  <c r="N196" i="27"/>
  <c r="N164" i="27" s="1"/>
  <c r="N187" i="27"/>
  <c r="N155" i="27" s="1"/>
  <c r="N190" i="27"/>
  <c r="N158" i="27" s="1"/>
  <c r="N205" i="27"/>
  <c r="N173" i="27" s="1"/>
  <c r="N202" i="27"/>
  <c r="N170" i="27" s="1"/>
  <c r="N184" i="27"/>
  <c r="N152" i="27" s="1"/>
  <c r="O386" i="27"/>
  <c r="O389" i="27" s="1"/>
  <c r="X204" i="27"/>
  <c r="X172" i="27" s="1"/>
  <c r="X201" i="27"/>
  <c r="X169" i="27" s="1"/>
  <c r="X192" i="27"/>
  <c r="X160" i="27" s="1"/>
  <c r="X183" i="27"/>
  <c r="X151" i="27" s="1"/>
  <c r="X210" i="27"/>
  <c r="X178" i="27" s="1"/>
  <c r="X195" i="27"/>
  <c r="X163" i="27" s="1"/>
  <c r="X198" i="27"/>
  <c r="X166" i="27" s="1"/>
  <c r="X207" i="27"/>
  <c r="X175" i="27" s="1"/>
  <c r="X186" i="27"/>
  <c r="X154" i="27" s="1"/>
  <c r="X189" i="27"/>
  <c r="X157" i="27" s="1"/>
  <c r="Q411" i="27"/>
  <c r="Q407" i="27"/>
  <c r="Q412" i="27"/>
  <c r="Q408" i="27"/>
  <c r="Q409" i="27"/>
  <c r="Q410" i="27"/>
  <c r="Q381" i="27"/>
  <c r="Q81" i="27"/>
  <c r="AB206" i="27"/>
  <c r="AB174" i="27" s="1"/>
  <c r="AB203" i="27"/>
  <c r="AB171" i="27" s="1"/>
  <c r="AB209" i="27"/>
  <c r="AB177" i="27" s="1"/>
  <c r="AB212" i="27"/>
  <c r="AB180" i="27" s="1"/>
  <c r="AB194" i="27"/>
  <c r="AB162" i="27" s="1"/>
  <c r="AB185" i="27"/>
  <c r="AB153" i="27" s="1"/>
  <c r="AB197" i="27"/>
  <c r="AB165" i="27" s="1"/>
  <c r="AB200" i="27"/>
  <c r="AB168" i="27" s="1"/>
  <c r="AB188" i="27"/>
  <c r="AB156" i="27" s="1"/>
  <c r="AB191" i="27"/>
  <c r="AB159" i="27" s="1"/>
  <c r="AD383" i="27"/>
  <c r="T375" i="27"/>
  <c r="T349" i="27"/>
  <c r="T385" i="27"/>
  <c r="AH404" i="27"/>
  <c r="AH405" i="27"/>
  <c r="AH401" i="27"/>
  <c r="AH402" i="27"/>
  <c r="AH380" i="27"/>
  <c r="AH403" i="27"/>
  <c r="AH400" i="27"/>
  <c r="AH80" i="27"/>
  <c r="Z411" i="27"/>
  <c r="Z407" i="27"/>
  <c r="Z412" i="27"/>
  <c r="Z408" i="27"/>
  <c r="Z409" i="27"/>
  <c r="Z410" i="27"/>
  <c r="Z381" i="27"/>
  <c r="Z81" i="27"/>
  <c r="AF395" i="27"/>
  <c r="AF396" i="27"/>
  <c r="AF379" i="27"/>
  <c r="AF397" i="27"/>
  <c r="AF393" i="27"/>
  <c r="AF398" i="27"/>
  <c r="AF394" i="27"/>
  <c r="AF79" i="27"/>
  <c r="AN410" i="27"/>
  <c r="AN411" i="27"/>
  <c r="AN407" i="27"/>
  <c r="AN412" i="27"/>
  <c r="AN408" i="27"/>
  <c r="AN409" i="27"/>
  <c r="AN381" i="27"/>
  <c r="AN81" i="27"/>
  <c r="AH205" i="27"/>
  <c r="AH173" i="27" s="1"/>
  <c r="AH202" i="27"/>
  <c r="AH170" i="27" s="1"/>
  <c r="AH184" i="27"/>
  <c r="AH152" i="27" s="1"/>
  <c r="AH193" i="27"/>
  <c r="AH161" i="27" s="1"/>
  <c r="AH211" i="27"/>
  <c r="AH179" i="27" s="1"/>
  <c r="AH208" i="27"/>
  <c r="AH176" i="27" s="1"/>
  <c r="AH190" i="27"/>
  <c r="AH158" i="27" s="1"/>
  <c r="AH187" i="27"/>
  <c r="AH155" i="27" s="1"/>
  <c r="AH199" i="27"/>
  <c r="AH167" i="27" s="1"/>
  <c r="AH196" i="27"/>
  <c r="AH164" i="27" s="1"/>
  <c r="V207" i="27"/>
  <c r="V175" i="27" s="1"/>
  <c r="V204" i="27"/>
  <c r="V172" i="27" s="1"/>
  <c r="V210" i="27"/>
  <c r="V178" i="27" s="1"/>
  <c r="V189" i="27"/>
  <c r="V157" i="27" s="1"/>
  <c r="V186" i="27"/>
  <c r="V154" i="27" s="1"/>
  <c r="V192" i="27"/>
  <c r="V160" i="27" s="1"/>
  <c r="V183" i="27"/>
  <c r="V151" i="27" s="1"/>
  <c r="V198" i="27"/>
  <c r="V166" i="27" s="1"/>
  <c r="V195" i="27"/>
  <c r="V163" i="27" s="1"/>
  <c r="V201" i="27"/>
  <c r="V169" i="27" s="1"/>
  <c r="M409" i="27"/>
  <c r="M410" i="27"/>
  <c r="M381" i="27"/>
  <c r="M407" i="27"/>
  <c r="M411" i="27"/>
  <c r="M408" i="27"/>
  <c r="M412" i="27"/>
  <c r="M81" i="27"/>
  <c r="AO386" i="27"/>
  <c r="AO389" i="27" s="1"/>
  <c r="AD388" i="27"/>
  <c r="AD391" i="27" s="1"/>
  <c r="AB363" i="27"/>
  <c r="AB369" i="27"/>
  <c r="AB357" i="27"/>
  <c r="AB348" i="27"/>
  <c r="AB385" i="27"/>
  <c r="AB376" i="27" s="1"/>
  <c r="AN212" i="27"/>
  <c r="AN180" i="27" s="1"/>
  <c r="AN200" i="27"/>
  <c r="AN168" i="27" s="1"/>
  <c r="AN209" i="27"/>
  <c r="AN177" i="27" s="1"/>
  <c r="AN206" i="27"/>
  <c r="AN174" i="27" s="1"/>
  <c r="AN194" i="27"/>
  <c r="AN162" i="27" s="1"/>
  <c r="AN197" i="27"/>
  <c r="AN165" i="27" s="1"/>
  <c r="AN188" i="27"/>
  <c r="AN156" i="27" s="1"/>
  <c r="AN191" i="27"/>
  <c r="AN159" i="27" s="1"/>
  <c r="AN185" i="27"/>
  <c r="AN153" i="27" s="1"/>
  <c r="AN203" i="27"/>
  <c r="AN171" i="27" s="1"/>
  <c r="S402" i="27"/>
  <c r="S380" i="27"/>
  <c r="S405" i="27"/>
  <c r="S403" i="27"/>
  <c r="S400" i="27"/>
  <c r="S401" i="27"/>
  <c r="S404" i="27"/>
  <c r="S80" i="27"/>
  <c r="AC404" i="27"/>
  <c r="AC405" i="27"/>
  <c r="AC403" i="27"/>
  <c r="AC400" i="27"/>
  <c r="AC401" i="27"/>
  <c r="AC380" i="27"/>
  <c r="AC402" i="27"/>
  <c r="AC80" i="27"/>
  <c r="P208" i="27"/>
  <c r="P176" i="27" s="1"/>
  <c r="P205" i="27"/>
  <c r="P173" i="27" s="1"/>
  <c r="P211" i="27"/>
  <c r="P179" i="27" s="1"/>
  <c r="P190" i="27"/>
  <c r="P158" i="27" s="1"/>
  <c r="P199" i="27"/>
  <c r="P167" i="27" s="1"/>
  <c r="P187" i="27"/>
  <c r="P155" i="27" s="1"/>
  <c r="P184" i="27"/>
  <c r="P152" i="27" s="1"/>
  <c r="P202" i="27"/>
  <c r="P170" i="27" s="1"/>
  <c r="P193" i="27"/>
  <c r="P161" i="27" s="1"/>
  <c r="P196" i="27"/>
  <c r="P164" i="27" s="1"/>
  <c r="AD207" i="27"/>
  <c r="AD175" i="27" s="1"/>
  <c r="AD204" i="27"/>
  <c r="AD172" i="27" s="1"/>
  <c r="AD198" i="27"/>
  <c r="AD166" i="27" s="1"/>
  <c r="AD189" i="27"/>
  <c r="AD157" i="27" s="1"/>
  <c r="AD210" i="27"/>
  <c r="AD178" i="27" s="1"/>
  <c r="AD186" i="27"/>
  <c r="AD154" i="27" s="1"/>
  <c r="AD201" i="27"/>
  <c r="AD169" i="27" s="1"/>
  <c r="AD183" i="27"/>
  <c r="AD151" i="27" s="1"/>
  <c r="AD192" i="27"/>
  <c r="AD160" i="27" s="1"/>
  <c r="AD195" i="27"/>
  <c r="AD163" i="27" s="1"/>
  <c r="V405" i="27"/>
  <c r="V403" i="27"/>
  <c r="V404" i="27"/>
  <c r="V400" i="27"/>
  <c r="V401" i="27"/>
  <c r="V402" i="27"/>
  <c r="V380" i="27"/>
  <c r="V80" i="27"/>
  <c r="V384" i="27" s="1"/>
  <c r="I95" i="24" s="1"/>
  <c r="X410" i="27"/>
  <c r="X411" i="27"/>
  <c r="X407" i="27"/>
  <c r="X412" i="27"/>
  <c r="X408" i="27"/>
  <c r="X409" i="27"/>
  <c r="X381" i="27"/>
  <c r="X81" i="27"/>
  <c r="AF208" i="27"/>
  <c r="AF176" i="27" s="1"/>
  <c r="AF205" i="27"/>
  <c r="AF173" i="27" s="1"/>
  <c r="AF190" i="27"/>
  <c r="AF158" i="27" s="1"/>
  <c r="AF199" i="27"/>
  <c r="AF167" i="27" s="1"/>
  <c r="AF187" i="27"/>
  <c r="AF155" i="27" s="1"/>
  <c r="AF196" i="27"/>
  <c r="AF164" i="27" s="1"/>
  <c r="AF184" i="27"/>
  <c r="AF152" i="27" s="1"/>
  <c r="AF211" i="27"/>
  <c r="AF179" i="27" s="1"/>
  <c r="AF202" i="27"/>
  <c r="AF170" i="27" s="1"/>
  <c r="AF193" i="27"/>
  <c r="AF161" i="27" s="1"/>
  <c r="T202" i="27"/>
  <c r="T170" i="27" s="1"/>
  <c r="T211" i="27"/>
  <c r="T179" i="27" s="1"/>
  <c r="T196" i="27"/>
  <c r="T164" i="27" s="1"/>
  <c r="T190" i="27"/>
  <c r="T158" i="27" s="1"/>
  <c r="T193" i="27"/>
  <c r="T161" i="27" s="1"/>
  <c r="T205" i="27"/>
  <c r="T173" i="27" s="1"/>
  <c r="T187" i="27"/>
  <c r="T155" i="27" s="1"/>
  <c r="T199" i="27"/>
  <c r="T167" i="27" s="1"/>
  <c r="T184" i="27"/>
  <c r="T152" i="27" s="1"/>
  <c r="T208" i="27"/>
  <c r="T176" i="27" s="1"/>
  <c r="Y208" i="27"/>
  <c r="Y176" i="27" s="1"/>
  <c r="Y211" i="27"/>
  <c r="Y179" i="27" s="1"/>
  <c r="Y199" i="27"/>
  <c r="Y167" i="27" s="1"/>
  <c r="Y202" i="27"/>
  <c r="Y170" i="27" s="1"/>
  <c r="Y205" i="27"/>
  <c r="Y173" i="27" s="1"/>
  <c r="Y184" i="27"/>
  <c r="Y152" i="27" s="1"/>
  <c r="Y193" i="27"/>
  <c r="Y161" i="27" s="1"/>
  <c r="Y190" i="27"/>
  <c r="Y158" i="27" s="1"/>
  <c r="Y196" i="27"/>
  <c r="Y164" i="27" s="1"/>
  <c r="Y187" i="27"/>
  <c r="Y155" i="27" s="1"/>
  <c r="N207" i="27"/>
  <c r="N175" i="27" s="1"/>
  <c r="N204" i="27"/>
  <c r="N172" i="27" s="1"/>
  <c r="N210" i="27"/>
  <c r="N178" i="27" s="1"/>
  <c r="N189" i="27"/>
  <c r="N157" i="27" s="1"/>
  <c r="N201" i="27"/>
  <c r="N169" i="27" s="1"/>
  <c r="N186" i="27"/>
  <c r="N154" i="27" s="1"/>
  <c r="N192" i="27"/>
  <c r="N160" i="27" s="1"/>
  <c r="N195" i="27"/>
  <c r="N163" i="27" s="1"/>
  <c r="N183" i="27"/>
  <c r="N151" i="27" s="1"/>
  <c r="N198" i="27"/>
  <c r="N166" i="27" s="1"/>
  <c r="X212" i="27"/>
  <c r="X180" i="27" s="1"/>
  <c r="X200" i="27"/>
  <c r="X168" i="27" s="1"/>
  <c r="X209" i="27"/>
  <c r="X177" i="27" s="1"/>
  <c r="X206" i="27"/>
  <c r="X174" i="27" s="1"/>
  <c r="X197" i="27"/>
  <c r="X165" i="27" s="1"/>
  <c r="X194" i="27"/>
  <c r="X162" i="27" s="1"/>
  <c r="X191" i="27"/>
  <c r="X159" i="27" s="1"/>
  <c r="X188" i="27"/>
  <c r="X156" i="27" s="1"/>
  <c r="X203" i="27"/>
  <c r="X171" i="27" s="1"/>
  <c r="X185" i="27"/>
  <c r="X153" i="27" s="1"/>
  <c r="AE207" i="27"/>
  <c r="AE175" i="27" s="1"/>
  <c r="AE210" i="27"/>
  <c r="AE178" i="27" s="1"/>
  <c r="AE198" i="27"/>
  <c r="AE166" i="27" s="1"/>
  <c r="AE204" i="27"/>
  <c r="AE172" i="27" s="1"/>
  <c r="AE201" i="27"/>
  <c r="AE169" i="27" s="1"/>
  <c r="AE189" i="27"/>
  <c r="AE157" i="27" s="1"/>
  <c r="AE183" i="27"/>
  <c r="AE151" i="27" s="1"/>
  <c r="AE192" i="27"/>
  <c r="AE160" i="27" s="1"/>
  <c r="AE195" i="27"/>
  <c r="AE163" i="27" s="1"/>
  <c r="AE186" i="27"/>
  <c r="AE154" i="27" s="1"/>
  <c r="AB202" i="27"/>
  <c r="AB170" i="27" s="1"/>
  <c r="AB211" i="27"/>
  <c r="AB179" i="27" s="1"/>
  <c r="AB208" i="27"/>
  <c r="AB176" i="27" s="1"/>
  <c r="AB196" i="27"/>
  <c r="AB164" i="27" s="1"/>
  <c r="AB190" i="27"/>
  <c r="AB158" i="27" s="1"/>
  <c r="AB199" i="27"/>
  <c r="AB167" i="27" s="1"/>
  <c r="AB193" i="27"/>
  <c r="AB161" i="27" s="1"/>
  <c r="AB187" i="27"/>
  <c r="AB155" i="27" s="1"/>
  <c r="AB184" i="27"/>
  <c r="AB152" i="27" s="1"/>
  <c r="AB205" i="27"/>
  <c r="AB173" i="27" s="1"/>
  <c r="AD404" i="27"/>
  <c r="AD405" i="27"/>
  <c r="AD403" i="27"/>
  <c r="AD400" i="27"/>
  <c r="AD401" i="27"/>
  <c r="AD402" i="27"/>
  <c r="AD380" i="27"/>
  <c r="AD80" i="27"/>
  <c r="AD386" i="27"/>
  <c r="AD389" i="27" s="1"/>
  <c r="R405" i="27"/>
  <c r="R401" i="27"/>
  <c r="R402" i="27"/>
  <c r="R380" i="27"/>
  <c r="R403" i="27"/>
  <c r="R404" i="27"/>
  <c r="R400" i="27"/>
  <c r="R80" i="27"/>
  <c r="AH201" i="27"/>
  <c r="AH169" i="27" s="1"/>
  <c r="AH210" i="27"/>
  <c r="AH178" i="27" s="1"/>
  <c r="AH195" i="27"/>
  <c r="AH163" i="27" s="1"/>
  <c r="AH198" i="27"/>
  <c r="AH166" i="27" s="1"/>
  <c r="AH207" i="27"/>
  <c r="AH175" i="27" s="1"/>
  <c r="AH186" i="27"/>
  <c r="AH154" i="27" s="1"/>
  <c r="AH189" i="27"/>
  <c r="AH157" i="27" s="1"/>
  <c r="AH183" i="27"/>
  <c r="AH151" i="27" s="1"/>
  <c r="AH204" i="27"/>
  <c r="AH172" i="27" s="1"/>
  <c r="AH192" i="27"/>
  <c r="AH160" i="27" s="1"/>
  <c r="AM207" i="27"/>
  <c r="AM175" i="27" s="1"/>
  <c r="AM210" i="27"/>
  <c r="AM178" i="27" s="1"/>
  <c r="AM198" i="27"/>
  <c r="AM166" i="27" s="1"/>
  <c r="AM201" i="27"/>
  <c r="AM169" i="27" s="1"/>
  <c r="AM183" i="27"/>
  <c r="AM151" i="27" s="1"/>
  <c r="AM189" i="27"/>
  <c r="AM157" i="27" s="1"/>
  <c r="AM192" i="27"/>
  <c r="AM160" i="27" s="1"/>
  <c r="AM195" i="27"/>
  <c r="AM163" i="27" s="1"/>
  <c r="AM204" i="27"/>
  <c r="AM172" i="27" s="1"/>
  <c r="AM186" i="27"/>
  <c r="AM154" i="27" s="1"/>
  <c r="AG208" i="27"/>
  <c r="AG176" i="27" s="1"/>
  <c r="AG211" i="27"/>
  <c r="AG179" i="27" s="1"/>
  <c r="AG199" i="27"/>
  <c r="AG167" i="27" s="1"/>
  <c r="AG205" i="27"/>
  <c r="AG173" i="27" s="1"/>
  <c r="AG196" i="27"/>
  <c r="AG164" i="27" s="1"/>
  <c r="AG202" i="27"/>
  <c r="AG170" i="27" s="1"/>
  <c r="AG184" i="27"/>
  <c r="AG152" i="27" s="1"/>
  <c r="AG190" i="27"/>
  <c r="AG158" i="27" s="1"/>
  <c r="AG193" i="27"/>
  <c r="AG161" i="27" s="1"/>
  <c r="AG187" i="27"/>
  <c r="AG155" i="27" s="1"/>
  <c r="X405" i="27"/>
  <c r="X404" i="27"/>
  <c r="X400" i="27"/>
  <c r="X401" i="27"/>
  <c r="X402" i="27"/>
  <c r="X380" i="27"/>
  <c r="X403" i="27"/>
  <c r="X80" i="27"/>
  <c r="U387" i="27"/>
  <c r="U390" i="27" s="1"/>
  <c r="AL203" i="27"/>
  <c r="AL171" i="27" s="1"/>
  <c r="AL212" i="27"/>
  <c r="AL180" i="27" s="1"/>
  <c r="AL200" i="27"/>
  <c r="AL168" i="27" s="1"/>
  <c r="AL188" i="27"/>
  <c r="AL156" i="27" s="1"/>
  <c r="AL209" i="27"/>
  <c r="AL177" i="27" s="1"/>
  <c r="AL206" i="27"/>
  <c r="AL174" i="27" s="1"/>
  <c r="AL197" i="27"/>
  <c r="AL165" i="27" s="1"/>
  <c r="AL191" i="27"/>
  <c r="AL159" i="27" s="1"/>
  <c r="AL185" i="27"/>
  <c r="AL153" i="27" s="1"/>
  <c r="AL194" i="27"/>
  <c r="AL162" i="27" s="1"/>
  <c r="V386" i="27"/>
  <c r="V389" i="27" s="1"/>
  <c r="AP201" i="27"/>
  <c r="AP169" i="27" s="1"/>
  <c r="AP210" i="27"/>
  <c r="AP178" i="27" s="1"/>
  <c r="AP198" i="27"/>
  <c r="AP166" i="27" s="1"/>
  <c r="AP195" i="27"/>
  <c r="AP163" i="27" s="1"/>
  <c r="AP192" i="27"/>
  <c r="AP160" i="27" s="1"/>
  <c r="AP207" i="27"/>
  <c r="AP175" i="27" s="1"/>
  <c r="AP204" i="27"/>
  <c r="AP172" i="27" s="1"/>
  <c r="AP186" i="27"/>
  <c r="AP154" i="27" s="1"/>
  <c r="AP183" i="27"/>
  <c r="AP151" i="27" s="1"/>
  <c r="AP189" i="27"/>
  <c r="AP157" i="27" s="1"/>
  <c r="Q204" i="27"/>
  <c r="Q172" i="27" s="1"/>
  <c r="Q210" i="27"/>
  <c r="Q178" i="27" s="1"/>
  <c r="Q207" i="27"/>
  <c r="Q175" i="27" s="1"/>
  <c r="Q198" i="27"/>
  <c r="Q166" i="27" s="1"/>
  <c r="Q186" i="27"/>
  <c r="Q154" i="27" s="1"/>
  <c r="Q189" i="27"/>
  <c r="Q157" i="27" s="1"/>
  <c r="Q201" i="27"/>
  <c r="Q169" i="27" s="1"/>
  <c r="Q192" i="27"/>
  <c r="Q160" i="27" s="1"/>
  <c r="Q195" i="27"/>
  <c r="Q163" i="27" s="1"/>
  <c r="Q183" i="27"/>
  <c r="Q151" i="27" s="1"/>
  <c r="W410" i="27"/>
  <c r="W411" i="27"/>
  <c r="W407" i="27"/>
  <c r="W408" i="27"/>
  <c r="W409" i="27"/>
  <c r="W412" i="27"/>
  <c r="W381" i="27"/>
  <c r="W81" i="27"/>
  <c r="AG383" i="27"/>
  <c r="R209" i="27"/>
  <c r="R177" i="27" s="1"/>
  <c r="R197" i="27"/>
  <c r="R165" i="27" s="1"/>
  <c r="R206" i="27"/>
  <c r="R174" i="27" s="1"/>
  <c r="R212" i="27"/>
  <c r="R180" i="27" s="1"/>
  <c r="R191" i="27"/>
  <c r="R159" i="27" s="1"/>
  <c r="R203" i="27"/>
  <c r="R171" i="27" s="1"/>
  <c r="R188" i="27"/>
  <c r="R156" i="27" s="1"/>
  <c r="R200" i="27"/>
  <c r="R168" i="27" s="1"/>
  <c r="R194" i="27"/>
  <c r="R162" i="27" s="1"/>
  <c r="R185" i="27"/>
  <c r="R153" i="27" s="1"/>
  <c r="V385" i="27"/>
  <c r="AA366" i="27"/>
  <c r="AA385" i="27"/>
  <c r="AH358" i="27"/>
  <c r="AH385" i="27"/>
  <c r="AH370" i="27" s="1"/>
  <c r="AL409" i="27"/>
  <c r="AL410" i="27"/>
  <c r="AL411" i="27"/>
  <c r="AL407" i="27"/>
  <c r="AL412" i="27"/>
  <c r="AL408" i="27"/>
  <c r="AL381" i="27"/>
  <c r="AL81" i="27"/>
  <c r="AC409" i="27"/>
  <c r="AC410" i="27"/>
  <c r="AC407" i="27"/>
  <c r="AC408" i="27"/>
  <c r="AC381" i="27"/>
  <c r="AC411" i="27"/>
  <c r="AC412" i="27"/>
  <c r="AC81" i="27"/>
  <c r="T210" i="27"/>
  <c r="T178" i="27" s="1"/>
  <c r="T198" i="27"/>
  <c r="T166" i="27" s="1"/>
  <c r="T207" i="27"/>
  <c r="T175" i="27" s="1"/>
  <c r="T192" i="27"/>
  <c r="T160" i="27" s="1"/>
  <c r="T195" i="27"/>
  <c r="T163" i="27" s="1"/>
  <c r="T189" i="27"/>
  <c r="T157" i="27" s="1"/>
  <c r="T186" i="27"/>
  <c r="T154" i="27" s="1"/>
  <c r="T204" i="27"/>
  <c r="T172" i="27" s="1"/>
  <c r="T183" i="27"/>
  <c r="T151" i="27" s="1"/>
  <c r="T201" i="27"/>
  <c r="T169" i="27" s="1"/>
  <c r="AP411" i="27"/>
  <c r="AP407" i="27"/>
  <c r="AP412" i="27"/>
  <c r="AP408" i="27"/>
  <c r="AP409" i="27"/>
  <c r="AP410" i="27"/>
  <c r="AP381" i="27"/>
  <c r="AP81" i="27"/>
  <c r="Y204" i="27"/>
  <c r="Y172" i="27" s="1"/>
  <c r="Y210" i="27"/>
  <c r="Y178" i="27" s="1"/>
  <c r="Y207" i="27"/>
  <c r="Y175" i="27" s="1"/>
  <c r="Y201" i="27"/>
  <c r="Y169" i="27" s="1"/>
  <c r="Y195" i="27"/>
  <c r="Y163" i="27" s="1"/>
  <c r="Y198" i="27"/>
  <c r="Y166" i="27" s="1"/>
  <c r="Y186" i="27"/>
  <c r="Y154" i="27" s="1"/>
  <c r="Y189" i="27"/>
  <c r="Y157" i="27" s="1"/>
  <c r="Y192" i="27"/>
  <c r="Y160" i="27" s="1"/>
  <c r="Y183" i="27"/>
  <c r="Y151" i="27" s="1"/>
  <c r="N398" i="27"/>
  <c r="N394" i="27"/>
  <c r="N395" i="27"/>
  <c r="N396" i="27"/>
  <c r="N379" i="27"/>
  <c r="N397" i="27"/>
  <c r="N393" i="27"/>
  <c r="N79" i="27"/>
  <c r="AM387" i="27"/>
  <c r="AM390" i="27" s="1"/>
  <c r="X208" i="27"/>
  <c r="X176" i="27" s="1"/>
  <c r="X205" i="27"/>
  <c r="X173" i="27" s="1"/>
  <c r="X211" i="27"/>
  <c r="X179" i="27" s="1"/>
  <c r="X199" i="27"/>
  <c r="X167" i="27" s="1"/>
  <c r="X190" i="27"/>
  <c r="X158" i="27" s="1"/>
  <c r="X202" i="27"/>
  <c r="X170" i="27" s="1"/>
  <c r="X187" i="27"/>
  <c r="X155" i="27" s="1"/>
  <c r="X184" i="27"/>
  <c r="X152" i="27" s="1"/>
  <c r="X193" i="27"/>
  <c r="X161" i="27" s="1"/>
  <c r="X196" i="27"/>
  <c r="X164" i="27" s="1"/>
  <c r="AE203" i="27"/>
  <c r="AE171" i="27" s="1"/>
  <c r="AE212" i="27"/>
  <c r="AE180" i="27" s="1"/>
  <c r="AE206" i="27"/>
  <c r="AE174" i="27" s="1"/>
  <c r="AE188" i="27"/>
  <c r="AE156" i="27" s="1"/>
  <c r="AE209" i="27"/>
  <c r="AE177" i="27" s="1"/>
  <c r="AE200" i="27"/>
  <c r="AE168" i="27" s="1"/>
  <c r="AE191" i="27"/>
  <c r="AE159" i="27" s="1"/>
  <c r="AE194" i="27"/>
  <c r="AE162" i="27" s="1"/>
  <c r="AE185" i="27"/>
  <c r="AE153" i="27" s="1"/>
  <c r="AE197" i="27"/>
  <c r="AE165" i="27" s="1"/>
  <c r="AB210" i="27"/>
  <c r="AB178" i="27" s="1"/>
  <c r="AB198" i="27"/>
  <c r="AB166" i="27" s="1"/>
  <c r="AB207" i="27"/>
  <c r="AB175" i="27" s="1"/>
  <c r="AB192" i="27"/>
  <c r="AB160" i="27" s="1"/>
  <c r="AB204" i="27"/>
  <c r="AB172" i="27" s="1"/>
  <c r="AB186" i="27"/>
  <c r="AB154" i="27" s="1"/>
  <c r="AB201" i="27"/>
  <c r="AB169" i="27" s="1"/>
  <c r="AB189" i="27"/>
  <c r="AB157" i="27" s="1"/>
  <c r="AB183" i="27"/>
  <c r="AB151" i="27" s="1"/>
  <c r="AB195" i="27"/>
  <c r="AB163" i="27" s="1"/>
  <c r="T388" i="27"/>
  <c r="T391" i="27" s="1"/>
  <c r="T358" i="27" s="1"/>
  <c r="AB397" i="27"/>
  <c r="AB393" i="27"/>
  <c r="AB398" i="27"/>
  <c r="AB394" i="27"/>
  <c r="AB395" i="27"/>
  <c r="AB396" i="27"/>
  <c r="AB379" i="27"/>
  <c r="AB79" i="27"/>
  <c r="V388" i="27"/>
  <c r="V391" i="27" s="1"/>
  <c r="V367" i="27" s="1"/>
  <c r="AA388" i="27"/>
  <c r="AA391" i="27" s="1"/>
  <c r="AH209" i="27"/>
  <c r="AH177" i="27" s="1"/>
  <c r="AH197" i="27"/>
  <c r="AH165" i="27" s="1"/>
  <c r="AH206" i="27"/>
  <c r="AH174" i="27" s="1"/>
  <c r="AH191" i="27"/>
  <c r="AH159" i="27" s="1"/>
  <c r="AH188" i="27"/>
  <c r="AH156" i="27" s="1"/>
  <c r="AH203" i="27"/>
  <c r="AH171" i="27" s="1"/>
  <c r="AH185" i="27"/>
  <c r="AH153" i="27" s="1"/>
  <c r="AH200" i="27"/>
  <c r="AH168" i="27" s="1"/>
  <c r="AH194" i="27"/>
  <c r="AH162" i="27" s="1"/>
  <c r="AH212" i="27"/>
  <c r="AH180" i="27" s="1"/>
  <c r="AE410" i="27"/>
  <c r="AE411" i="27"/>
  <c r="AE407" i="27"/>
  <c r="AE408" i="27"/>
  <c r="AE409" i="27"/>
  <c r="AE412" i="27"/>
  <c r="AE381" i="27"/>
  <c r="AE81" i="27"/>
  <c r="AM203" i="27"/>
  <c r="AM171" i="27" s="1"/>
  <c r="AM212" i="27"/>
  <c r="AM180" i="27" s="1"/>
  <c r="AM206" i="27"/>
  <c r="AM174" i="27" s="1"/>
  <c r="AM200" i="27"/>
  <c r="AM168" i="27" s="1"/>
  <c r="AM209" i="27"/>
  <c r="AM177" i="27" s="1"/>
  <c r="AM191" i="27"/>
  <c r="AM159" i="27" s="1"/>
  <c r="AM197" i="27"/>
  <c r="AM165" i="27" s="1"/>
  <c r="AM185" i="27"/>
  <c r="AM153" i="27" s="1"/>
  <c r="AM188" i="27"/>
  <c r="AM156" i="27" s="1"/>
  <c r="AM194" i="27"/>
  <c r="AM162" i="27" s="1"/>
  <c r="AI412" i="27"/>
  <c r="AI408" i="27"/>
  <c r="AI409" i="27"/>
  <c r="AI410" i="27"/>
  <c r="AI411" i="27"/>
  <c r="AI381" i="27"/>
  <c r="AI407" i="27"/>
  <c r="AI81" i="27"/>
  <c r="Q387" i="27"/>
  <c r="Q390" i="27" s="1"/>
  <c r="AG204" i="27"/>
  <c r="AG172" i="27" s="1"/>
  <c r="AG210" i="27"/>
  <c r="AG178" i="27" s="1"/>
  <c r="AG207" i="27"/>
  <c r="AG175" i="27" s="1"/>
  <c r="AG201" i="27"/>
  <c r="AG169" i="27" s="1"/>
  <c r="AG192" i="27"/>
  <c r="AG160" i="27" s="1"/>
  <c r="AG195" i="27"/>
  <c r="AG163" i="27" s="1"/>
  <c r="AG186" i="27"/>
  <c r="AG154" i="27" s="1"/>
  <c r="AG198" i="27"/>
  <c r="AG166" i="27" s="1"/>
  <c r="AG189" i="27"/>
  <c r="AG157" i="27" s="1"/>
  <c r="AG183" i="27"/>
  <c r="AG151" i="27" s="1"/>
  <c r="W207" i="27"/>
  <c r="W175" i="27" s="1"/>
  <c r="W210" i="27"/>
  <c r="W178" i="27" s="1"/>
  <c r="W198" i="27"/>
  <c r="W166" i="27" s="1"/>
  <c r="W201" i="27"/>
  <c r="W169" i="27" s="1"/>
  <c r="W189" i="27"/>
  <c r="W157" i="27" s="1"/>
  <c r="W192" i="27"/>
  <c r="W160" i="27" s="1"/>
  <c r="W183" i="27"/>
  <c r="W151" i="27" s="1"/>
  <c r="W204" i="27"/>
  <c r="W172" i="27" s="1"/>
  <c r="W195" i="27"/>
  <c r="W163" i="27" s="1"/>
  <c r="W186" i="27"/>
  <c r="W154" i="27" s="1"/>
  <c r="Q396" i="27"/>
  <c r="Q379" i="27"/>
  <c r="Q397" i="27"/>
  <c r="Q393" i="27"/>
  <c r="Q398" i="27"/>
  <c r="Q394" i="27"/>
  <c r="Q395" i="27"/>
  <c r="Q79" i="27"/>
  <c r="P405" i="27"/>
  <c r="P404" i="27"/>
  <c r="P400" i="27"/>
  <c r="P401" i="27"/>
  <c r="P402" i="27"/>
  <c r="P380" i="27"/>
  <c r="P403" i="27"/>
  <c r="P80" i="27"/>
  <c r="AL211" i="27"/>
  <c r="AL179" i="27" s="1"/>
  <c r="AL199" i="27"/>
  <c r="AL167" i="27" s="1"/>
  <c r="AL208" i="27"/>
  <c r="AL176" i="27" s="1"/>
  <c r="AL205" i="27"/>
  <c r="AL173" i="27" s="1"/>
  <c r="AL193" i="27"/>
  <c r="AL161" i="27" s="1"/>
  <c r="AL190" i="27"/>
  <c r="AL158" i="27" s="1"/>
  <c r="AL196" i="27"/>
  <c r="AL164" i="27" s="1"/>
  <c r="AL187" i="27"/>
  <c r="AL155" i="27" s="1"/>
  <c r="AL202" i="27"/>
  <c r="AL170" i="27" s="1"/>
  <c r="AL184" i="27"/>
  <c r="AL152" i="27" s="1"/>
  <c r="S397" i="27"/>
  <c r="S393" i="27"/>
  <c r="S398" i="27"/>
  <c r="S394" i="27"/>
  <c r="S395" i="27"/>
  <c r="S379" i="27"/>
  <c r="S396" i="27"/>
  <c r="S79" i="27"/>
  <c r="AA397" i="27"/>
  <c r="AA393" i="27"/>
  <c r="AA398" i="27"/>
  <c r="AA394" i="27"/>
  <c r="AA395" i="27"/>
  <c r="AA379" i="27"/>
  <c r="AA396" i="27"/>
  <c r="AA79" i="27"/>
  <c r="AE386" i="27"/>
  <c r="AE389" i="27" s="1"/>
  <c r="AP205" i="27"/>
  <c r="AP173" i="27" s="1"/>
  <c r="AP202" i="27"/>
  <c r="AP170" i="27" s="1"/>
  <c r="AP211" i="27"/>
  <c r="AP179" i="27" s="1"/>
  <c r="AP184" i="27"/>
  <c r="AP152" i="27" s="1"/>
  <c r="AP196" i="27"/>
  <c r="AP164" i="27" s="1"/>
  <c r="AP208" i="27"/>
  <c r="AP176" i="27" s="1"/>
  <c r="AP199" i="27"/>
  <c r="AP167" i="27" s="1"/>
  <c r="AP190" i="27"/>
  <c r="AP158" i="27" s="1"/>
  <c r="AP193" i="27"/>
  <c r="AP161" i="27" s="1"/>
  <c r="AP187" i="27"/>
  <c r="AP155" i="27" s="1"/>
  <c r="R411" i="27"/>
  <c r="R407" i="27"/>
  <c r="R412" i="27"/>
  <c r="R408" i="27"/>
  <c r="R409" i="27"/>
  <c r="R410" i="27"/>
  <c r="R381" i="27"/>
  <c r="R81" i="27"/>
  <c r="AP396" i="27"/>
  <c r="AP379" i="27"/>
  <c r="AP397" i="27"/>
  <c r="AP393" i="27"/>
  <c r="AP398" i="27"/>
  <c r="AP394" i="27"/>
  <c r="AP395" i="27"/>
  <c r="AP79" i="27"/>
  <c r="AP383" i="27" s="1"/>
  <c r="AM410" i="27"/>
  <c r="AM411" i="27"/>
  <c r="AM407" i="27"/>
  <c r="AM412" i="27"/>
  <c r="AM408" i="27"/>
  <c r="AM409" i="27"/>
  <c r="AM381" i="27"/>
  <c r="AM81" i="27"/>
  <c r="Y212" i="27"/>
  <c r="Y180" i="27" s="1"/>
  <c r="Y200" i="27"/>
  <c r="Y168" i="27" s="1"/>
  <c r="Y209" i="27"/>
  <c r="Y177" i="27" s="1"/>
  <c r="Y203" i="27"/>
  <c r="Y171" i="27" s="1"/>
  <c r="Y197" i="27"/>
  <c r="Y165" i="27" s="1"/>
  <c r="Y191" i="27"/>
  <c r="Y159" i="27" s="1"/>
  <c r="Y188" i="27"/>
  <c r="Y156" i="27" s="1"/>
  <c r="Y194" i="27"/>
  <c r="Y162" i="27" s="1"/>
  <c r="Y185" i="27"/>
  <c r="Y153" i="27" s="1"/>
  <c r="Y206" i="27"/>
  <c r="Y174" i="27" s="1"/>
  <c r="AJ412" i="27"/>
  <c r="AJ408" i="27"/>
  <c r="AJ409" i="27"/>
  <c r="AJ410" i="27"/>
  <c r="AJ411" i="27"/>
  <c r="AJ407" i="27"/>
  <c r="AJ381" i="27"/>
  <c r="AJ81" i="27"/>
  <c r="AE211" i="27"/>
  <c r="AE179" i="27" s="1"/>
  <c r="AE199" i="27"/>
  <c r="AE167" i="27" s="1"/>
  <c r="AE208" i="27"/>
  <c r="AE176" i="27" s="1"/>
  <c r="AE202" i="27"/>
  <c r="AE170" i="27" s="1"/>
  <c r="AE205" i="27"/>
  <c r="AE173" i="27" s="1"/>
  <c r="AE193" i="27"/>
  <c r="AE161" i="27" s="1"/>
  <c r="AE187" i="27"/>
  <c r="AE155" i="27" s="1"/>
  <c r="AE196" i="27"/>
  <c r="AE164" i="27" s="1"/>
  <c r="AE184" i="27"/>
  <c r="AE152" i="27" s="1"/>
  <c r="AE190" i="27"/>
  <c r="AE158" i="27" s="1"/>
  <c r="AO208" i="27"/>
  <c r="AO176" i="27" s="1"/>
  <c r="AO211" i="27"/>
  <c r="AO179" i="27" s="1"/>
  <c r="AO199" i="27"/>
  <c r="AO167" i="27" s="1"/>
  <c r="AO202" i="27"/>
  <c r="AO170" i="27" s="1"/>
  <c r="AO184" i="27"/>
  <c r="AO152" i="27" s="1"/>
  <c r="AO196" i="27"/>
  <c r="AO164" i="27" s="1"/>
  <c r="AO205" i="27"/>
  <c r="AO173" i="27" s="1"/>
  <c r="AO190" i="27"/>
  <c r="AO158" i="27" s="1"/>
  <c r="AO193" i="27"/>
  <c r="AO161" i="27" s="1"/>
  <c r="AO187" i="27"/>
  <c r="AO155" i="27" s="1"/>
  <c r="Q208" i="27"/>
  <c r="Q176" i="27" s="1"/>
  <c r="Q211" i="27"/>
  <c r="Q179" i="27" s="1"/>
  <c r="Q199" i="27"/>
  <c r="Q167" i="27" s="1"/>
  <c r="Q205" i="27"/>
  <c r="Q173" i="27" s="1"/>
  <c r="Q184" i="27"/>
  <c r="Q152" i="27" s="1"/>
  <c r="Q202" i="27"/>
  <c r="Q170" i="27" s="1"/>
  <c r="Q190" i="27"/>
  <c r="Q158" i="27" s="1"/>
  <c r="Q196" i="27"/>
  <c r="Q164" i="27" s="1"/>
  <c r="Q193" i="27"/>
  <c r="Q161" i="27" s="1"/>
  <c r="Q187" i="27"/>
  <c r="Q155" i="27" s="1"/>
  <c r="M398" i="27"/>
  <c r="M394" i="27"/>
  <c r="M395" i="27"/>
  <c r="M396" i="27"/>
  <c r="M379" i="27"/>
  <c r="M397" i="27"/>
  <c r="M393" i="27"/>
  <c r="M79" i="27"/>
  <c r="Y387" i="27"/>
  <c r="Y390" i="27" s="1"/>
  <c r="AF405" i="27"/>
  <c r="AF404" i="27"/>
  <c r="AF400" i="27"/>
  <c r="AF401" i="27"/>
  <c r="AF402" i="27"/>
  <c r="AF380" i="27"/>
  <c r="AF403" i="27"/>
  <c r="AF80" i="27"/>
  <c r="AF384" i="27" s="1"/>
  <c r="S95" i="24" s="1"/>
  <c r="AN204" i="27"/>
  <c r="AN172" i="27" s="1"/>
  <c r="AN201" i="27"/>
  <c r="AN169" i="27" s="1"/>
  <c r="AN207" i="27"/>
  <c r="AN175" i="27" s="1"/>
  <c r="AN210" i="27"/>
  <c r="AN178" i="27" s="1"/>
  <c r="AN183" i="27"/>
  <c r="AN151" i="27" s="1"/>
  <c r="AN189" i="27"/>
  <c r="AN157" i="27" s="1"/>
  <c r="AN198" i="27"/>
  <c r="AN166" i="27" s="1"/>
  <c r="AN192" i="27"/>
  <c r="AN160" i="27" s="1"/>
  <c r="AN195" i="27"/>
  <c r="AN163" i="27" s="1"/>
  <c r="AN186" i="27"/>
  <c r="AN154" i="27" s="1"/>
  <c r="AM211" i="27"/>
  <c r="AM179" i="27" s="1"/>
  <c r="AM199" i="27"/>
  <c r="AM167" i="27" s="1"/>
  <c r="AM208" i="27"/>
  <c r="AM176" i="27" s="1"/>
  <c r="AM202" i="27"/>
  <c r="AM170" i="27" s="1"/>
  <c r="AM193" i="27"/>
  <c r="AM161" i="27" s="1"/>
  <c r="AM187" i="27"/>
  <c r="AM155" i="27" s="1"/>
  <c r="AM184" i="27"/>
  <c r="AM152" i="27" s="1"/>
  <c r="AM205" i="27"/>
  <c r="AM173" i="27" s="1"/>
  <c r="AM196" i="27"/>
  <c r="AM164" i="27" s="1"/>
  <c r="AM190" i="27"/>
  <c r="AM158" i="27" s="1"/>
  <c r="N405" i="27"/>
  <c r="N403" i="27"/>
  <c r="N404" i="27"/>
  <c r="N400" i="27"/>
  <c r="N401" i="27"/>
  <c r="N402" i="27"/>
  <c r="N380" i="27"/>
  <c r="N80" i="27"/>
  <c r="AG212" i="27"/>
  <c r="AG180" i="27" s="1"/>
  <c r="AG200" i="27"/>
  <c r="AG168" i="27" s="1"/>
  <c r="AG209" i="27"/>
  <c r="AG177" i="27" s="1"/>
  <c r="AG203" i="27"/>
  <c r="AG171" i="27" s="1"/>
  <c r="AG206" i="27"/>
  <c r="AG174" i="27" s="1"/>
  <c r="AG188" i="27"/>
  <c r="AG156" i="27" s="1"/>
  <c r="AG191" i="27"/>
  <c r="AG159" i="27" s="1"/>
  <c r="AG185" i="27"/>
  <c r="AG153" i="27" s="1"/>
  <c r="AG197" i="27"/>
  <c r="AG165" i="27" s="1"/>
  <c r="AG194" i="27"/>
  <c r="AG162" i="27" s="1"/>
  <c r="W203" i="27"/>
  <c r="W171" i="27" s="1"/>
  <c r="W212" i="27"/>
  <c r="W180" i="27" s="1"/>
  <c r="W206" i="27"/>
  <c r="W174" i="27" s="1"/>
  <c r="W200" i="27"/>
  <c r="W168" i="27" s="1"/>
  <c r="W185" i="27"/>
  <c r="W153" i="27" s="1"/>
  <c r="W197" i="27"/>
  <c r="W165" i="27" s="1"/>
  <c r="W191" i="27"/>
  <c r="W159" i="27" s="1"/>
  <c r="W188" i="27"/>
  <c r="W156" i="27" s="1"/>
  <c r="W194" i="27"/>
  <c r="W162" i="27" s="1"/>
  <c r="W209" i="27"/>
  <c r="W177" i="27" s="1"/>
  <c r="AJ397" i="27"/>
  <c r="AJ393" i="27"/>
  <c r="AJ398" i="27"/>
  <c r="AJ394" i="27"/>
  <c r="AJ395" i="27"/>
  <c r="AJ396" i="27"/>
  <c r="AJ379" i="27"/>
  <c r="AJ79" i="27"/>
  <c r="AJ383" i="27" s="1"/>
  <c r="AE387" i="27"/>
  <c r="AE390" i="27" s="1"/>
  <c r="AL207" i="27"/>
  <c r="AL175" i="27" s="1"/>
  <c r="AL204" i="27"/>
  <c r="AL172" i="27" s="1"/>
  <c r="AL189" i="27"/>
  <c r="AL157" i="27" s="1"/>
  <c r="AL186" i="27"/>
  <c r="AL154" i="27" s="1"/>
  <c r="AL183" i="27"/>
  <c r="AL151" i="27" s="1"/>
  <c r="AL198" i="27"/>
  <c r="AL166" i="27" s="1"/>
  <c r="AL192" i="27"/>
  <c r="AL160" i="27" s="1"/>
  <c r="AL195" i="27"/>
  <c r="AL163" i="27" s="1"/>
  <c r="AL210" i="27"/>
  <c r="AL178" i="27" s="1"/>
  <c r="AL201" i="27"/>
  <c r="AL169" i="27" s="1"/>
  <c r="R191" i="26"/>
  <c r="R200" i="26"/>
  <c r="R188" i="26"/>
  <c r="R197" i="26"/>
  <c r="R185" i="26"/>
  <c r="R173" i="26"/>
  <c r="R159" i="26"/>
  <c r="R168" i="26"/>
  <c r="R156" i="26"/>
  <c r="R165" i="26"/>
  <c r="R153" i="26"/>
  <c r="R194" i="26"/>
  <c r="R150" i="26"/>
  <c r="R141" i="26"/>
  <c r="R179" i="26"/>
  <c r="R162" i="26"/>
  <c r="R182" i="26"/>
  <c r="R176" i="26"/>
  <c r="R147" i="26"/>
  <c r="R144" i="26"/>
  <c r="AP191" i="26"/>
  <c r="AP179" i="26"/>
  <c r="AP200" i="26"/>
  <c r="AP188" i="26"/>
  <c r="AP197" i="26"/>
  <c r="AP185" i="26"/>
  <c r="AP173" i="26"/>
  <c r="AP159" i="26"/>
  <c r="AP147" i="26"/>
  <c r="AP168" i="26"/>
  <c r="AP156" i="26"/>
  <c r="AP165" i="26"/>
  <c r="AP153" i="26"/>
  <c r="AP162" i="26"/>
  <c r="AP182" i="26"/>
  <c r="AP176" i="26"/>
  <c r="AP141" i="26"/>
  <c r="AP194" i="26"/>
  <c r="AP144" i="26"/>
  <c r="AP150" i="26"/>
  <c r="W385" i="26"/>
  <c r="W386" i="26"/>
  <c r="W381" i="26"/>
  <c r="W382" i="26"/>
  <c r="W367" i="26"/>
  <c r="W384" i="26"/>
  <c r="W383" i="26"/>
  <c r="W68" i="26"/>
  <c r="AA398" i="26"/>
  <c r="AA399" i="26"/>
  <c r="AA396" i="26"/>
  <c r="AA395" i="26"/>
  <c r="AA400" i="26"/>
  <c r="AA369" i="26"/>
  <c r="AA397" i="26"/>
  <c r="AA70" i="26"/>
  <c r="P198" i="26"/>
  <c r="P186" i="26"/>
  <c r="P195" i="26"/>
  <c r="P183" i="26"/>
  <c r="P192" i="26"/>
  <c r="P180" i="26"/>
  <c r="P189" i="26"/>
  <c r="P166" i="26"/>
  <c r="P154" i="26"/>
  <c r="P201" i="26"/>
  <c r="P177" i="26"/>
  <c r="P163" i="26"/>
  <c r="P151" i="26"/>
  <c r="P174" i="26"/>
  <c r="P160" i="26"/>
  <c r="P148" i="26"/>
  <c r="P145" i="26"/>
  <c r="P157" i="26"/>
  <c r="P142" i="26"/>
  <c r="P169" i="26"/>
  <c r="O190" i="26"/>
  <c r="O199" i="26"/>
  <c r="O187" i="26"/>
  <c r="O184" i="26"/>
  <c r="O196" i="26"/>
  <c r="O172" i="26"/>
  <c r="O158" i="26"/>
  <c r="O181" i="26"/>
  <c r="O167" i="26"/>
  <c r="O155" i="26"/>
  <c r="O193" i="26"/>
  <c r="O143" i="26"/>
  <c r="O161" i="26"/>
  <c r="O152" i="26"/>
  <c r="O164" i="26"/>
  <c r="O146" i="26"/>
  <c r="O149" i="26"/>
  <c r="O175" i="26"/>
  <c r="O178" i="26"/>
  <c r="O140" i="26"/>
  <c r="AA196" i="26"/>
  <c r="AA184" i="26"/>
  <c r="AA193" i="26"/>
  <c r="AA181" i="26"/>
  <c r="AA190" i="26"/>
  <c r="AA178" i="26"/>
  <c r="AA164" i="26"/>
  <c r="AA152" i="26"/>
  <c r="AA187" i="26"/>
  <c r="AA175" i="26"/>
  <c r="AA161" i="26"/>
  <c r="AA149" i="26"/>
  <c r="AA199" i="26"/>
  <c r="AA143" i="26"/>
  <c r="AA158" i="26"/>
  <c r="AA172" i="26"/>
  <c r="AA140" i="26"/>
  <c r="AA155" i="26"/>
  <c r="AA167" i="26"/>
  <c r="AA146" i="26"/>
  <c r="R373" i="26"/>
  <c r="AD197" i="26"/>
  <c r="AD185" i="26"/>
  <c r="AD194" i="26"/>
  <c r="AD182" i="26"/>
  <c r="AD191" i="26"/>
  <c r="AD179" i="26"/>
  <c r="AD165" i="26"/>
  <c r="AD153" i="26"/>
  <c r="AD176" i="26"/>
  <c r="AD162" i="26"/>
  <c r="AD150" i="26"/>
  <c r="AD173" i="26"/>
  <c r="AD159" i="26"/>
  <c r="AD147" i="26"/>
  <c r="AD156" i="26"/>
  <c r="AD144" i="26"/>
  <c r="AD168" i="26"/>
  <c r="AD141" i="26"/>
  <c r="AD200" i="26"/>
  <c r="AD188" i="26"/>
  <c r="AI192" i="26"/>
  <c r="AI180" i="26"/>
  <c r="AI201" i="26"/>
  <c r="AI189" i="26"/>
  <c r="AI174" i="26"/>
  <c r="AI160" i="26"/>
  <c r="AI148" i="26"/>
  <c r="AI186" i="26"/>
  <c r="AI198" i="26"/>
  <c r="AI169" i="26"/>
  <c r="AI157" i="26"/>
  <c r="AI163" i="26"/>
  <c r="AI166" i="26"/>
  <c r="AI145" i="26"/>
  <c r="AI195" i="26"/>
  <c r="AI177" i="26"/>
  <c r="AI183" i="26"/>
  <c r="AI154" i="26"/>
  <c r="AI142" i="26"/>
  <c r="AI151" i="26"/>
  <c r="AI398" i="26"/>
  <c r="AI400" i="26"/>
  <c r="AI397" i="26"/>
  <c r="AI399" i="26"/>
  <c r="AI396" i="26"/>
  <c r="AI369" i="26"/>
  <c r="AI395" i="26"/>
  <c r="AI70" i="26"/>
  <c r="M399" i="26"/>
  <c r="M395" i="26"/>
  <c r="M396" i="26"/>
  <c r="M398" i="26"/>
  <c r="M397" i="26"/>
  <c r="M400" i="26"/>
  <c r="M369" i="26"/>
  <c r="M70" i="26"/>
  <c r="AP195" i="26"/>
  <c r="AP183" i="26"/>
  <c r="AP192" i="26"/>
  <c r="AP180" i="26"/>
  <c r="AP201" i="26"/>
  <c r="AP189" i="26"/>
  <c r="AP186" i="26"/>
  <c r="AP177" i="26"/>
  <c r="AP163" i="26"/>
  <c r="AP151" i="26"/>
  <c r="AP198" i="26"/>
  <c r="AP174" i="26"/>
  <c r="AP160" i="26"/>
  <c r="AP169" i="26"/>
  <c r="AP157" i="26"/>
  <c r="AP142" i="26"/>
  <c r="AP154" i="26"/>
  <c r="AP166" i="26"/>
  <c r="AP148" i="26"/>
  <c r="AP145" i="26"/>
  <c r="AB372" i="26"/>
  <c r="O96" i="24" s="1"/>
  <c r="AD397" i="26"/>
  <c r="AD399" i="26"/>
  <c r="AD395" i="26"/>
  <c r="AD398" i="26"/>
  <c r="AD400" i="26"/>
  <c r="AD396" i="26"/>
  <c r="AD369" i="26"/>
  <c r="AD70" i="26"/>
  <c r="AA393" i="26"/>
  <c r="AA392" i="26"/>
  <c r="AA389" i="26"/>
  <c r="AA390" i="26"/>
  <c r="AA391" i="26"/>
  <c r="AA368" i="26"/>
  <c r="AA69" i="26"/>
  <c r="AA388" i="26"/>
  <c r="AG195" i="26"/>
  <c r="AG183" i="26"/>
  <c r="AG192" i="26"/>
  <c r="AG180" i="26"/>
  <c r="AG189" i="26"/>
  <c r="AG177" i="26"/>
  <c r="AG163" i="26"/>
  <c r="AG151" i="26"/>
  <c r="AG201" i="26"/>
  <c r="AG174" i="26"/>
  <c r="AG160" i="26"/>
  <c r="AG148" i="26"/>
  <c r="AG186" i="26"/>
  <c r="AG142" i="26"/>
  <c r="AG154" i="26"/>
  <c r="AG166" i="26"/>
  <c r="AG157" i="26"/>
  <c r="AG198" i="26"/>
  <c r="AG169" i="26"/>
  <c r="AG145" i="26"/>
  <c r="P194" i="26"/>
  <c r="P182" i="26"/>
  <c r="P191" i="26"/>
  <c r="P200" i="26"/>
  <c r="P188" i="26"/>
  <c r="P176" i="26"/>
  <c r="P162" i="26"/>
  <c r="P150" i="26"/>
  <c r="P173" i="26"/>
  <c r="P159" i="26"/>
  <c r="P168" i="26"/>
  <c r="P156" i="26"/>
  <c r="P165" i="26"/>
  <c r="P141" i="26"/>
  <c r="P185" i="26"/>
  <c r="P179" i="26"/>
  <c r="P197" i="26"/>
  <c r="P147" i="26"/>
  <c r="P144" i="26"/>
  <c r="P153" i="26"/>
  <c r="O385" i="26"/>
  <c r="O386" i="26"/>
  <c r="O381" i="26"/>
  <c r="O383" i="26"/>
  <c r="O367" i="26"/>
  <c r="O382" i="26"/>
  <c r="O384" i="26"/>
  <c r="O68" i="26"/>
  <c r="AI200" i="26"/>
  <c r="AI188" i="26"/>
  <c r="AI197" i="26"/>
  <c r="AI185" i="26"/>
  <c r="AI194" i="26"/>
  <c r="AI168" i="26"/>
  <c r="AI156" i="26"/>
  <c r="AI191" i="26"/>
  <c r="AI165" i="26"/>
  <c r="AI153" i="26"/>
  <c r="AI179" i="26"/>
  <c r="AI182" i="26"/>
  <c r="AI150" i="26"/>
  <c r="AI147" i="26"/>
  <c r="AI162" i="26"/>
  <c r="AI176" i="26"/>
  <c r="AI144" i="26"/>
  <c r="AI159" i="26"/>
  <c r="AI141" i="26"/>
  <c r="AI173" i="26"/>
  <c r="AD374" i="26"/>
  <c r="AD377" i="26" s="1"/>
  <c r="Z199" i="26"/>
  <c r="Z187" i="26"/>
  <c r="Z196" i="26"/>
  <c r="Z184" i="26"/>
  <c r="Z193" i="26"/>
  <c r="Z181" i="26"/>
  <c r="Z167" i="26"/>
  <c r="Z155" i="26"/>
  <c r="Z190" i="26"/>
  <c r="Z178" i="26"/>
  <c r="Z164" i="26"/>
  <c r="Z152" i="26"/>
  <c r="Z175" i="26"/>
  <c r="Z161" i="26"/>
  <c r="Z149" i="26"/>
  <c r="Z146" i="26"/>
  <c r="Z143" i="26"/>
  <c r="Z158" i="26"/>
  <c r="Z172" i="26"/>
  <c r="Z140" i="26"/>
  <c r="S196" i="26"/>
  <c r="S184" i="26"/>
  <c r="S193" i="26"/>
  <c r="S181" i="26"/>
  <c r="S178" i="26"/>
  <c r="S164" i="26"/>
  <c r="S152" i="26"/>
  <c r="S190" i="26"/>
  <c r="S175" i="26"/>
  <c r="S161" i="26"/>
  <c r="S149" i="26"/>
  <c r="S155" i="26"/>
  <c r="S167" i="26"/>
  <c r="S143" i="26"/>
  <c r="S158" i="26"/>
  <c r="S172" i="26"/>
  <c r="S199" i="26"/>
  <c r="S140" i="26"/>
  <c r="S187" i="26"/>
  <c r="S146" i="26"/>
  <c r="AB371" i="26"/>
  <c r="X198" i="26"/>
  <c r="X186" i="26"/>
  <c r="X195" i="26"/>
  <c r="X183" i="26"/>
  <c r="X192" i="26"/>
  <c r="X180" i="26"/>
  <c r="X166" i="26"/>
  <c r="X154" i="26"/>
  <c r="X177" i="26"/>
  <c r="X163" i="26"/>
  <c r="X151" i="26"/>
  <c r="X174" i="26"/>
  <c r="X160" i="26"/>
  <c r="X148" i="26"/>
  <c r="X169" i="26"/>
  <c r="X145" i="26"/>
  <c r="X201" i="26"/>
  <c r="X142" i="26"/>
  <c r="X189" i="26"/>
  <c r="X157" i="26"/>
  <c r="AE190" i="26"/>
  <c r="AE199" i="26"/>
  <c r="AE187" i="26"/>
  <c r="AE172" i="26"/>
  <c r="AE158" i="26"/>
  <c r="AE184" i="26"/>
  <c r="AE196" i="26"/>
  <c r="AE167" i="26"/>
  <c r="AE155" i="26"/>
  <c r="AE161" i="26"/>
  <c r="AE175" i="26"/>
  <c r="AE143" i="26"/>
  <c r="AE193" i="26"/>
  <c r="AE146" i="26"/>
  <c r="AE164" i="26"/>
  <c r="AE181" i="26"/>
  <c r="AE152" i="26"/>
  <c r="AE178" i="26"/>
  <c r="AE149" i="26"/>
  <c r="AE140" i="26"/>
  <c r="AK393" i="26"/>
  <c r="AK390" i="26"/>
  <c r="AK392" i="26"/>
  <c r="AK391" i="26"/>
  <c r="AK389" i="26"/>
  <c r="AK388" i="26"/>
  <c r="AK368" i="26"/>
  <c r="AK69" i="26"/>
  <c r="AN393" i="26"/>
  <c r="AN392" i="26"/>
  <c r="AN391" i="26"/>
  <c r="AN388" i="26"/>
  <c r="AN389" i="26"/>
  <c r="AN368" i="26"/>
  <c r="AN390" i="26"/>
  <c r="AN69" i="26"/>
  <c r="R381" i="26"/>
  <c r="R382" i="26"/>
  <c r="R383" i="26"/>
  <c r="R384" i="26"/>
  <c r="R385" i="26"/>
  <c r="R386" i="26"/>
  <c r="R367" i="26"/>
  <c r="R68" i="26"/>
  <c r="AK399" i="26"/>
  <c r="AK395" i="26"/>
  <c r="AK396" i="26"/>
  <c r="AK398" i="26"/>
  <c r="AK397" i="26"/>
  <c r="AK369" i="26"/>
  <c r="AK400" i="26"/>
  <c r="AK70" i="26"/>
  <c r="AM190" i="26"/>
  <c r="AM199" i="26"/>
  <c r="AM187" i="26"/>
  <c r="AM196" i="26"/>
  <c r="AM172" i="26"/>
  <c r="AM158" i="26"/>
  <c r="AM181" i="26"/>
  <c r="AM193" i="26"/>
  <c r="AM167" i="26"/>
  <c r="AM155" i="26"/>
  <c r="AM152" i="26"/>
  <c r="AM184" i="26"/>
  <c r="AM164" i="26"/>
  <c r="AM175" i="26"/>
  <c r="AM178" i="26"/>
  <c r="AM146" i="26"/>
  <c r="AM143" i="26"/>
  <c r="AM149" i="26"/>
  <c r="AM161" i="26"/>
  <c r="AM140" i="26"/>
  <c r="AP399" i="26"/>
  <c r="AP395" i="26"/>
  <c r="AP397" i="26"/>
  <c r="AP398" i="26"/>
  <c r="AP400" i="26"/>
  <c r="AP396" i="26"/>
  <c r="AP369" i="26"/>
  <c r="AP70" i="26"/>
  <c r="X374" i="26"/>
  <c r="X377" i="26" s="1"/>
  <c r="W194" i="26"/>
  <c r="W182" i="26"/>
  <c r="W191" i="26"/>
  <c r="W179" i="26"/>
  <c r="W188" i="26"/>
  <c r="W200" i="26"/>
  <c r="W176" i="26"/>
  <c r="W162" i="26"/>
  <c r="W150" i="26"/>
  <c r="W185" i="26"/>
  <c r="W173" i="26"/>
  <c r="W159" i="26"/>
  <c r="W147" i="26"/>
  <c r="W197" i="26"/>
  <c r="W141" i="26"/>
  <c r="W165" i="26"/>
  <c r="W156" i="26"/>
  <c r="W168" i="26"/>
  <c r="W153" i="26"/>
  <c r="W144" i="26"/>
  <c r="T374" i="26"/>
  <c r="T377" i="26" s="1"/>
  <c r="AB375" i="26"/>
  <c r="AB378" i="26" s="1"/>
  <c r="AB344" i="26" s="1"/>
  <c r="AC201" i="26"/>
  <c r="AC189" i="26"/>
  <c r="AC198" i="26"/>
  <c r="AC186" i="26"/>
  <c r="AC180" i="26"/>
  <c r="AC169" i="26"/>
  <c r="AC157" i="26"/>
  <c r="AC192" i="26"/>
  <c r="AC166" i="26"/>
  <c r="AC154" i="26"/>
  <c r="AC151" i="26"/>
  <c r="AC163" i="26"/>
  <c r="AC148" i="26"/>
  <c r="AC195" i="26"/>
  <c r="AC177" i="26"/>
  <c r="AC145" i="26"/>
  <c r="AC174" i="26"/>
  <c r="AC142" i="26"/>
  <c r="AC183" i="26"/>
  <c r="AC160" i="26"/>
  <c r="AD193" i="26"/>
  <c r="AD181" i="26"/>
  <c r="AD190" i="26"/>
  <c r="AD199" i="26"/>
  <c r="AD187" i="26"/>
  <c r="AD175" i="26"/>
  <c r="AD161" i="26"/>
  <c r="AD149" i="26"/>
  <c r="AD172" i="26"/>
  <c r="AD158" i="26"/>
  <c r="AD184" i="26"/>
  <c r="AD196" i="26"/>
  <c r="AD167" i="26"/>
  <c r="AD155" i="26"/>
  <c r="AD140" i="26"/>
  <c r="AD143" i="26"/>
  <c r="AD164" i="26"/>
  <c r="AD152" i="26"/>
  <c r="AD146" i="26"/>
  <c r="AD178" i="26"/>
  <c r="AF190" i="26"/>
  <c r="AF199" i="26"/>
  <c r="AF187" i="26"/>
  <c r="AF196" i="26"/>
  <c r="AF184" i="26"/>
  <c r="AF172" i="26"/>
  <c r="AF158" i="26"/>
  <c r="AF167" i="26"/>
  <c r="AF155" i="26"/>
  <c r="AF181" i="26"/>
  <c r="AF178" i="26"/>
  <c r="AF164" i="26"/>
  <c r="AF152" i="26"/>
  <c r="AF175" i="26"/>
  <c r="AF193" i="26"/>
  <c r="AF149" i="26"/>
  <c r="AF140" i="26"/>
  <c r="AF146" i="26"/>
  <c r="AF161" i="26"/>
  <c r="AF143" i="26"/>
  <c r="M383" i="26"/>
  <c r="M384" i="26"/>
  <c r="M385" i="26"/>
  <c r="M386" i="26"/>
  <c r="M367" i="26"/>
  <c r="M381" i="26"/>
  <c r="M382" i="26"/>
  <c r="M68" i="26"/>
  <c r="AD371" i="26"/>
  <c r="AD361" i="26" s="1"/>
  <c r="Q374" i="26"/>
  <c r="Q377" i="26" s="1"/>
  <c r="Q346" i="26" s="1"/>
  <c r="U383" i="26"/>
  <c r="U384" i="26"/>
  <c r="U385" i="26"/>
  <c r="U386" i="26"/>
  <c r="U381" i="26"/>
  <c r="U382" i="26"/>
  <c r="U367" i="26"/>
  <c r="U68" i="26"/>
  <c r="AP199" i="26"/>
  <c r="AP187" i="26"/>
  <c r="AP196" i="26"/>
  <c r="AP184" i="26"/>
  <c r="AP193" i="26"/>
  <c r="AP181" i="26"/>
  <c r="AP167" i="26"/>
  <c r="AP155" i="26"/>
  <c r="AP178" i="26"/>
  <c r="AP164" i="26"/>
  <c r="AP152" i="26"/>
  <c r="AP190" i="26"/>
  <c r="AP175" i="26"/>
  <c r="AP161" i="26"/>
  <c r="AP149" i="26"/>
  <c r="AP146" i="26"/>
  <c r="AP158" i="26"/>
  <c r="AP172" i="26"/>
  <c r="AP143" i="26"/>
  <c r="AP140" i="26"/>
  <c r="T371" i="26"/>
  <c r="T355" i="26" s="1"/>
  <c r="AM385" i="26"/>
  <c r="AM386" i="26"/>
  <c r="AM381" i="26"/>
  <c r="AM383" i="26"/>
  <c r="AM367" i="26"/>
  <c r="AM382" i="26"/>
  <c r="AM384" i="26"/>
  <c r="AM68" i="26"/>
  <c r="AG191" i="26"/>
  <c r="AG179" i="26"/>
  <c r="AG200" i="26"/>
  <c r="AG188" i="26"/>
  <c r="AG182" i="26"/>
  <c r="AG173" i="26"/>
  <c r="AG159" i="26"/>
  <c r="AG147" i="26"/>
  <c r="AG194" i="26"/>
  <c r="AG168" i="26"/>
  <c r="AG156" i="26"/>
  <c r="AG153" i="26"/>
  <c r="AG197" i="26"/>
  <c r="AG165" i="26"/>
  <c r="AG144" i="26"/>
  <c r="AG185" i="26"/>
  <c r="AG150" i="26"/>
  <c r="AG176" i="26"/>
  <c r="AG162" i="26"/>
  <c r="AG141" i="26"/>
  <c r="R195" i="26"/>
  <c r="R183" i="26"/>
  <c r="R192" i="26"/>
  <c r="R201" i="26"/>
  <c r="R189" i="26"/>
  <c r="R177" i="26"/>
  <c r="R163" i="26"/>
  <c r="R151" i="26"/>
  <c r="R186" i="26"/>
  <c r="R198" i="26"/>
  <c r="R174" i="26"/>
  <c r="R160" i="26"/>
  <c r="R169" i="26"/>
  <c r="R157" i="26"/>
  <c r="R142" i="26"/>
  <c r="R145" i="26"/>
  <c r="R180" i="26"/>
  <c r="R148" i="26"/>
  <c r="R154" i="26"/>
  <c r="R166" i="26"/>
  <c r="Y344" i="26"/>
  <c r="Y372" i="26"/>
  <c r="AM198" i="26"/>
  <c r="AM186" i="26"/>
  <c r="AM195" i="26"/>
  <c r="AM183" i="26"/>
  <c r="AM189" i="26"/>
  <c r="AM201" i="26"/>
  <c r="AM166" i="26"/>
  <c r="AM154" i="26"/>
  <c r="AM177" i="26"/>
  <c r="AM163" i="26"/>
  <c r="AM151" i="26"/>
  <c r="AM180" i="26"/>
  <c r="AM174" i="26"/>
  <c r="AM145" i="26"/>
  <c r="AM157" i="26"/>
  <c r="AM169" i="26"/>
  <c r="AM142" i="26"/>
  <c r="AM192" i="26"/>
  <c r="AM160" i="26"/>
  <c r="AM148" i="26"/>
  <c r="S382" i="26"/>
  <c r="S383" i="26"/>
  <c r="S384" i="26"/>
  <c r="S385" i="26"/>
  <c r="S381" i="26"/>
  <c r="S386" i="26"/>
  <c r="S367" i="26"/>
  <c r="S68" i="26"/>
  <c r="AH381" i="26"/>
  <c r="AH382" i="26"/>
  <c r="AH383" i="26"/>
  <c r="AH384" i="26"/>
  <c r="AH385" i="26"/>
  <c r="AH386" i="26"/>
  <c r="AH367" i="26"/>
  <c r="AH68" i="26"/>
  <c r="AJ375" i="26"/>
  <c r="AJ378" i="26" s="1"/>
  <c r="AG199" i="26"/>
  <c r="AG187" i="26"/>
  <c r="AG196" i="26"/>
  <c r="AG184" i="26"/>
  <c r="AG167" i="26"/>
  <c r="AG155" i="26"/>
  <c r="AG181" i="26"/>
  <c r="AG178" i="26"/>
  <c r="AG164" i="26"/>
  <c r="AG152" i="26"/>
  <c r="AG193" i="26"/>
  <c r="AG149" i="26"/>
  <c r="AG140" i="26"/>
  <c r="AG158" i="26"/>
  <c r="AG146" i="26"/>
  <c r="AG172" i="26"/>
  <c r="AG175" i="26"/>
  <c r="AG143" i="26"/>
  <c r="AG161" i="26"/>
  <c r="AG190" i="26"/>
  <c r="V371" i="26"/>
  <c r="V349" i="26" s="1"/>
  <c r="AL361" i="26"/>
  <c r="AL346" i="26"/>
  <c r="AL337" i="26"/>
  <c r="AL358" i="26"/>
  <c r="AL371" i="26"/>
  <c r="AL343" i="26" s="1"/>
  <c r="P362" i="26"/>
  <c r="P338" i="26"/>
  <c r="P359" i="26"/>
  <c r="P347" i="26"/>
  <c r="P372" i="26"/>
  <c r="P356" i="26" s="1"/>
  <c r="AK383" i="26"/>
  <c r="AK384" i="26"/>
  <c r="AK385" i="26"/>
  <c r="AK386" i="26"/>
  <c r="AK381" i="26"/>
  <c r="AK367" i="26"/>
  <c r="AK382" i="26"/>
  <c r="AK68" i="26"/>
  <c r="Q375" i="26"/>
  <c r="Q378" i="26" s="1"/>
  <c r="AB192" i="26"/>
  <c r="AB180" i="26"/>
  <c r="AB201" i="26"/>
  <c r="AB189" i="26"/>
  <c r="AB198" i="26"/>
  <c r="AB186" i="26"/>
  <c r="AB195" i="26"/>
  <c r="AB174" i="26"/>
  <c r="AB160" i="26"/>
  <c r="AB148" i="26"/>
  <c r="AB169" i="26"/>
  <c r="AB157" i="26"/>
  <c r="AB166" i="26"/>
  <c r="AB154" i="26"/>
  <c r="AB183" i="26"/>
  <c r="AB151" i="26"/>
  <c r="AB163" i="26"/>
  <c r="AB177" i="26"/>
  <c r="AB142" i="26"/>
  <c r="AB145" i="26"/>
  <c r="AI382" i="26"/>
  <c r="AI383" i="26"/>
  <c r="AI384" i="26"/>
  <c r="AI385" i="26"/>
  <c r="AI381" i="26"/>
  <c r="AI386" i="26"/>
  <c r="AI367" i="26"/>
  <c r="AI68" i="26"/>
  <c r="AO392" i="26"/>
  <c r="AO388" i="26"/>
  <c r="AO389" i="26"/>
  <c r="AO391" i="26"/>
  <c r="AO368" i="26"/>
  <c r="AO390" i="26"/>
  <c r="AO393" i="26"/>
  <c r="AO69" i="26"/>
  <c r="Z195" i="26"/>
  <c r="Z183" i="26"/>
  <c r="Z192" i="26"/>
  <c r="Z180" i="26"/>
  <c r="Z201" i="26"/>
  <c r="Z189" i="26"/>
  <c r="Z177" i="26"/>
  <c r="Z163" i="26"/>
  <c r="Z151" i="26"/>
  <c r="Z174" i="26"/>
  <c r="Z160" i="26"/>
  <c r="Z169" i="26"/>
  <c r="Z157" i="26"/>
  <c r="Z186" i="26"/>
  <c r="Z154" i="26"/>
  <c r="Z142" i="26"/>
  <c r="Z198" i="26"/>
  <c r="Z166" i="26"/>
  <c r="Z145" i="26"/>
  <c r="Z148" i="26"/>
  <c r="S200" i="26"/>
  <c r="S188" i="26"/>
  <c r="S197" i="26"/>
  <c r="S185" i="26"/>
  <c r="S191" i="26"/>
  <c r="S168" i="26"/>
  <c r="S156" i="26"/>
  <c r="S165" i="26"/>
  <c r="S153" i="26"/>
  <c r="S179" i="26"/>
  <c r="S162" i="26"/>
  <c r="S182" i="26"/>
  <c r="S176" i="26"/>
  <c r="S147" i="26"/>
  <c r="S141" i="26"/>
  <c r="S194" i="26"/>
  <c r="S159" i="26"/>
  <c r="S144" i="26"/>
  <c r="S173" i="26"/>
  <c r="S150" i="26"/>
  <c r="AB374" i="26"/>
  <c r="AB377" i="26" s="1"/>
  <c r="AB340" i="26" s="1"/>
  <c r="X190" i="26"/>
  <c r="X199" i="26"/>
  <c r="X187" i="26"/>
  <c r="X196" i="26"/>
  <c r="X184" i="26"/>
  <c r="X193" i="26"/>
  <c r="X172" i="26"/>
  <c r="X158" i="26"/>
  <c r="X167" i="26"/>
  <c r="X155" i="26"/>
  <c r="X178" i="26"/>
  <c r="X164" i="26"/>
  <c r="X152" i="26"/>
  <c r="X149" i="26"/>
  <c r="X161" i="26"/>
  <c r="X146" i="26"/>
  <c r="X181" i="26"/>
  <c r="X175" i="26"/>
  <c r="X143" i="26"/>
  <c r="X140" i="26"/>
  <c r="AN398" i="26"/>
  <c r="AN400" i="26"/>
  <c r="AN396" i="26"/>
  <c r="AN399" i="26"/>
  <c r="AN395" i="26"/>
  <c r="AN397" i="26"/>
  <c r="AN369" i="26"/>
  <c r="AN70" i="26"/>
  <c r="Y195" i="26"/>
  <c r="Y183" i="26"/>
  <c r="Y192" i="26"/>
  <c r="Y180" i="26"/>
  <c r="Y198" i="26"/>
  <c r="Y177" i="26"/>
  <c r="Y163" i="26"/>
  <c r="Y151" i="26"/>
  <c r="Y174" i="26"/>
  <c r="Y160" i="26"/>
  <c r="Y148" i="26"/>
  <c r="Y189" i="26"/>
  <c r="Y201" i="26"/>
  <c r="Y186" i="26"/>
  <c r="Y154" i="26"/>
  <c r="Y142" i="26"/>
  <c r="Y157" i="26"/>
  <c r="Y166" i="26"/>
  <c r="Y169" i="26"/>
  <c r="Y145" i="26"/>
  <c r="T393" i="26"/>
  <c r="T389" i="26"/>
  <c r="T390" i="26"/>
  <c r="T391" i="26"/>
  <c r="T388" i="26"/>
  <c r="T392" i="26"/>
  <c r="T368" i="26"/>
  <c r="T69" i="26"/>
  <c r="AC390" i="26"/>
  <c r="AC391" i="26"/>
  <c r="AC393" i="26"/>
  <c r="AC392" i="26"/>
  <c r="AC389" i="26"/>
  <c r="AC388" i="26"/>
  <c r="AC69" i="26"/>
  <c r="AC368" i="26"/>
  <c r="AM194" i="26"/>
  <c r="AM182" i="26"/>
  <c r="AM191" i="26"/>
  <c r="AM179" i="26"/>
  <c r="AM176" i="26"/>
  <c r="AM162" i="26"/>
  <c r="AM150" i="26"/>
  <c r="AM188" i="26"/>
  <c r="AM200" i="26"/>
  <c r="AM173" i="26"/>
  <c r="AM159" i="26"/>
  <c r="AM147" i="26"/>
  <c r="AM197" i="26"/>
  <c r="AM165" i="26"/>
  <c r="AM141" i="26"/>
  <c r="AM185" i="26"/>
  <c r="AM168" i="26"/>
  <c r="AM156" i="26"/>
  <c r="AM144" i="26"/>
  <c r="AM153" i="26"/>
  <c r="V397" i="26"/>
  <c r="V399" i="26"/>
  <c r="V395" i="26"/>
  <c r="V400" i="26"/>
  <c r="V396" i="26"/>
  <c r="V398" i="26"/>
  <c r="V369" i="26"/>
  <c r="V70" i="26"/>
  <c r="W198" i="26"/>
  <c r="W186" i="26"/>
  <c r="W195" i="26"/>
  <c r="W183" i="26"/>
  <c r="W166" i="26"/>
  <c r="W154" i="26"/>
  <c r="W180" i="26"/>
  <c r="W192" i="26"/>
  <c r="W177" i="26"/>
  <c r="W163" i="26"/>
  <c r="W151" i="26"/>
  <c r="W157" i="26"/>
  <c r="W169" i="26"/>
  <c r="W145" i="26"/>
  <c r="W160" i="26"/>
  <c r="W201" i="26"/>
  <c r="W142" i="26"/>
  <c r="W174" i="26"/>
  <c r="W189" i="26"/>
  <c r="W148" i="26"/>
  <c r="AE391" i="26"/>
  <c r="AE393" i="26"/>
  <c r="AE388" i="26"/>
  <c r="AE392" i="26"/>
  <c r="AE389" i="26"/>
  <c r="AE368" i="26"/>
  <c r="AE390" i="26"/>
  <c r="AE69" i="26"/>
  <c r="U399" i="26"/>
  <c r="U395" i="26"/>
  <c r="U400" i="26"/>
  <c r="U397" i="26"/>
  <c r="U396" i="26"/>
  <c r="U398" i="26"/>
  <c r="U369" i="26"/>
  <c r="U70" i="26"/>
  <c r="U390" i="26"/>
  <c r="U393" i="26"/>
  <c r="U391" i="26"/>
  <c r="U388" i="26"/>
  <c r="U392" i="26"/>
  <c r="U368" i="26"/>
  <c r="U389" i="26"/>
  <c r="U69" i="26"/>
  <c r="AF198" i="26"/>
  <c r="AF186" i="26"/>
  <c r="AF195" i="26"/>
  <c r="AF183" i="26"/>
  <c r="AF192" i="26"/>
  <c r="AF180" i="26"/>
  <c r="AF166" i="26"/>
  <c r="AF154" i="26"/>
  <c r="AF189" i="26"/>
  <c r="AF177" i="26"/>
  <c r="AF163" i="26"/>
  <c r="AF151" i="26"/>
  <c r="AF201" i="26"/>
  <c r="AF174" i="26"/>
  <c r="AF160" i="26"/>
  <c r="AF148" i="26"/>
  <c r="AF145" i="26"/>
  <c r="AF169" i="26"/>
  <c r="AF142" i="26"/>
  <c r="AF157" i="26"/>
  <c r="AN194" i="26"/>
  <c r="AN182" i="26"/>
  <c r="AN191" i="26"/>
  <c r="AN200" i="26"/>
  <c r="AN188" i="26"/>
  <c r="AN176" i="26"/>
  <c r="AN162" i="26"/>
  <c r="AN150" i="26"/>
  <c r="AN179" i="26"/>
  <c r="AN173" i="26"/>
  <c r="AN159" i="26"/>
  <c r="AN185" i="26"/>
  <c r="AN168" i="26"/>
  <c r="AN156" i="26"/>
  <c r="AN141" i="26"/>
  <c r="AN147" i="26"/>
  <c r="AN144" i="26"/>
  <c r="AN165" i="26"/>
  <c r="AN153" i="26"/>
  <c r="AN197" i="26"/>
  <c r="AI347" i="26"/>
  <c r="AI372" i="26"/>
  <c r="W400" i="26"/>
  <c r="W396" i="26"/>
  <c r="W397" i="26"/>
  <c r="W399" i="26"/>
  <c r="W398" i="26"/>
  <c r="W369" i="26"/>
  <c r="W70" i="26"/>
  <c r="W395" i="26"/>
  <c r="T200" i="26"/>
  <c r="T188" i="26"/>
  <c r="T197" i="26"/>
  <c r="T185" i="26"/>
  <c r="T194" i="26"/>
  <c r="T182" i="26"/>
  <c r="T191" i="26"/>
  <c r="T168" i="26"/>
  <c r="T156" i="26"/>
  <c r="T165" i="26"/>
  <c r="T153" i="26"/>
  <c r="T179" i="26"/>
  <c r="T176" i="26"/>
  <c r="T162" i="26"/>
  <c r="T150" i="26"/>
  <c r="T147" i="26"/>
  <c r="T159" i="26"/>
  <c r="T144" i="26"/>
  <c r="T173" i="26"/>
  <c r="T141" i="26"/>
  <c r="O400" i="26"/>
  <c r="O396" i="26"/>
  <c r="O399" i="26"/>
  <c r="O398" i="26"/>
  <c r="O395" i="26"/>
  <c r="O397" i="26"/>
  <c r="O70" i="26"/>
  <c r="O369" i="26"/>
  <c r="AO381" i="26"/>
  <c r="AO382" i="26"/>
  <c r="AO383" i="26"/>
  <c r="AO385" i="26"/>
  <c r="AO384" i="26"/>
  <c r="AO367" i="26"/>
  <c r="AO386" i="26"/>
  <c r="AO68" i="26"/>
  <c r="R199" i="26"/>
  <c r="R187" i="26"/>
  <c r="R196" i="26"/>
  <c r="R184" i="26"/>
  <c r="R193" i="26"/>
  <c r="R181" i="26"/>
  <c r="R167" i="26"/>
  <c r="R155" i="26"/>
  <c r="R178" i="26"/>
  <c r="R164" i="26"/>
  <c r="R152" i="26"/>
  <c r="R190" i="26"/>
  <c r="R175" i="26"/>
  <c r="R161" i="26"/>
  <c r="R149" i="26"/>
  <c r="R146" i="26"/>
  <c r="R143" i="26"/>
  <c r="R172" i="26"/>
  <c r="R140" i="26"/>
  <c r="R158" i="26"/>
  <c r="AM400" i="26"/>
  <c r="AM396" i="26"/>
  <c r="AM399" i="26"/>
  <c r="AM398" i="26"/>
  <c r="AM395" i="26"/>
  <c r="AM397" i="26"/>
  <c r="AM369" i="26"/>
  <c r="AM70" i="26"/>
  <c r="AB336" i="26"/>
  <c r="AB373" i="26"/>
  <c r="AF386" i="26"/>
  <c r="AF381" i="26"/>
  <c r="AF382" i="26"/>
  <c r="AF367" i="26"/>
  <c r="AF383" i="26"/>
  <c r="AF385" i="26"/>
  <c r="AF384" i="26"/>
  <c r="AF68" i="26"/>
  <c r="AC399" i="26"/>
  <c r="AC395" i="26"/>
  <c r="AC398" i="26"/>
  <c r="AC400" i="26"/>
  <c r="AC397" i="26"/>
  <c r="AC369" i="26"/>
  <c r="AC396" i="26"/>
  <c r="AC70" i="26"/>
  <c r="P190" i="26"/>
  <c r="P199" i="26"/>
  <c r="P187" i="26"/>
  <c r="P196" i="26"/>
  <c r="P184" i="26"/>
  <c r="P172" i="26"/>
  <c r="P158" i="26"/>
  <c r="P181" i="26"/>
  <c r="P167" i="26"/>
  <c r="P155" i="26"/>
  <c r="P193" i="26"/>
  <c r="P178" i="26"/>
  <c r="P164" i="26"/>
  <c r="P152" i="26"/>
  <c r="P161" i="26"/>
  <c r="P140" i="26"/>
  <c r="P175" i="26"/>
  <c r="P146" i="26"/>
  <c r="P149" i="26"/>
  <c r="P143" i="26"/>
  <c r="Z191" i="26"/>
  <c r="Z200" i="26"/>
  <c r="Z188" i="26"/>
  <c r="Z197" i="26"/>
  <c r="Z185" i="26"/>
  <c r="Z173" i="26"/>
  <c r="Z159" i="26"/>
  <c r="Z147" i="26"/>
  <c r="Z179" i="26"/>
  <c r="Z168" i="26"/>
  <c r="Z156" i="26"/>
  <c r="Z182" i="26"/>
  <c r="Z194" i="26"/>
  <c r="Z165" i="26"/>
  <c r="Z153" i="26"/>
  <c r="Z141" i="26"/>
  <c r="Z144" i="26"/>
  <c r="Z150" i="26"/>
  <c r="Z162" i="26"/>
  <c r="Z176" i="26"/>
  <c r="AD201" i="26"/>
  <c r="AD189" i="26"/>
  <c r="AD198" i="26"/>
  <c r="AD186" i="26"/>
  <c r="AD195" i="26"/>
  <c r="AD183" i="26"/>
  <c r="AD180" i="26"/>
  <c r="AD169" i="26"/>
  <c r="AD157" i="26"/>
  <c r="AD192" i="26"/>
  <c r="AD166" i="26"/>
  <c r="AD154" i="26"/>
  <c r="AD177" i="26"/>
  <c r="AD163" i="26"/>
  <c r="AD151" i="26"/>
  <c r="AD145" i="26"/>
  <c r="AD160" i="26"/>
  <c r="AD174" i="26"/>
  <c r="AD148" i="26"/>
  <c r="AD142" i="26"/>
  <c r="M193" i="26"/>
  <c r="M181" i="26"/>
  <c r="M190" i="26"/>
  <c r="M199" i="26"/>
  <c r="M175" i="26"/>
  <c r="M161" i="26"/>
  <c r="M149" i="26"/>
  <c r="M184" i="26"/>
  <c r="M196" i="26"/>
  <c r="M172" i="26"/>
  <c r="M158" i="26"/>
  <c r="M178" i="26"/>
  <c r="M155" i="26"/>
  <c r="M140" i="26"/>
  <c r="M187" i="26"/>
  <c r="M167" i="26"/>
  <c r="M152" i="26"/>
  <c r="M164" i="26"/>
  <c r="M146" i="26"/>
  <c r="M143" i="26"/>
  <c r="AO339" i="26"/>
  <c r="AO373" i="26"/>
  <c r="N397" i="26"/>
  <c r="N399" i="26"/>
  <c r="N395" i="26"/>
  <c r="N396" i="26"/>
  <c r="N398" i="26"/>
  <c r="N400" i="26"/>
  <c r="N369" i="26"/>
  <c r="N70" i="26"/>
  <c r="AA382" i="26"/>
  <c r="AA383" i="26"/>
  <c r="AA384" i="26"/>
  <c r="AA385" i="26"/>
  <c r="AA386" i="26"/>
  <c r="AA381" i="26"/>
  <c r="AA367" i="26"/>
  <c r="AA68" i="26"/>
  <c r="AB196" i="26"/>
  <c r="AB184" i="26"/>
  <c r="AB193" i="26"/>
  <c r="AB181" i="26"/>
  <c r="AB190" i="26"/>
  <c r="AB178" i="26"/>
  <c r="AB164" i="26"/>
  <c r="AB152" i="26"/>
  <c r="AB187" i="26"/>
  <c r="AB175" i="26"/>
  <c r="AB161" i="26"/>
  <c r="AB149" i="26"/>
  <c r="AB199" i="26"/>
  <c r="AB172" i="26"/>
  <c r="AB158" i="26"/>
  <c r="AB143" i="26"/>
  <c r="AB140" i="26"/>
  <c r="AB146" i="26"/>
  <c r="AB155" i="26"/>
  <c r="AB167" i="26"/>
  <c r="AL392" i="26"/>
  <c r="AL390" i="26"/>
  <c r="AL391" i="26"/>
  <c r="AL388" i="26"/>
  <c r="AL393" i="26"/>
  <c r="AL368" i="26"/>
  <c r="AL389" i="26"/>
  <c r="AL69" i="26"/>
  <c r="AL197" i="26"/>
  <c r="AL185" i="26"/>
  <c r="AL194" i="26"/>
  <c r="AL182" i="26"/>
  <c r="AL191" i="26"/>
  <c r="AL179" i="26"/>
  <c r="AL165" i="26"/>
  <c r="AL153" i="26"/>
  <c r="AL176" i="26"/>
  <c r="AL162" i="26"/>
  <c r="AL150" i="26"/>
  <c r="AL188" i="26"/>
  <c r="AL200" i="26"/>
  <c r="AL173" i="26"/>
  <c r="AL159" i="26"/>
  <c r="AL147" i="26"/>
  <c r="AL144" i="26"/>
  <c r="AL156" i="26"/>
  <c r="AL168" i="26"/>
  <c r="AL141" i="26"/>
  <c r="AJ373" i="26"/>
  <c r="O391" i="26"/>
  <c r="O392" i="26"/>
  <c r="O388" i="26"/>
  <c r="O368" i="26"/>
  <c r="O393" i="26"/>
  <c r="O389" i="26"/>
  <c r="O390" i="26"/>
  <c r="O69" i="26"/>
  <c r="Q191" i="26"/>
  <c r="Q179" i="26"/>
  <c r="Q200" i="26"/>
  <c r="Q188" i="26"/>
  <c r="Q194" i="26"/>
  <c r="Q173" i="26"/>
  <c r="Q159" i="26"/>
  <c r="Q168" i="26"/>
  <c r="Q156" i="26"/>
  <c r="Q185" i="26"/>
  <c r="Q144" i="26"/>
  <c r="Q153" i="26"/>
  <c r="Q150" i="26"/>
  <c r="Q165" i="26"/>
  <c r="Q197" i="26"/>
  <c r="Q162" i="26"/>
  <c r="Q182" i="26"/>
  <c r="Q176" i="26"/>
  <c r="Q147" i="26"/>
  <c r="Q141" i="26"/>
  <c r="X194" i="26"/>
  <c r="X182" i="26"/>
  <c r="X191" i="26"/>
  <c r="X200" i="26"/>
  <c r="X188" i="26"/>
  <c r="X176" i="26"/>
  <c r="X162" i="26"/>
  <c r="X150" i="26"/>
  <c r="X185" i="26"/>
  <c r="X179" i="26"/>
  <c r="X173" i="26"/>
  <c r="X159" i="26"/>
  <c r="X197" i="26"/>
  <c r="X168" i="26"/>
  <c r="X156" i="26"/>
  <c r="X141" i="26"/>
  <c r="X165" i="26"/>
  <c r="X147" i="26"/>
  <c r="X144" i="26"/>
  <c r="X153" i="26"/>
  <c r="S398" i="26"/>
  <c r="S395" i="26"/>
  <c r="S400" i="26"/>
  <c r="S397" i="26"/>
  <c r="S399" i="26"/>
  <c r="S369" i="26"/>
  <c r="S396" i="26"/>
  <c r="S70" i="26"/>
  <c r="Y191" i="26"/>
  <c r="Y179" i="26"/>
  <c r="Y200" i="26"/>
  <c r="Y188" i="26"/>
  <c r="Y185" i="26"/>
  <c r="Y173" i="26"/>
  <c r="Y159" i="26"/>
  <c r="Y147" i="26"/>
  <c r="Y197" i="26"/>
  <c r="Y168" i="26"/>
  <c r="Y156" i="26"/>
  <c r="Y182" i="26"/>
  <c r="Y176" i="26"/>
  <c r="Y194" i="26"/>
  <c r="Y150" i="26"/>
  <c r="Y162" i="26"/>
  <c r="Y153" i="26"/>
  <c r="Y165" i="26"/>
  <c r="Y144" i="26"/>
  <c r="Y141" i="26"/>
  <c r="AH376" i="26"/>
  <c r="AH379" i="26" s="1"/>
  <c r="AH342" i="26" s="1"/>
  <c r="AD392" i="26"/>
  <c r="AD390" i="26"/>
  <c r="AD391" i="26"/>
  <c r="AD393" i="26"/>
  <c r="AD388" i="26"/>
  <c r="AD389" i="26"/>
  <c r="AD368" i="26"/>
  <c r="AD69" i="26"/>
  <c r="AB376" i="26"/>
  <c r="AB379" i="26" s="1"/>
  <c r="AJ196" i="26"/>
  <c r="AJ184" i="26"/>
  <c r="AJ193" i="26"/>
  <c r="AJ181" i="26"/>
  <c r="AJ190" i="26"/>
  <c r="AJ199" i="26"/>
  <c r="AJ178" i="26"/>
  <c r="AJ164" i="26"/>
  <c r="AJ152" i="26"/>
  <c r="AJ175" i="26"/>
  <c r="AJ161" i="26"/>
  <c r="AJ149" i="26"/>
  <c r="AJ172" i="26"/>
  <c r="AJ158" i="26"/>
  <c r="AJ143" i="26"/>
  <c r="AJ146" i="26"/>
  <c r="AJ155" i="26"/>
  <c r="AJ167" i="26"/>
  <c r="AJ140" i="26"/>
  <c r="AJ187" i="26"/>
  <c r="N197" i="26"/>
  <c r="N185" i="26"/>
  <c r="N194" i="26"/>
  <c r="N182" i="26"/>
  <c r="N191" i="26"/>
  <c r="N179" i="26"/>
  <c r="N165" i="26"/>
  <c r="N153" i="26"/>
  <c r="N176" i="26"/>
  <c r="N162" i="26"/>
  <c r="N150" i="26"/>
  <c r="N188" i="26"/>
  <c r="N173" i="26"/>
  <c r="N159" i="26"/>
  <c r="N144" i="26"/>
  <c r="N156" i="26"/>
  <c r="N200" i="26"/>
  <c r="N168" i="26"/>
  <c r="N141" i="26"/>
  <c r="N147" i="26"/>
  <c r="S393" i="26"/>
  <c r="S389" i="26"/>
  <c r="S390" i="26"/>
  <c r="S388" i="26"/>
  <c r="S391" i="26"/>
  <c r="S368" i="26"/>
  <c r="S69" i="26"/>
  <c r="S392" i="26"/>
  <c r="X371" i="26"/>
  <c r="X358" i="26" s="1"/>
  <c r="AH191" i="26"/>
  <c r="AH179" i="26"/>
  <c r="AH200" i="26"/>
  <c r="AH188" i="26"/>
  <c r="AH197" i="26"/>
  <c r="AH185" i="26"/>
  <c r="AH182" i="26"/>
  <c r="AH173" i="26"/>
  <c r="AH159" i="26"/>
  <c r="AH147" i="26"/>
  <c r="AH194" i="26"/>
  <c r="AH168" i="26"/>
  <c r="AH156" i="26"/>
  <c r="AH165" i="26"/>
  <c r="AH153" i="26"/>
  <c r="AH150" i="26"/>
  <c r="AH162" i="26"/>
  <c r="AH176" i="26"/>
  <c r="AH144" i="26"/>
  <c r="AH141" i="26"/>
  <c r="Z381" i="26"/>
  <c r="Z382" i="26"/>
  <c r="Z383" i="26"/>
  <c r="Z384" i="26"/>
  <c r="Z386" i="26"/>
  <c r="Z367" i="26"/>
  <c r="Z385" i="26"/>
  <c r="Z68" i="26"/>
  <c r="AF393" i="26"/>
  <c r="AF391" i="26"/>
  <c r="AF388" i="26"/>
  <c r="AF389" i="26"/>
  <c r="AF392" i="26"/>
  <c r="AF368" i="26"/>
  <c r="AF390" i="26"/>
  <c r="AF69" i="26"/>
  <c r="AP381" i="26"/>
  <c r="AP382" i="26"/>
  <c r="AP383" i="26"/>
  <c r="AP384" i="26"/>
  <c r="AP386" i="26"/>
  <c r="AP385" i="26"/>
  <c r="AP367" i="26"/>
  <c r="AP68" i="26"/>
  <c r="AF194" i="26"/>
  <c r="AF182" i="26"/>
  <c r="AF191" i="26"/>
  <c r="AF200" i="26"/>
  <c r="AF188" i="26"/>
  <c r="AF197" i="26"/>
  <c r="AF176" i="26"/>
  <c r="AF162" i="26"/>
  <c r="AF150" i="26"/>
  <c r="AF173" i="26"/>
  <c r="AF159" i="26"/>
  <c r="AF168" i="26"/>
  <c r="AF156" i="26"/>
  <c r="AF141" i="26"/>
  <c r="AF153" i="26"/>
  <c r="AF165" i="26"/>
  <c r="AF147" i="26"/>
  <c r="AF179" i="26"/>
  <c r="AF144" i="26"/>
  <c r="AF185" i="26"/>
  <c r="Z392" i="26"/>
  <c r="Z388" i="26"/>
  <c r="Z389" i="26"/>
  <c r="Z390" i="26"/>
  <c r="Z368" i="26"/>
  <c r="Z393" i="26"/>
  <c r="Z391" i="26"/>
  <c r="Z69" i="26"/>
  <c r="O198" i="26"/>
  <c r="O186" i="26"/>
  <c r="O195" i="26"/>
  <c r="O183" i="26"/>
  <c r="O189" i="26"/>
  <c r="O166" i="26"/>
  <c r="O154" i="26"/>
  <c r="O201" i="26"/>
  <c r="O177" i="26"/>
  <c r="O163" i="26"/>
  <c r="O151" i="26"/>
  <c r="O192" i="26"/>
  <c r="O160" i="26"/>
  <c r="O174" i="26"/>
  <c r="O145" i="26"/>
  <c r="O180" i="26"/>
  <c r="O157" i="26"/>
  <c r="O148" i="26"/>
  <c r="O142" i="26"/>
  <c r="O169" i="26"/>
  <c r="V390" i="26"/>
  <c r="V393" i="26"/>
  <c r="V391" i="26"/>
  <c r="V392" i="26"/>
  <c r="V388" i="26"/>
  <c r="V368" i="26"/>
  <c r="V389" i="26"/>
  <c r="V69" i="26"/>
  <c r="R372" i="26"/>
  <c r="E96" i="24" s="1"/>
  <c r="U201" i="26"/>
  <c r="U189" i="26"/>
  <c r="U198" i="26"/>
  <c r="U186" i="26"/>
  <c r="U183" i="26"/>
  <c r="U169" i="26"/>
  <c r="U157" i="26"/>
  <c r="U195" i="26"/>
  <c r="U166" i="26"/>
  <c r="U154" i="26"/>
  <c r="U180" i="26"/>
  <c r="U174" i="26"/>
  <c r="U142" i="26"/>
  <c r="U148" i="26"/>
  <c r="U151" i="26"/>
  <c r="U145" i="26"/>
  <c r="U192" i="26"/>
  <c r="U163" i="26"/>
  <c r="U177" i="26"/>
  <c r="U160" i="26"/>
  <c r="AN386" i="26"/>
  <c r="AN381" i="26"/>
  <c r="AN382" i="26"/>
  <c r="AN367" i="26"/>
  <c r="AN385" i="26"/>
  <c r="AN384" i="26"/>
  <c r="AN383" i="26"/>
  <c r="AN68" i="26"/>
  <c r="AE194" i="26"/>
  <c r="AE182" i="26"/>
  <c r="AE191" i="26"/>
  <c r="AE179" i="26"/>
  <c r="AE185" i="26"/>
  <c r="AE197" i="26"/>
  <c r="AE176" i="26"/>
  <c r="AE162" i="26"/>
  <c r="AE150" i="26"/>
  <c r="AE173" i="26"/>
  <c r="AE159" i="26"/>
  <c r="AE147" i="26"/>
  <c r="AE168" i="26"/>
  <c r="AE188" i="26"/>
  <c r="AE141" i="26"/>
  <c r="AE153" i="26"/>
  <c r="AE165" i="26"/>
  <c r="AE200" i="26"/>
  <c r="AE156" i="26"/>
  <c r="AE144" i="26"/>
  <c r="AO195" i="26"/>
  <c r="AO183" i="26"/>
  <c r="AO192" i="26"/>
  <c r="AO180" i="26"/>
  <c r="AO186" i="26"/>
  <c r="AO177" i="26"/>
  <c r="AO163" i="26"/>
  <c r="AO151" i="26"/>
  <c r="AO198" i="26"/>
  <c r="AO174" i="26"/>
  <c r="AO160" i="26"/>
  <c r="AO148" i="26"/>
  <c r="AO157" i="26"/>
  <c r="AO189" i="26"/>
  <c r="AO169" i="26"/>
  <c r="AO142" i="26"/>
  <c r="AO201" i="26"/>
  <c r="AO154" i="26"/>
  <c r="AO166" i="26"/>
  <c r="AO145" i="26"/>
  <c r="Y376" i="26"/>
  <c r="Y379" i="26" s="1"/>
  <c r="X393" i="26"/>
  <c r="X391" i="26"/>
  <c r="X392" i="26"/>
  <c r="X388" i="26"/>
  <c r="X375" i="26" s="1"/>
  <c r="X378" i="26" s="1"/>
  <c r="X389" i="26"/>
  <c r="X390" i="26"/>
  <c r="X368" i="26"/>
  <c r="X69" i="26"/>
  <c r="P373" i="26"/>
  <c r="AP392" i="26"/>
  <c r="AP388" i="26"/>
  <c r="AP389" i="26"/>
  <c r="AP393" i="26"/>
  <c r="AP390" i="26"/>
  <c r="AP368" i="26"/>
  <c r="AP391" i="26"/>
  <c r="AP69" i="26"/>
  <c r="AE198" i="26"/>
  <c r="AE186" i="26"/>
  <c r="AE195" i="26"/>
  <c r="AE183" i="26"/>
  <c r="AE192" i="26"/>
  <c r="AE166" i="26"/>
  <c r="AE154" i="26"/>
  <c r="AE189" i="26"/>
  <c r="AE177" i="26"/>
  <c r="AE163" i="26"/>
  <c r="AE151" i="26"/>
  <c r="AE201" i="26"/>
  <c r="AE180" i="26"/>
  <c r="AE145" i="26"/>
  <c r="AE160" i="26"/>
  <c r="AE169" i="26"/>
  <c r="AE174" i="26"/>
  <c r="AE148" i="26"/>
  <c r="AE142" i="26"/>
  <c r="AE157" i="26"/>
  <c r="Q371" i="26"/>
  <c r="W190" i="26"/>
  <c r="W199" i="26"/>
  <c r="W187" i="26"/>
  <c r="W181" i="26"/>
  <c r="W193" i="26"/>
  <c r="W172" i="26"/>
  <c r="W158" i="26"/>
  <c r="W167" i="26"/>
  <c r="W155" i="26"/>
  <c r="W184" i="26"/>
  <c r="W164" i="26"/>
  <c r="W178" i="26"/>
  <c r="W149" i="26"/>
  <c r="W196" i="26"/>
  <c r="W161" i="26"/>
  <c r="W146" i="26"/>
  <c r="W175" i="26"/>
  <c r="W143" i="26"/>
  <c r="W152" i="26"/>
  <c r="W140" i="26"/>
  <c r="Y381" i="26"/>
  <c r="Y382" i="26"/>
  <c r="Y383" i="26"/>
  <c r="Y384" i="26"/>
  <c r="Y386" i="26"/>
  <c r="Y367" i="26"/>
  <c r="Y385" i="26"/>
  <c r="Y68" i="26"/>
  <c r="AG392" i="26"/>
  <c r="AG388" i="26"/>
  <c r="AG393" i="26"/>
  <c r="AG389" i="26"/>
  <c r="AG368" i="26"/>
  <c r="AG391" i="26"/>
  <c r="AG390" i="26"/>
  <c r="AG69" i="26"/>
  <c r="M197" i="26"/>
  <c r="M185" i="26"/>
  <c r="M194" i="26"/>
  <c r="M182" i="26"/>
  <c r="M179" i="26"/>
  <c r="M165" i="26"/>
  <c r="M153" i="26"/>
  <c r="M191" i="26"/>
  <c r="M176" i="26"/>
  <c r="M162" i="26"/>
  <c r="M150" i="26"/>
  <c r="M168" i="26"/>
  <c r="M173" i="26"/>
  <c r="M188" i="26"/>
  <c r="M144" i="26"/>
  <c r="M141" i="26"/>
  <c r="M200" i="26"/>
  <c r="M159" i="26"/>
  <c r="M147" i="26"/>
  <c r="M156" i="26"/>
  <c r="P376" i="26"/>
  <c r="P379" i="26" s="1"/>
  <c r="P354" i="26" s="1"/>
  <c r="P386" i="26"/>
  <c r="P381" i="26"/>
  <c r="P382" i="26"/>
  <c r="P383" i="26"/>
  <c r="P367" i="26"/>
  <c r="P385" i="26"/>
  <c r="P384" i="26"/>
  <c r="P68" i="26"/>
  <c r="X398" i="26"/>
  <c r="X400" i="26"/>
  <c r="X396" i="26"/>
  <c r="X399" i="26"/>
  <c r="X395" i="26"/>
  <c r="X369" i="26"/>
  <c r="X397" i="26"/>
  <c r="X70" i="26"/>
  <c r="Q347" i="26"/>
  <c r="Q359" i="26"/>
  <c r="Q338" i="26"/>
  <c r="Q372" i="26"/>
  <c r="D96" i="24" s="1"/>
  <c r="V197" i="26"/>
  <c r="V185" i="26"/>
  <c r="V194" i="26"/>
  <c r="V182" i="26"/>
  <c r="V191" i="26"/>
  <c r="V179" i="26"/>
  <c r="V165" i="26"/>
  <c r="V153" i="26"/>
  <c r="V188" i="26"/>
  <c r="V200" i="26"/>
  <c r="V176" i="26"/>
  <c r="V162" i="26"/>
  <c r="V150" i="26"/>
  <c r="V173" i="26"/>
  <c r="V159" i="26"/>
  <c r="V147" i="26"/>
  <c r="V144" i="26"/>
  <c r="V141" i="26"/>
  <c r="V156" i="26"/>
  <c r="V168" i="26"/>
  <c r="AB200" i="26"/>
  <c r="AB188" i="26"/>
  <c r="AB197" i="26"/>
  <c r="AB185" i="26"/>
  <c r="AB194" i="26"/>
  <c r="AB182" i="26"/>
  <c r="AB168" i="26"/>
  <c r="AB156" i="26"/>
  <c r="AB165" i="26"/>
  <c r="AB153" i="26"/>
  <c r="AB176" i="26"/>
  <c r="AB162" i="26"/>
  <c r="AB150" i="26"/>
  <c r="AB173" i="26"/>
  <c r="AB191" i="26"/>
  <c r="AB144" i="26"/>
  <c r="AB179" i="26"/>
  <c r="AB159" i="26"/>
  <c r="AB147" i="26"/>
  <c r="AB141" i="26"/>
  <c r="AL201" i="26"/>
  <c r="AL189" i="26"/>
  <c r="AL198" i="26"/>
  <c r="AL186" i="26"/>
  <c r="AL195" i="26"/>
  <c r="AL183" i="26"/>
  <c r="AL169" i="26"/>
  <c r="AL157" i="26"/>
  <c r="AL166" i="26"/>
  <c r="AL154" i="26"/>
  <c r="AL177" i="26"/>
  <c r="AL163" i="26"/>
  <c r="AL151" i="26"/>
  <c r="AL160" i="26"/>
  <c r="AL148" i="26"/>
  <c r="AL174" i="26"/>
  <c r="AL145" i="26"/>
  <c r="AL180" i="26"/>
  <c r="AL142" i="26"/>
  <c r="AL192" i="26"/>
  <c r="AJ376" i="26"/>
  <c r="AJ379" i="26" s="1"/>
  <c r="AJ360" i="26" s="1"/>
  <c r="Q195" i="26"/>
  <c r="Q183" i="26"/>
  <c r="Q192" i="26"/>
  <c r="Q180" i="26"/>
  <c r="Q201" i="26"/>
  <c r="Q177" i="26"/>
  <c r="Q163" i="26"/>
  <c r="Q151" i="26"/>
  <c r="Q186" i="26"/>
  <c r="Q198" i="26"/>
  <c r="Q174" i="26"/>
  <c r="Q160" i="26"/>
  <c r="Q148" i="26"/>
  <c r="Q189" i="26"/>
  <c r="Q157" i="26"/>
  <c r="Q142" i="26"/>
  <c r="Q166" i="26"/>
  <c r="Q169" i="26"/>
  <c r="Q154" i="26"/>
  <c r="Q145" i="26"/>
  <c r="AN190" i="26"/>
  <c r="AN199" i="26"/>
  <c r="AN187" i="26"/>
  <c r="AN196" i="26"/>
  <c r="AN184" i="26"/>
  <c r="AN172" i="26"/>
  <c r="AN158" i="26"/>
  <c r="AN181" i="26"/>
  <c r="AN193" i="26"/>
  <c r="AN167" i="26"/>
  <c r="AN155" i="26"/>
  <c r="AN178" i="26"/>
  <c r="AN164" i="26"/>
  <c r="AN152" i="26"/>
  <c r="AN175" i="26"/>
  <c r="AN146" i="26"/>
  <c r="AN149" i="26"/>
  <c r="AN140" i="26"/>
  <c r="AN161" i="26"/>
  <c r="AN143" i="26"/>
  <c r="W393" i="26"/>
  <c r="W391" i="26"/>
  <c r="W392" i="26"/>
  <c r="W388" i="26"/>
  <c r="W390" i="26"/>
  <c r="W368" i="26"/>
  <c r="W389" i="26"/>
  <c r="W69" i="26"/>
  <c r="Y199" i="26"/>
  <c r="Y187" i="26"/>
  <c r="Y196" i="26"/>
  <c r="Y184" i="26"/>
  <c r="Y167" i="26"/>
  <c r="Y155" i="26"/>
  <c r="Y190" i="26"/>
  <c r="Y178" i="26"/>
  <c r="Y164" i="26"/>
  <c r="Y152" i="26"/>
  <c r="Y149" i="26"/>
  <c r="Y161" i="26"/>
  <c r="Y146" i="26"/>
  <c r="Y172" i="26"/>
  <c r="Y140" i="26"/>
  <c r="Y175" i="26"/>
  <c r="Y193" i="26"/>
  <c r="Y143" i="26"/>
  <c r="Y158" i="26"/>
  <c r="Y181" i="26"/>
  <c r="AJ192" i="26"/>
  <c r="AJ180" i="26"/>
  <c r="AJ201" i="26"/>
  <c r="AJ189" i="26"/>
  <c r="AJ198" i="26"/>
  <c r="AJ186" i="26"/>
  <c r="AJ174" i="26"/>
  <c r="AJ160" i="26"/>
  <c r="AJ148" i="26"/>
  <c r="AJ169" i="26"/>
  <c r="AJ157" i="26"/>
  <c r="AJ183" i="26"/>
  <c r="AJ166" i="26"/>
  <c r="AJ154" i="26"/>
  <c r="AJ195" i="26"/>
  <c r="AJ177" i="26"/>
  <c r="AJ142" i="26"/>
  <c r="AJ151" i="26"/>
  <c r="AJ145" i="26"/>
  <c r="AJ163" i="26"/>
  <c r="R375" i="26"/>
  <c r="R378" i="26" s="1"/>
  <c r="R359" i="26" s="1"/>
  <c r="AM392" i="26"/>
  <c r="AM391" i="26"/>
  <c r="AM388" i="26"/>
  <c r="AM393" i="26"/>
  <c r="AM368" i="26"/>
  <c r="AM390" i="26"/>
  <c r="AM389" i="26"/>
  <c r="AM69" i="26"/>
  <c r="N201" i="26"/>
  <c r="N189" i="26"/>
  <c r="N198" i="26"/>
  <c r="N186" i="26"/>
  <c r="N195" i="26"/>
  <c r="N183" i="26"/>
  <c r="N169" i="26"/>
  <c r="N157" i="26"/>
  <c r="N166" i="26"/>
  <c r="N154" i="26"/>
  <c r="N177" i="26"/>
  <c r="N163" i="26"/>
  <c r="N151" i="26"/>
  <c r="N192" i="26"/>
  <c r="N160" i="26"/>
  <c r="N174" i="26"/>
  <c r="N145" i="26"/>
  <c r="N180" i="26"/>
  <c r="N148" i="26"/>
  <c r="N142" i="26"/>
  <c r="AH199" i="26"/>
  <c r="AH187" i="26"/>
  <c r="AH196" i="26"/>
  <c r="AH184" i="26"/>
  <c r="AH193" i="26"/>
  <c r="AH181" i="26"/>
  <c r="AH167" i="26"/>
  <c r="AH155" i="26"/>
  <c r="AH178" i="26"/>
  <c r="AH164" i="26"/>
  <c r="AH152" i="26"/>
  <c r="AH175" i="26"/>
  <c r="AH161" i="26"/>
  <c r="AH149" i="26"/>
  <c r="AH158" i="26"/>
  <c r="AH146" i="26"/>
  <c r="AH172" i="26"/>
  <c r="AH143" i="26"/>
  <c r="AH140" i="26"/>
  <c r="AH190" i="26"/>
  <c r="M390" i="26"/>
  <c r="M391" i="26"/>
  <c r="M389" i="26"/>
  <c r="M388" i="26"/>
  <c r="M368" i="26"/>
  <c r="M393" i="26"/>
  <c r="M392" i="26"/>
  <c r="M69" i="26"/>
  <c r="AF398" i="26"/>
  <c r="AF400" i="26"/>
  <c r="AF396" i="26"/>
  <c r="AF395" i="26"/>
  <c r="AF397" i="26"/>
  <c r="AF369" i="26"/>
  <c r="AF399" i="26"/>
  <c r="AF70" i="26"/>
  <c r="T196" i="26"/>
  <c r="T184" i="26"/>
  <c r="T193" i="26"/>
  <c r="T181" i="26"/>
  <c r="T190" i="26"/>
  <c r="T178" i="26"/>
  <c r="T164" i="26"/>
  <c r="T152" i="26"/>
  <c r="T175" i="26"/>
  <c r="T161" i="26"/>
  <c r="T149" i="26"/>
  <c r="T172" i="26"/>
  <c r="T158" i="26"/>
  <c r="T167" i="26"/>
  <c r="T143" i="26"/>
  <c r="T146" i="26"/>
  <c r="T199" i="26"/>
  <c r="T140" i="26"/>
  <c r="T187" i="26"/>
  <c r="T155" i="26"/>
  <c r="Y342" i="26"/>
  <c r="Y373" i="26"/>
  <c r="Y360" i="26" s="1"/>
  <c r="U193" i="26"/>
  <c r="U181" i="26"/>
  <c r="U190" i="26"/>
  <c r="U196" i="26"/>
  <c r="U175" i="26"/>
  <c r="U161" i="26"/>
  <c r="U149" i="26"/>
  <c r="U172" i="26"/>
  <c r="U158" i="26"/>
  <c r="U187" i="26"/>
  <c r="U199" i="26"/>
  <c r="U152" i="26"/>
  <c r="U140" i="26"/>
  <c r="U146" i="26"/>
  <c r="U184" i="26"/>
  <c r="U164" i="26"/>
  <c r="U155" i="26"/>
  <c r="U178" i="26"/>
  <c r="U167" i="26"/>
  <c r="U143" i="26"/>
  <c r="V193" i="26"/>
  <c r="V181" i="26"/>
  <c r="V190" i="26"/>
  <c r="V199" i="26"/>
  <c r="V187" i="26"/>
  <c r="V175" i="26"/>
  <c r="V161" i="26"/>
  <c r="V149" i="26"/>
  <c r="V172" i="26"/>
  <c r="V158" i="26"/>
  <c r="V167" i="26"/>
  <c r="V155" i="26"/>
  <c r="V152" i="26"/>
  <c r="V140" i="26"/>
  <c r="V143" i="26"/>
  <c r="V184" i="26"/>
  <c r="V164" i="26"/>
  <c r="V196" i="26"/>
  <c r="V178" i="26"/>
  <c r="V146" i="26"/>
  <c r="AL397" i="26"/>
  <c r="AL399" i="26"/>
  <c r="AL395" i="26"/>
  <c r="AL396" i="26"/>
  <c r="AL398" i="26"/>
  <c r="AL400" i="26"/>
  <c r="AL369" i="26"/>
  <c r="AL70" i="26"/>
  <c r="T400" i="26"/>
  <c r="T396" i="26"/>
  <c r="T398" i="26"/>
  <c r="T397" i="26"/>
  <c r="T399" i="26"/>
  <c r="T369" i="26"/>
  <c r="T395" i="26"/>
  <c r="T70" i="26"/>
  <c r="N390" i="26"/>
  <c r="N391" i="26"/>
  <c r="N392" i="26"/>
  <c r="N388" i="26"/>
  <c r="N389" i="26"/>
  <c r="N368" i="26"/>
  <c r="N393" i="26"/>
  <c r="N69" i="26"/>
  <c r="AA192" i="26"/>
  <c r="AA180" i="26"/>
  <c r="AA201" i="26"/>
  <c r="AA189" i="26"/>
  <c r="AA183" i="26"/>
  <c r="AA195" i="26"/>
  <c r="AA174" i="26"/>
  <c r="AA160" i="26"/>
  <c r="AA148" i="26"/>
  <c r="AA169" i="26"/>
  <c r="AA157" i="26"/>
  <c r="AA166" i="26"/>
  <c r="AA198" i="26"/>
  <c r="AA151" i="26"/>
  <c r="AA186" i="26"/>
  <c r="AA163" i="26"/>
  <c r="AA145" i="26"/>
  <c r="AA177" i="26"/>
  <c r="AA154" i="26"/>
  <c r="AA142" i="26"/>
  <c r="AO199" i="26"/>
  <c r="AO187" i="26"/>
  <c r="AO196" i="26"/>
  <c r="AO184" i="26"/>
  <c r="AO181" i="26"/>
  <c r="AO193" i="26"/>
  <c r="AO167" i="26"/>
  <c r="AO155" i="26"/>
  <c r="AO178" i="26"/>
  <c r="AO164" i="26"/>
  <c r="AO152" i="26"/>
  <c r="AO190" i="26"/>
  <c r="AO158" i="26"/>
  <c r="AO146" i="26"/>
  <c r="AO172" i="26"/>
  <c r="AO149" i="26"/>
  <c r="AO161" i="26"/>
  <c r="AO143" i="26"/>
  <c r="AO140" i="26"/>
  <c r="AO175" i="26"/>
  <c r="Z357" i="26"/>
  <c r="Z342" i="26"/>
  <c r="Z363" i="26"/>
  <c r="Z373" i="26"/>
  <c r="AE385" i="26"/>
  <c r="AE386" i="26"/>
  <c r="AE381" i="26"/>
  <c r="AE384" i="26"/>
  <c r="AE367" i="26"/>
  <c r="AE383" i="26"/>
  <c r="AE382" i="26"/>
  <c r="AE68" i="26"/>
  <c r="AI196" i="26"/>
  <c r="AI184" i="26"/>
  <c r="AI193" i="26"/>
  <c r="AI181" i="26"/>
  <c r="AI187" i="26"/>
  <c r="AI199" i="26"/>
  <c r="AI178" i="26"/>
  <c r="AI164" i="26"/>
  <c r="AI152" i="26"/>
  <c r="AI175" i="26"/>
  <c r="AI161" i="26"/>
  <c r="AI149" i="26"/>
  <c r="AI172" i="26"/>
  <c r="AI143" i="26"/>
  <c r="AI190" i="26"/>
  <c r="AI155" i="26"/>
  <c r="AI167" i="26"/>
  <c r="AI140" i="26"/>
  <c r="AI146" i="26"/>
  <c r="AI158" i="26"/>
  <c r="AJ382" i="26"/>
  <c r="AJ383" i="26"/>
  <c r="AJ384" i="26"/>
  <c r="AJ385" i="26"/>
  <c r="AJ386" i="26"/>
  <c r="AJ381" i="26"/>
  <c r="AJ367" i="26"/>
  <c r="AJ68" i="26"/>
  <c r="AC383" i="26"/>
  <c r="AC384" i="26"/>
  <c r="AC385" i="26"/>
  <c r="AC386" i="26"/>
  <c r="AC382" i="26"/>
  <c r="AC367" i="26"/>
  <c r="AC381" i="26"/>
  <c r="AC68" i="26"/>
  <c r="AC197" i="26"/>
  <c r="AC185" i="26"/>
  <c r="AC194" i="26"/>
  <c r="AC182" i="26"/>
  <c r="AC200" i="26"/>
  <c r="AC165" i="26"/>
  <c r="AC153" i="26"/>
  <c r="AC176" i="26"/>
  <c r="AC162" i="26"/>
  <c r="AC150" i="26"/>
  <c r="AC191" i="26"/>
  <c r="AC188" i="26"/>
  <c r="AC156" i="26"/>
  <c r="AC144" i="26"/>
  <c r="AC179" i="26"/>
  <c r="AC168" i="26"/>
  <c r="AC159" i="26"/>
  <c r="AC147" i="26"/>
  <c r="AC141" i="26"/>
  <c r="AC173" i="26"/>
  <c r="AJ344" i="26"/>
  <c r="AJ372" i="26"/>
  <c r="W96" i="24" s="1"/>
  <c r="S192" i="26"/>
  <c r="S180" i="26"/>
  <c r="S201" i="26"/>
  <c r="S189" i="26"/>
  <c r="S186" i="26"/>
  <c r="S198" i="26"/>
  <c r="S174" i="26"/>
  <c r="S160" i="26"/>
  <c r="S148" i="26"/>
  <c r="S183" i="26"/>
  <c r="S169" i="26"/>
  <c r="S157" i="26"/>
  <c r="S195" i="26"/>
  <c r="S151" i="26"/>
  <c r="S163" i="26"/>
  <c r="S145" i="26"/>
  <c r="S177" i="26"/>
  <c r="S154" i="26"/>
  <c r="S166" i="26"/>
  <c r="S142" i="26"/>
  <c r="AA200" i="26"/>
  <c r="AA188" i="26"/>
  <c r="AA197" i="26"/>
  <c r="AA185" i="26"/>
  <c r="AA179" i="26"/>
  <c r="AA168" i="26"/>
  <c r="AA156" i="26"/>
  <c r="AA182" i="26"/>
  <c r="AA194" i="26"/>
  <c r="AA165" i="26"/>
  <c r="AA153" i="26"/>
  <c r="AA159" i="26"/>
  <c r="AA162" i="26"/>
  <c r="AA141" i="26"/>
  <c r="AA176" i="26"/>
  <c r="AA173" i="26"/>
  <c r="AA147" i="26"/>
  <c r="AA191" i="26"/>
  <c r="AA144" i="26"/>
  <c r="AA150" i="26"/>
  <c r="AC193" i="26"/>
  <c r="AC181" i="26"/>
  <c r="AC190" i="26"/>
  <c r="AC187" i="26"/>
  <c r="AC175" i="26"/>
  <c r="AC161" i="26"/>
  <c r="AC149" i="26"/>
  <c r="AC199" i="26"/>
  <c r="AC172" i="26"/>
  <c r="AC158" i="26"/>
  <c r="AC184" i="26"/>
  <c r="AC178" i="26"/>
  <c r="AC196" i="26"/>
  <c r="AC146" i="26"/>
  <c r="AC140" i="26"/>
  <c r="AC152" i="26"/>
  <c r="AC155" i="26"/>
  <c r="AC167" i="26"/>
  <c r="AC164" i="26"/>
  <c r="AC143" i="26"/>
  <c r="Z376" i="26"/>
  <c r="Z379" i="26" s="1"/>
  <c r="Z345" i="26" s="1"/>
  <c r="M201" i="26"/>
  <c r="M189" i="26"/>
  <c r="M198" i="26"/>
  <c r="M186" i="26"/>
  <c r="M192" i="26"/>
  <c r="M180" i="26"/>
  <c r="M169" i="26"/>
  <c r="M157" i="26"/>
  <c r="M166" i="26"/>
  <c r="M154" i="26"/>
  <c r="M183" i="26"/>
  <c r="M177" i="26"/>
  <c r="M148" i="26"/>
  <c r="M142" i="26"/>
  <c r="M160" i="26"/>
  <c r="M151" i="26"/>
  <c r="M195" i="26"/>
  <c r="M174" i="26"/>
  <c r="M145" i="26"/>
  <c r="M163" i="26"/>
  <c r="AG397" i="26"/>
  <c r="AG400" i="26"/>
  <c r="AG399" i="26"/>
  <c r="AG396" i="26"/>
  <c r="AG395" i="26"/>
  <c r="AG369" i="26"/>
  <c r="AG398" i="26"/>
  <c r="AG70" i="26"/>
  <c r="Q397" i="26"/>
  <c r="Q398" i="26"/>
  <c r="Q395" i="26"/>
  <c r="Q400" i="26"/>
  <c r="Q396" i="26"/>
  <c r="Q399" i="26"/>
  <c r="Q369" i="26"/>
  <c r="Q70" i="26"/>
  <c r="V201" i="26"/>
  <c r="V189" i="26"/>
  <c r="V198" i="26"/>
  <c r="V186" i="26"/>
  <c r="V195" i="26"/>
  <c r="V183" i="26"/>
  <c r="V169" i="26"/>
  <c r="V157" i="26"/>
  <c r="V166" i="26"/>
  <c r="V154" i="26"/>
  <c r="V180" i="26"/>
  <c r="V192" i="26"/>
  <c r="V177" i="26"/>
  <c r="V163" i="26"/>
  <c r="V151" i="26"/>
  <c r="V148" i="26"/>
  <c r="V160" i="26"/>
  <c r="V145" i="26"/>
  <c r="V142" i="26"/>
  <c r="V174" i="26"/>
  <c r="AL193" i="26"/>
  <c r="AL181" i="26"/>
  <c r="AL190" i="26"/>
  <c r="AL199" i="26"/>
  <c r="AL187" i="26"/>
  <c r="AL184" i="26"/>
  <c r="AL175" i="26"/>
  <c r="AL161" i="26"/>
  <c r="AL149" i="26"/>
  <c r="AL196" i="26"/>
  <c r="AL172" i="26"/>
  <c r="AL158" i="26"/>
  <c r="AL167" i="26"/>
  <c r="AL155" i="26"/>
  <c r="AL140" i="26"/>
  <c r="AL143" i="26"/>
  <c r="AL152" i="26"/>
  <c r="AL164" i="26"/>
  <c r="AL178" i="26"/>
  <c r="AL146" i="26"/>
  <c r="O194" i="26"/>
  <c r="O182" i="26"/>
  <c r="O191" i="26"/>
  <c r="O179" i="26"/>
  <c r="O176" i="26"/>
  <c r="O162" i="26"/>
  <c r="O150" i="26"/>
  <c r="O188" i="26"/>
  <c r="O173" i="26"/>
  <c r="O159" i="26"/>
  <c r="O200" i="26"/>
  <c r="O153" i="26"/>
  <c r="O165" i="26"/>
  <c r="O141" i="26"/>
  <c r="O156" i="26"/>
  <c r="O168" i="26"/>
  <c r="O185" i="26"/>
  <c r="O197" i="26"/>
  <c r="O147" i="26"/>
  <c r="O144" i="26"/>
  <c r="Q199" i="26"/>
  <c r="Q187" i="26"/>
  <c r="Q196" i="26"/>
  <c r="Q184" i="26"/>
  <c r="Q181" i="26"/>
  <c r="Q167" i="26"/>
  <c r="Q155" i="26"/>
  <c r="Q193" i="26"/>
  <c r="Q178" i="26"/>
  <c r="Q164" i="26"/>
  <c r="Q152" i="26"/>
  <c r="Q190" i="26"/>
  <c r="Q172" i="26"/>
  <c r="Q146" i="26"/>
  <c r="Q175" i="26"/>
  <c r="Q149" i="26"/>
  <c r="Q143" i="26"/>
  <c r="Q161" i="26"/>
  <c r="Q140" i="26"/>
  <c r="Q158" i="26"/>
  <c r="AN198" i="26"/>
  <c r="AN186" i="26"/>
  <c r="AN195" i="26"/>
  <c r="AN183" i="26"/>
  <c r="AN192" i="26"/>
  <c r="AN180" i="26"/>
  <c r="AN201" i="26"/>
  <c r="AN166" i="26"/>
  <c r="AN154" i="26"/>
  <c r="AN177" i="26"/>
  <c r="AN163" i="26"/>
  <c r="AN151" i="26"/>
  <c r="AN174" i="26"/>
  <c r="AN160" i="26"/>
  <c r="AN148" i="26"/>
  <c r="AN145" i="26"/>
  <c r="AN157" i="26"/>
  <c r="AN189" i="26"/>
  <c r="AN169" i="26"/>
  <c r="AN142" i="26"/>
  <c r="AE400" i="26"/>
  <c r="AE396" i="26"/>
  <c r="AE398" i="26"/>
  <c r="AE395" i="26"/>
  <c r="AE397" i="26"/>
  <c r="AE369" i="26"/>
  <c r="AE399" i="26"/>
  <c r="AE70" i="26"/>
  <c r="AH363" i="26"/>
  <c r="AH373" i="26"/>
  <c r="N384" i="26"/>
  <c r="N385" i="26"/>
  <c r="N386" i="26"/>
  <c r="N383" i="26"/>
  <c r="N367" i="26"/>
  <c r="N381" i="26"/>
  <c r="N382" i="26"/>
  <c r="N68" i="26"/>
  <c r="AG381" i="26"/>
  <c r="AG382" i="26"/>
  <c r="AG383" i="26"/>
  <c r="AG386" i="26"/>
  <c r="AG385" i="26"/>
  <c r="AG367" i="26"/>
  <c r="AG384" i="26"/>
  <c r="AG68" i="26"/>
  <c r="AJ200" i="26"/>
  <c r="AJ188" i="26"/>
  <c r="AJ197" i="26"/>
  <c r="AJ185" i="26"/>
  <c r="AJ194" i="26"/>
  <c r="AJ182" i="26"/>
  <c r="AJ168" i="26"/>
  <c r="AJ156" i="26"/>
  <c r="AJ191" i="26"/>
  <c r="AJ165" i="26"/>
  <c r="AJ153" i="26"/>
  <c r="AJ179" i="26"/>
  <c r="AJ176" i="26"/>
  <c r="AJ162" i="26"/>
  <c r="AJ150" i="26"/>
  <c r="AJ147" i="26"/>
  <c r="AJ144" i="26"/>
  <c r="AJ159" i="26"/>
  <c r="AJ141" i="26"/>
  <c r="AJ173" i="26"/>
  <c r="N193" i="26"/>
  <c r="N181" i="26"/>
  <c r="N190" i="26"/>
  <c r="N199" i="26"/>
  <c r="N187" i="26"/>
  <c r="N175" i="26"/>
  <c r="N161" i="26"/>
  <c r="N149" i="26"/>
  <c r="N184" i="26"/>
  <c r="N196" i="26"/>
  <c r="N172" i="26"/>
  <c r="N158" i="26"/>
  <c r="N167" i="26"/>
  <c r="N155" i="26"/>
  <c r="N140" i="26"/>
  <c r="N178" i="26"/>
  <c r="N152" i="26"/>
  <c r="N164" i="26"/>
  <c r="N146" i="26"/>
  <c r="N143" i="26"/>
  <c r="R376" i="26"/>
  <c r="R379" i="26" s="1"/>
  <c r="R363" i="26" s="1"/>
  <c r="AH195" i="26"/>
  <c r="AH183" i="26"/>
  <c r="AH192" i="26"/>
  <c r="AH180" i="26"/>
  <c r="AH201" i="26"/>
  <c r="AH189" i="26"/>
  <c r="AH177" i="26"/>
  <c r="AH163" i="26"/>
  <c r="AH151" i="26"/>
  <c r="AH174" i="26"/>
  <c r="AH160" i="26"/>
  <c r="AH186" i="26"/>
  <c r="AH198" i="26"/>
  <c r="AH169" i="26"/>
  <c r="AH157" i="26"/>
  <c r="AH142" i="26"/>
  <c r="AH154" i="26"/>
  <c r="AH145" i="26"/>
  <c r="AH148" i="26"/>
  <c r="AH166" i="26"/>
  <c r="AO191" i="26"/>
  <c r="AO179" i="26"/>
  <c r="AO200" i="26"/>
  <c r="AO188" i="26"/>
  <c r="AO173" i="26"/>
  <c r="AO159" i="26"/>
  <c r="AO147" i="26"/>
  <c r="AO185" i="26"/>
  <c r="AO168" i="26"/>
  <c r="AO156" i="26"/>
  <c r="AO197" i="26"/>
  <c r="AO150" i="26"/>
  <c r="AO144" i="26"/>
  <c r="AO165" i="26"/>
  <c r="AO162" i="26"/>
  <c r="AO153" i="26"/>
  <c r="AO176" i="26"/>
  <c r="AO194" i="26"/>
  <c r="AO182" i="26"/>
  <c r="AO141" i="26"/>
  <c r="T192" i="26"/>
  <c r="T180" i="26"/>
  <c r="T201" i="26"/>
  <c r="T189" i="26"/>
  <c r="T198" i="26"/>
  <c r="T186" i="26"/>
  <c r="T174" i="26"/>
  <c r="T160" i="26"/>
  <c r="T148" i="26"/>
  <c r="T183" i="26"/>
  <c r="T169" i="26"/>
  <c r="T157" i="26"/>
  <c r="T195" i="26"/>
  <c r="T166" i="26"/>
  <c r="T154" i="26"/>
  <c r="T142" i="26"/>
  <c r="T163" i="26"/>
  <c r="T177" i="26"/>
  <c r="T151" i="26"/>
  <c r="T145" i="26"/>
  <c r="U197" i="26"/>
  <c r="U185" i="26"/>
  <c r="U194" i="26"/>
  <c r="U182" i="26"/>
  <c r="U165" i="26"/>
  <c r="U153" i="26"/>
  <c r="U188" i="26"/>
  <c r="U200" i="26"/>
  <c r="U179" i="26"/>
  <c r="U176" i="26"/>
  <c r="U162" i="26"/>
  <c r="U150" i="26"/>
  <c r="U159" i="26"/>
  <c r="U144" i="26"/>
  <c r="U168" i="26"/>
  <c r="U173" i="26"/>
  <c r="U141" i="26"/>
  <c r="U191" i="26"/>
  <c r="U156" i="26"/>
  <c r="U147" i="26"/>
  <c r="AH392" i="26"/>
  <c r="AH388" i="26"/>
  <c r="AH393" i="26"/>
  <c r="AH389" i="26"/>
  <c r="AH390" i="26"/>
  <c r="AH368" i="26"/>
  <c r="AH391" i="26"/>
  <c r="AH69" i="26"/>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AJ351" i="26" l="1"/>
  <c r="AA383" i="27"/>
  <c r="S383" i="27"/>
  <c r="X384" i="27"/>
  <c r="K95" i="24" s="1"/>
  <c r="AD367" i="27"/>
  <c r="Y95" i="24"/>
  <c r="AC95" i="24"/>
  <c r="AB95" i="24"/>
  <c r="AA95" i="24"/>
  <c r="Z95" i="24"/>
  <c r="AD373" i="27"/>
  <c r="AH339" i="26"/>
  <c r="AH351" i="26"/>
  <c r="AB363" i="26"/>
  <c r="AO351" i="26"/>
  <c r="AB345" i="26"/>
  <c r="Y353" i="26"/>
  <c r="L96" i="24"/>
  <c r="T343" i="26"/>
  <c r="AK376" i="26"/>
  <c r="AK379" i="26" s="1"/>
  <c r="AA363" i="27"/>
  <c r="AF386" i="27"/>
  <c r="AF389" i="27" s="1"/>
  <c r="T373" i="27"/>
  <c r="U388" i="27"/>
  <c r="U391" i="27" s="1"/>
  <c r="AB387" i="27"/>
  <c r="AB390" i="27" s="1"/>
  <c r="U386" i="27"/>
  <c r="U389" i="27" s="1"/>
  <c r="Y386" i="27"/>
  <c r="Y389" i="27" s="1"/>
  <c r="T387" i="27"/>
  <c r="T390" i="27" s="1"/>
  <c r="AL386" i="27"/>
  <c r="AL389" i="27" s="1"/>
  <c r="AF388" i="27"/>
  <c r="AF391" i="27" s="1"/>
  <c r="AF371" i="27" s="1"/>
  <c r="AD371" i="27"/>
  <c r="Q353" i="26"/>
  <c r="AO336" i="26"/>
  <c r="AB339" i="26"/>
  <c r="P350" i="26"/>
  <c r="AL349" i="26"/>
  <c r="Y359" i="26"/>
  <c r="AB355" i="26"/>
  <c r="R354" i="26"/>
  <c r="AA362" i="27"/>
  <c r="AH361" i="27"/>
  <c r="AA359" i="27"/>
  <c r="AA374" i="27"/>
  <c r="AD387" i="27"/>
  <c r="AD390" i="27" s="1"/>
  <c r="AN388" i="27"/>
  <c r="AN391" i="27" s="1"/>
  <c r="T370" i="27"/>
  <c r="AD352" i="27"/>
  <c r="Z348" i="26"/>
  <c r="AO360" i="26"/>
  <c r="AB342" i="26"/>
  <c r="T375" i="26"/>
  <c r="T378" i="26" s="1"/>
  <c r="AJ341" i="26"/>
  <c r="AH374" i="26"/>
  <c r="AH377" i="26" s="1"/>
  <c r="Y335" i="26"/>
  <c r="AB352" i="26"/>
  <c r="AB356" i="26"/>
  <c r="R342" i="26"/>
  <c r="N387" i="27"/>
  <c r="N390" i="27" s="1"/>
  <c r="AH352" i="27"/>
  <c r="AA376" i="27"/>
  <c r="Z384" i="27"/>
  <c r="M95" i="24" s="1"/>
  <c r="AH375" i="26"/>
  <c r="AH378" i="26" s="1"/>
  <c r="Z336" i="26"/>
  <c r="Q355" i="26"/>
  <c r="P345" i="26"/>
  <c r="AO348" i="26"/>
  <c r="AB354" i="26"/>
  <c r="AL355" i="26"/>
  <c r="AB343" i="26"/>
  <c r="AB347" i="26"/>
  <c r="M383" i="27"/>
  <c r="N383" i="27"/>
  <c r="AH376" i="27"/>
  <c r="AA354" i="27"/>
  <c r="AC387" i="27"/>
  <c r="AC390" i="27" s="1"/>
  <c r="AD350" i="27"/>
  <c r="Z339" i="26"/>
  <c r="Q343" i="26"/>
  <c r="AO342" i="26"/>
  <c r="AI341" i="26"/>
  <c r="V96" i="24"/>
  <c r="Q341" i="26"/>
  <c r="AB359" i="26"/>
  <c r="AC388" i="27"/>
  <c r="AC391" i="27" s="1"/>
  <c r="AH367" i="27"/>
  <c r="AA358" i="27"/>
  <c r="R384" i="27"/>
  <c r="E95" i="24" s="1"/>
  <c r="AD358" i="27"/>
  <c r="Z351" i="26"/>
  <c r="AI356" i="26"/>
  <c r="P335" i="26"/>
  <c r="C96" i="24"/>
  <c r="AL334" i="26"/>
  <c r="V361" i="26"/>
  <c r="AH373" i="27"/>
  <c r="AA357" i="27"/>
  <c r="AD384" i="27"/>
  <c r="Q95" i="24" s="1"/>
  <c r="AB351" i="27"/>
  <c r="O95" i="24"/>
  <c r="U383" i="27"/>
  <c r="AL384" i="27"/>
  <c r="AL366" i="27" s="1"/>
  <c r="T372" i="27"/>
  <c r="G95" i="24"/>
  <c r="AD365" i="27"/>
  <c r="V352" i="27"/>
  <c r="V350" i="27"/>
  <c r="V365" i="27"/>
  <c r="V371" i="27"/>
  <c r="AB355" i="27"/>
  <c r="S358" i="27"/>
  <c r="S364" i="27"/>
  <c r="AK388" i="27"/>
  <c r="AK391" i="27" s="1"/>
  <c r="AJ388" i="27"/>
  <c r="AJ391" i="27" s="1"/>
  <c r="AM371" i="27"/>
  <c r="AM385" i="27"/>
  <c r="R385" i="27"/>
  <c r="AB383" i="27"/>
  <c r="AP388" i="27"/>
  <c r="AP391" i="27" s="1"/>
  <c r="AP363" i="27" s="1"/>
  <c r="AL388" i="27"/>
  <c r="AL391" i="27" s="1"/>
  <c r="AA360" i="27"/>
  <c r="AA350" i="27"/>
  <c r="AA369" i="27"/>
  <c r="AA370" i="27"/>
  <c r="V356" i="27"/>
  <c r="V354" i="27"/>
  <c r="V369" i="27"/>
  <c r="V375" i="27"/>
  <c r="S387" i="27"/>
  <c r="S390" i="27" s="1"/>
  <c r="AB352" i="27"/>
  <c r="AB367" i="27"/>
  <c r="M385" i="27"/>
  <c r="T360" i="27"/>
  <c r="T364" i="27"/>
  <c r="T366" i="27"/>
  <c r="AP387" i="27"/>
  <c r="AP390" i="27" s="1"/>
  <c r="S373" i="27"/>
  <c r="AK383" i="27"/>
  <c r="AC383" i="27"/>
  <c r="T383" i="27"/>
  <c r="T362" i="27" s="1"/>
  <c r="AH386" i="27"/>
  <c r="AH389" i="27" s="1"/>
  <c r="N385" i="27"/>
  <c r="AD356" i="27"/>
  <c r="AD354" i="27"/>
  <c r="AD369" i="27"/>
  <c r="AD375" i="27"/>
  <c r="AE388" i="27"/>
  <c r="AE391" i="27" s="1"/>
  <c r="X387" i="27"/>
  <c r="X390" i="27" s="1"/>
  <c r="AP374" i="27"/>
  <c r="AP362" i="27"/>
  <c r="AP368" i="27"/>
  <c r="AP348" i="27"/>
  <c r="AP353" i="27"/>
  <c r="AP359" i="27"/>
  <c r="AP351" i="27"/>
  <c r="AP385" i="27"/>
  <c r="AP370" i="27" s="1"/>
  <c r="V363" i="27"/>
  <c r="V362" i="27"/>
  <c r="AB373" i="27"/>
  <c r="AB375" i="27"/>
  <c r="Z388" i="27"/>
  <c r="Z391" i="27" s="1"/>
  <c r="T351" i="27"/>
  <c r="S349" i="27"/>
  <c r="AA387" i="27"/>
  <c r="AA390" i="27" s="1"/>
  <c r="W387" i="27"/>
  <c r="W390" i="27" s="1"/>
  <c r="AI384" i="27"/>
  <c r="V95" i="24" s="1"/>
  <c r="Y388" i="27"/>
  <c r="Y391" i="27" s="1"/>
  <c r="AG388" i="27"/>
  <c r="AG391" i="27" s="1"/>
  <c r="AD362" i="27"/>
  <c r="AD363" i="27"/>
  <c r="AD364" i="27"/>
  <c r="AN387" i="27"/>
  <c r="AN390" i="27" s="1"/>
  <c r="V360" i="27"/>
  <c r="X385" i="27"/>
  <c r="AB361" i="27"/>
  <c r="N384" i="27"/>
  <c r="AI388" i="27"/>
  <c r="AI391" i="27" s="1"/>
  <c r="AA348" i="27"/>
  <c r="AA373" i="27"/>
  <c r="AA367" i="27"/>
  <c r="V349" i="27"/>
  <c r="V347" i="27"/>
  <c r="V366" i="27"/>
  <c r="V368" i="27"/>
  <c r="R387" i="27"/>
  <c r="R390" i="27" s="1"/>
  <c r="AB360" i="27"/>
  <c r="AB354" i="27"/>
  <c r="AB364" i="27"/>
  <c r="AB366" i="27"/>
  <c r="T355" i="27"/>
  <c r="T357" i="27"/>
  <c r="T376" i="27"/>
  <c r="AK387" i="27"/>
  <c r="AK390" i="27" s="1"/>
  <c r="S352" i="27"/>
  <c r="S376" i="27"/>
  <c r="S353" i="27"/>
  <c r="AI386" i="27"/>
  <c r="AI389" i="27" s="1"/>
  <c r="AL387" i="27"/>
  <c r="AL390" i="27" s="1"/>
  <c r="AN386" i="27"/>
  <c r="AN389" i="27" s="1"/>
  <c r="AD353" i="27"/>
  <c r="AD347" i="27"/>
  <c r="AD366" i="27"/>
  <c r="AD368" i="27"/>
  <c r="AO388" i="27"/>
  <c r="AO391" i="27" s="1"/>
  <c r="Q386" i="27"/>
  <c r="Q389" i="27" s="1"/>
  <c r="N386" i="27"/>
  <c r="N389" i="27" s="1"/>
  <c r="V358" i="27"/>
  <c r="V373" i="27"/>
  <c r="O385" i="27"/>
  <c r="AF387" i="27"/>
  <c r="AF390" i="27" s="1"/>
  <c r="AP386" i="27"/>
  <c r="AP389" i="27" s="1"/>
  <c r="AE376" i="27"/>
  <c r="AE372" i="27"/>
  <c r="AE368" i="27"/>
  <c r="AE369" i="27"/>
  <c r="AE365" i="27"/>
  <c r="AE371" i="27"/>
  <c r="AE359" i="27"/>
  <c r="AE351" i="27"/>
  <c r="AE347" i="27"/>
  <c r="AE374" i="27"/>
  <c r="AE375" i="27"/>
  <c r="AE362" i="27"/>
  <c r="AE360" i="27"/>
  <c r="AE356" i="27"/>
  <c r="AE348" i="27"/>
  <c r="AE366" i="27"/>
  <c r="AE357" i="27"/>
  <c r="AE358" i="27"/>
  <c r="AE350" i="27"/>
  <c r="AE349" i="27"/>
  <c r="AE354" i="27"/>
  <c r="AE353" i="27"/>
  <c r="AE363" i="27"/>
  <c r="AE385" i="27"/>
  <c r="AE364" i="27" s="1"/>
  <c r="AC371" i="27"/>
  <c r="AC368" i="27"/>
  <c r="AC350" i="27"/>
  <c r="AC374" i="27"/>
  <c r="AC359" i="27"/>
  <c r="AC347" i="27"/>
  <c r="AC365" i="27"/>
  <c r="AC356" i="27"/>
  <c r="AC353" i="27"/>
  <c r="AC362" i="27"/>
  <c r="AC385" i="27"/>
  <c r="AC352" i="27" s="1"/>
  <c r="AL371" i="27"/>
  <c r="AL368" i="27"/>
  <c r="AL369" i="27"/>
  <c r="AL365" i="27"/>
  <c r="AL361" i="27"/>
  <c r="AL374" i="27"/>
  <c r="AL362" i="27"/>
  <c r="AL350" i="27"/>
  <c r="AL359" i="27"/>
  <c r="AL347" i="27"/>
  <c r="AL356" i="27"/>
  <c r="AL349" i="27"/>
  <c r="AL353" i="27"/>
  <c r="AL363" i="27"/>
  <c r="AL385" i="27"/>
  <c r="AL355" i="27" s="1"/>
  <c r="AH349" i="27"/>
  <c r="AH364" i="27"/>
  <c r="AA351" i="27"/>
  <c r="AA355" i="27"/>
  <c r="AA372" i="27"/>
  <c r="AA371" i="27"/>
  <c r="V353" i="27"/>
  <c r="V351" i="27"/>
  <c r="V370" i="27"/>
  <c r="V372" i="27"/>
  <c r="W385" i="27"/>
  <c r="AB358" i="27"/>
  <c r="AB370" i="27"/>
  <c r="M388" i="27"/>
  <c r="M391" i="27" s="1"/>
  <c r="M367" i="27" s="1"/>
  <c r="AN368" i="27"/>
  <c r="AN365" i="27"/>
  <c r="AN374" i="27"/>
  <c r="AN362" i="27"/>
  <c r="AN371" i="27"/>
  <c r="AN359" i="27"/>
  <c r="AN347" i="27"/>
  <c r="AN356" i="27"/>
  <c r="AN353" i="27"/>
  <c r="AN350" i="27"/>
  <c r="AN385" i="27"/>
  <c r="AN370" i="27" s="1"/>
  <c r="AF383" i="27"/>
  <c r="Z371" i="27"/>
  <c r="Z356" i="27"/>
  <c r="Z350" i="27"/>
  <c r="Z385" i="27"/>
  <c r="Z373" i="27" s="1"/>
  <c r="AH384" i="27"/>
  <c r="U95" i="24" s="1"/>
  <c r="T359" i="27"/>
  <c r="T361" i="27"/>
  <c r="T363" i="27"/>
  <c r="Q388" i="27"/>
  <c r="Q391" i="27" s="1"/>
  <c r="S347" i="27"/>
  <c r="S362" i="27"/>
  <c r="AK386" i="27"/>
  <c r="AK389" i="27" s="1"/>
  <c r="AI387" i="27"/>
  <c r="AI390" i="27" s="1"/>
  <c r="AC386" i="27"/>
  <c r="AC389" i="27" s="1"/>
  <c r="Z386" i="27"/>
  <c r="Z389" i="27" s="1"/>
  <c r="AJ384" i="27"/>
  <c r="W95" i="24" s="1"/>
  <c r="Y369" i="27"/>
  <c r="Y366" i="27"/>
  <c r="Y363" i="27"/>
  <c r="Y360" i="27"/>
  <c r="Y352" i="27"/>
  <c r="Y348" i="27"/>
  <c r="Y372" i="27"/>
  <c r="Y357" i="27"/>
  <c r="Y349" i="27"/>
  <c r="Y375" i="27"/>
  <c r="Y351" i="27"/>
  <c r="Y355" i="27"/>
  <c r="Y364" i="27"/>
  <c r="Y354" i="27"/>
  <c r="Y385" i="27"/>
  <c r="Y358" i="27" s="1"/>
  <c r="AF365" i="27"/>
  <c r="AF348" i="27"/>
  <c r="AF385" i="27"/>
  <c r="AG369" i="27"/>
  <c r="AG365" i="27"/>
  <c r="AG374" i="27"/>
  <c r="AG366" i="27"/>
  <c r="AG362" i="27"/>
  <c r="AG371" i="27"/>
  <c r="AG372" i="27"/>
  <c r="AG360" i="27"/>
  <c r="AG356" i="27"/>
  <c r="AG348" i="27"/>
  <c r="AG375" i="27"/>
  <c r="AG357" i="27"/>
  <c r="AG353" i="27"/>
  <c r="AG363" i="27"/>
  <c r="AG359" i="27"/>
  <c r="AG354" i="27"/>
  <c r="AG347" i="27"/>
  <c r="AG368" i="27"/>
  <c r="AG351" i="27"/>
  <c r="AG350" i="27"/>
  <c r="AG385" i="27"/>
  <c r="AG373" i="27" s="1"/>
  <c r="AH383" i="27"/>
  <c r="R386" i="27"/>
  <c r="R389" i="27" s="1"/>
  <c r="N388" i="27"/>
  <c r="N391" i="27" s="1"/>
  <c r="N371" i="27" s="1"/>
  <c r="AD349" i="27"/>
  <c r="AD351" i="27"/>
  <c r="AD370" i="27"/>
  <c r="AD372" i="27"/>
  <c r="Z387" i="27"/>
  <c r="Z390" i="27" s="1"/>
  <c r="AA386" i="27"/>
  <c r="AA389" i="27" s="1"/>
  <c r="W388" i="27"/>
  <c r="W391" i="27" s="1"/>
  <c r="W368" i="27" s="1"/>
  <c r="P385" i="27"/>
  <c r="AI366" i="27"/>
  <c r="AI375" i="27"/>
  <c r="AI363" i="27"/>
  <c r="AI372" i="27"/>
  <c r="AI357" i="27"/>
  <c r="AI354" i="27"/>
  <c r="AI360" i="27"/>
  <c r="AI352" i="27"/>
  <c r="AI369" i="27"/>
  <c r="AI351" i="27"/>
  <c r="AI348" i="27"/>
  <c r="AI385" i="27"/>
  <c r="AI370" i="27" s="1"/>
  <c r="AJ386" i="27"/>
  <c r="AJ389" i="27" s="1"/>
  <c r="AM388" i="27"/>
  <c r="AM391" i="27" s="1"/>
  <c r="AM369" i="27" s="1"/>
  <c r="P384" i="27"/>
  <c r="C95" i="24" s="1"/>
  <c r="Q383" i="27"/>
  <c r="AH355" i="27"/>
  <c r="AA361" i="27"/>
  <c r="AA356" i="27"/>
  <c r="AA349" i="27"/>
  <c r="AA375" i="27"/>
  <c r="V357" i="27"/>
  <c r="V355" i="27"/>
  <c r="V374" i="27"/>
  <c r="V376" i="27"/>
  <c r="V387" i="27"/>
  <c r="V390" i="27" s="1"/>
  <c r="AC384" i="27"/>
  <c r="S384" i="27"/>
  <c r="F95" i="24" s="1"/>
  <c r="AB349" i="27"/>
  <c r="AB372" i="27"/>
  <c r="AH387" i="27"/>
  <c r="AH390" i="27" s="1"/>
  <c r="T352" i="27"/>
  <c r="T350" i="27"/>
  <c r="T365" i="27"/>
  <c r="T367" i="27"/>
  <c r="M387" i="27"/>
  <c r="M390" i="27" s="1"/>
  <c r="S350" i="27"/>
  <c r="S361" i="27"/>
  <c r="O387" i="27"/>
  <c r="O390" i="27" s="1"/>
  <c r="U375" i="27"/>
  <c r="U371" i="27"/>
  <c r="U363" i="27"/>
  <c r="U376" i="27"/>
  <c r="U372" i="27"/>
  <c r="U368" i="27"/>
  <c r="U365" i="27"/>
  <c r="U366" i="27"/>
  <c r="U362" i="27"/>
  <c r="U354" i="27"/>
  <c r="U350" i="27"/>
  <c r="U369" i="27"/>
  <c r="U359" i="27"/>
  <c r="U351" i="27"/>
  <c r="U347" i="27"/>
  <c r="U373" i="27"/>
  <c r="U349" i="27"/>
  <c r="U374" i="27"/>
  <c r="U356" i="27"/>
  <c r="U348" i="27"/>
  <c r="U357" i="27"/>
  <c r="U353" i="27"/>
  <c r="U360" i="27"/>
  <c r="U352" i="27"/>
  <c r="U361" i="27"/>
  <c r="U385" i="27"/>
  <c r="U364" i="27" s="1"/>
  <c r="AI383" i="27"/>
  <c r="AI374" i="27" s="1"/>
  <c r="W384" i="27"/>
  <c r="J95" i="24" s="1"/>
  <c r="Y383" i="27"/>
  <c r="Y362" i="27" s="1"/>
  <c r="AD357" i="27"/>
  <c r="AD355" i="27"/>
  <c r="AD374" i="27"/>
  <c r="AD376" i="27"/>
  <c r="AK375" i="27"/>
  <c r="AK371" i="27"/>
  <c r="AK363" i="27"/>
  <c r="AK372" i="27"/>
  <c r="AK368" i="27"/>
  <c r="AK360" i="27"/>
  <c r="AK374" i="27"/>
  <c r="AK362" i="27"/>
  <c r="AK354" i="27"/>
  <c r="AK350" i="27"/>
  <c r="AK359" i="27"/>
  <c r="AK351" i="27"/>
  <c r="AK347" i="27"/>
  <c r="AK365" i="27"/>
  <c r="AK369" i="27"/>
  <c r="AK366" i="27"/>
  <c r="AK349" i="27"/>
  <c r="AK348" i="27"/>
  <c r="AK356" i="27"/>
  <c r="AK357" i="27"/>
  <c r="AK353" i="27"/>
  <c r="AK385" i="27"/>
  <c r="AK355" i="27" s="1"/>
  <c r="AO373" i="27"/>
  <c r="AO369" i="27"/>
  <c r="AO365" i="27"/>
  <c r="AO374" i="27"/>
  <c r="AO366" i="27"/>
  <c r="AO362" i="27"/>
  <c r="AO375" i="27"/>
  <c r="AO356" i="27"/>
  <c r="AO348" i="27"/>
  <c r="AO363" i="27"/>
  <c r="AO357" i="27"/>
  <c r="AO353" i="27"/>
  <c r="AO371" i="27"/>
  <c r="AO360" i="27"/>
  <c r="AO351" i="27"/>
  <c r="AO368" i="27"/>
  <c r="AO350" i="27"/>
  <c r="AO354" i="27"/>
  <c r="AO347" i="27"/>
  <c r="AO372" i="27"/>
  <c r="AO359" i="27"/>
  <c r="AO385" i="27"/>
  <c r="AO376" i="27" s="1"/>
  <c r="AN384" i="27"/>
  <c r="AN372" i="27" s="1"/>
  <c r="M386" i="27"/>
  <c r="M389" i="27" s="1"/>
  <c r="S386" i="27"/>
  <c r="S389" i="27" s="1"/>
  <c r="S367" i="27"/>
  <c r="P387" i="27"/>
  <c r="P390" i="27" s="1"/>
  <c r="V364" i="27"/>
  <c r="AJ374" i="27"/>
  <c r="AJ366" i="27"/>
  <c r="AJ375" i="27"/>
  <c r="AJ371" i="27"/>
  <c r="AJ363" i="27"/>
  <c r="AJ372" i="27"/>
  <c r="AJ368" i="27"/>
  <c r="AJ364" i="27"/>
  <c r="AJ360" i="27"/>
  <c r="AJ369" i="27"/>
  <c r="AJ365" i="27"/>
  <c r="AJ357" i="27"/>
  <c r="AJ353" i="27"/>
  <c r="AJ349" i="27"/>
  <c r="AJ362" i="27"/>
  <c r="AJ354" i="27"/>
  <c r="AJ350" i="27"/>
  <c r="AJ359" i="27"/>
  <c r="AJ351" i="27"/>
  <c r="AJ347" i="27"/>
  <c r="AJ356" i="27"/>
  <c r="AJ348" i="27"/>
  <c r="AJ385" i="27"/>
  <c r="AJ373" i="27" s="1"/>
  <c r="R388" i="27"/>
  <c r="R391" i="27" s="1"/>
  <c r="R375" i="27" s="1"/>
  <c r="AB386" i="27"/>
  <c r="AB389" i="27" s="1"/>
  <c r="AA352" i="27"/>
  <c r="AA364" i="27"/>
  <c r="AA353" i="27"/>
  <c r="V348" i="27"/>
  <c r="V359" i="27"/>
  <c r="V361" i="27"/>
  <c r="X388" i="27"/>
  <c r="X391" i="27" s="1"/>
  <c r="T348" i="27"/>
  <c r="T354" i="27"/>
  <c r="T369" i="27"/>
  <c r="Q373" i="27"/>
  <c r="Q369" i="27"/>
  <c r="Q365" i="27"/>
  <c r="Q374" i="27"/>
  <c r="Q366" i="27"/>
  <c r="Q362" i="27"/>
  <c r="Q360" i="27"/>
  <c r="Q356" i="27"/>
  <c r="Q348" i="27"/>
  <c r="Q368" i="27"/>
  <c r="Q357" i="27"/>
  <c r="Q353" i="27"/>
  <c r="Q371" i="27"/>
  <c r="Q363" i="27"/>
  <c r="Q375" i="27"/>
  <c r="Q354" i="27"/>
  <c r="Q347" i="27"/>
  <c r="Q351" i="27"/>
  <c r="Q358" i="27"/>
  <c r="Q372" i="27"/>
  <c r="Q359" i="27"/>
  <c r="Q350" i="27"/>
  <c r="Q385" i="27"/>
  <c r="Q349" i="27" s="1"/>
  <c r="S355" i="27"/>
  <c r="O388" i="27"/>
  <c r="O391" i="27" s="1"/>
  <c r="O364" i="27" s="1"/>
  <c r="T386" i="27"/>
  <c r="T389" i="27" s="1"/>
  <c r="AJ387" i="27"/>
  <c r="AJ390" i="27" s="1"/>
  <c r="P388" i="27"/>
  <c r="P391" i="27" s="1"/>
  <c r="P374" i="27" s="1"/>
  <c r="AD348" i="27"/>
  <c r="AD359" i="27"/>
  <c r="AD361" i="27"/>
  <c r="AF373" i="26"/>
  <c r="N372" i="26"/>
  <c r="Y354" i="26"/>
  <c r="AP372" i="26"/>
  <c r="AI374" i="26"/>
  <c r="AI377" i="26" s="1"/>
  <c r="AH358" i="26"/>
  <c r="AH371" i="26"/>
  <c r="AH343" i="26" s="1"/>
  <c r="AD340" i="26"/>
  <c r="AC361" i="26"/>
  <c r="AC371" i="26"/>
  <c r="P336" i="26"/>
  <c r="R341" i="26"/>
  <c r="X337" i="26"/>
  <c r="AI359" i="26"/>
  <c r="T358" i="26"/>
  <c r="AD358" i="26"/>
  <c r="AH354" i="26"/>
  <c r="AE374" i="26"/>
  <c r="AE377" i="26" s="1"/>
  <c r="Y348" i="26"/>
  <c r="Y357" i="26"/>
  <c r="Q335" i="26"/>
  <c r="Q352" i="26"/>
  <c r="Q349" i="26"/>
  <c r="P339" i="26"/>
  <c r="P360" i="26"/>
  <c r="AN374" i="26"/>
  <c r="AN377" i="26" s="1"/>
  <c r="R344" i="26"/>
  <c r="R353" i="26"/>
  <c r="AP374" i="26"/>
  <c r="AP377" i="26" s="1"/>
  <c r="Z374" i="26"/>
  <c r="Z377" i="26" s="1"/>
  <c r="X334" i="26"/>
  <c r="AJ345" i="26"/>
  <c r="AJ354" i="26"/>
  <c r="AB357" i="26"/>
  <c r="W373" i="26"/>
  <c r="AI344" i="26"/>
  <c r="AI350" i="26"/>
  <c r="U376" i="26"/>
  <c r="U379" i="26" s="1"/>
  <c r="AK334" i="26"/>
  <c r="AK371" i="26"/>
  <c r="P353" i="26"/>
  <c r="V346" i="26"/>
  <c r="V355" i="26"/>
  <c r="Y347" i="26"/>
  <c r="T334" i="26"/>
  <c r="AD346" i="26"/>
  <c r="M361" i="26"/>
  <c r="M371" i="26"/>
  <c r="AB334" i="26"/>
  <c r="AB346" i="26"/>
  <c r="AA372" i="26"/>
  <c r="N96" i="24" s="1"/>
  <c r="AB335" i="26"/>
  <c r="AB350" i="26"/>
  <c r="R360" i="26"/>
  <c r="R357" i="26"/>
  <c r="Z372" i="26"/>
  <c r="AM371" i="26"/>
  <c r="X361" i="26"/>
  <c r="O376" i="26"/>
  <c r="O379" i="26" s="1"/>
  <c r="AN373" i="26"/>
  <c r="AN336" i="26" s="1"/>
  <c r="R374" i="26"/>
  <c r="R377" i="26" s="1"/>
  <c r="AJ371" i="26"/>
  <c r="Y345" i="26"/>
  <c r="Q358" i="26"/>
  <c r="P348" i="26"/>
  <c r="W376" i="26"/>
  <c r="W379" i="26" s="1"/>
  <c r="W339" i="26" s="1"/>
  <c r="V358" i="26"/>
  <c r="U374" i="26"/>
  <c r="U377" i="26" s="1"/>
  <c r="AK373" i="26"/>
  <c r="AK357" i="26" s="1"/>
  <c r="O371" i="26"/>
  <c r="AD345" i="26"/>
  <c r="AD373" i="26"/>
  <c r="N371" i="26"/>
  <c r="AJ359" i="26"/>
  <c r="AH360" i="26"/>
  <c r="AH345" i="26"/>
  <c r="AJ335" i="26"/>
  <c r="AJ350" i="26"/>
  <c r="AJ374" i="26"/>
  <c r="AJ377" i="26" s="1"/>
  <c r="AJ337" i="26" s="1"/>
  <c r="Y351" i="26"/>
  <c r="AF376" i="26"/>
  <c r="AF379" i="26" s="1"/>
  <c r="AF360" i="26" s="1"/>
  <c r="M375" i="26"/>
  <c r="M378" i="26" s="1"/>
  <c r="Q356" i="26"/>
  <c r="X376" i="26"/>
  <c r="X379" i="26" s="1"/>
  <c r="AG375" i="26"/>
  <c r="AG378" i="26" s="1"/>
  <c r="AG350" i="26" s="1"/>
  <c r="Q334" i="26"/>
  <c r="Q361" i="26"/>
  <c r="P363" i="26"/>
  <c r="X372" i="26"/>
  <c r="R338" i="26"/>
  <c r="V372" i="26"/>
  <c r="I96" i="24" s="1"/>
  <c r="AP349" i="26"/>
  <c r="AP371" i="26"/>
  <c r="AP355" i="26" s="1"/>
  <c r="AF372" i="26"/>
  <c r="S96" i="24" s="1"/>
  <c r="Z346" i="26"/>
  <c r="Z371" i="26"/>
  <c r="Z343" i="26" s="1"/>
  <c r="X340" i="26"/>
  <c r="S372" i="26"/>
  <c r="F96" i="24" s="1"/>
  <c r="AD353" i="26"/>
  <c r="AD372" i="26"/>
  <c r="Q96" i="24" s="1"/>
  <c r="AJ339" i="26"/>
  <c r="AL375" i="26"/>
  <c r="AL378" i="26" s="1"/>
  <c r="AA371" i="26"/>
  <c r="N373" i="26"/>
  <c r="AO354" i="26"/>
  <c r="AB348" i="26"/>
  <c r="AI335" i="26"/>
  <c r="AI362" i="26"/>
  <c r="AN376" i="26"/>
  <c r="AN379" i="26" s="1"/>
  <c r="AO375" i="26"/>
  <c r="AO378" i="26" s="1"/>
  <c r="P344" i="26"/>
  <c r="V334" i="26"/>
  <c r="S374" i="26"/>
  <c r="S377" i="26" s="1"/>
  <c r="S352" i="26" s="1"/>
  <c r="Y350" i="26"/>
  <c r="T337" i="26"/>
  <c r="AD334" i="26"/>
  <c r="AP376" i="26"/>
  <c r="AP379" i="26" s="1"/>
  <c r="AK375" i="26"/>
  <c r="AK378" i="26" s="1"/>
  <c r="AB361" i="26"/>
  <c r="AB358" i="26"/>
  <c r="AB341" i="26"/>
  <c r="AB362" i="26"/>
  <c r="R348" i="26"/>
  <c r="AA376" i="26"/>
  <c r="AA379" i="26" s="1"/>
  <c r="M344" i="26"/>
  <c r="M338" i="26"/>
  <c r="M350" i="26"/>
  <c r="M372" i="26"/>
  <c r="M359" i="26" s="1"/>
  <c r="AM372" i="26"/>
  <c r="X349" i="26"/>
  <c r="R362" i="26"/>
  <c r="O350" i="26"/>
  <c r="O372" i="26"/>
  <c r="B96" i="24" s="1"/>
  <c r="S371" i="26"/>
  <c r="T349" i="26"/>
  <c r="M373" i="26"/>
  <c r="AH347" i="26"/>
  <c r="AH372" i="26"/>
  <c r="AH350" i="26" s="1"/>
  <c r="Q373" i="26"/>
  <c r="AJ347" i="26"/>
  <c r="R343" i="26"/>
  <c r="R371" i="26"/>
  <c r="R352" i="26" s="1"/>
  <c r="AH348" i="26"/>
  <c r="AJ338" i="26"/>
  <c r="AJ362" i="26"/>
  <c r="N375" i="26"/>
  <c r="N378" i="26" s="1"/>
  <c r="N341" i="26" s="1"/>
  <c r="Y336" i="26"/>
  <c r="AM375" i="26"/>
  <c r="AM378" i="26" s="1"/>
  <c r="AM350" i="26" s="1"/>
  <c r="W375" i="26"/>
  <c r="W378" i="26" s="1"/>
  <c r="Q350" i="26"/>
  <c r="Y374" i="26"/>
  <c r="Y377" i="26" s="1"/>
  <c r="Q337" i="26"/>
  <c r="P351" i="26"/>
  <c r="AN352" i="26"/>
  <c r="AN358" i="26"/>
  <c r="AN334" i="26"/>
  <c r="AN371" i="26"/>
  <c r="AN340" i="26" s="1"/>
  <c r="R335" i="26"/>
  <c r="X355" i="26"/>
  <c r="AJ336" i="26"/>
  <c r="AC376" i="26"/>
  <c r="AC379" i="26" s="1"/>
  <c r="AF374" i="26"/>
  <c r="AF377" i="26" s="1"/>
  <c r="AB360" i="26"/>
  <c r="AM376" i="26"/>
  <c r="AM379" i="26" s="1"/>
  <c r="AO374" i="26"/>
  <c r="AO377" i="26" s="1"/>
  <c r="AI338" i="26"/>
  <c r="U372" i="26"/>
  <c r="U351" i="26"/>
  <c r="U339" i="26"/>
  <c r="U336" i="26"/>
  <c r="U373" i="26"/>
  <c r="AE372" i="26"/>
  <c r="R96" i="24" s="1"/>
  <c r="T362" i="26"/>
  <c r="T347" i="26"/>
  <c r="T372" i="26"/>
  <c r="T350" i="26" s="1"/>
  <c r="V340" i="26"/>
  <c r="Y362" i="26"/>
  <c r="AM374" i="26"/>
  <c r="AM377" i="26" s="1"/>
  <c r="AM352" i="26" s="1"/>
  <c r="T340" i="26"/>
  <c r="AD337" i="26"/>
  <c r="M374" i="26"/>
  <c r="M377" i="26" s="1"/>
  <c r="M358" i="26" s="1"/>
  <c r="AB337" i="26"/>
  <c r="AB353" i="26"/>
  <c r="R339" i="26"/>
  <c r="W374" i="26"/>
  <c r="W377" i="26" s="1"/>
  <c r="R350" i="26"/>
  <c r="AL341" i="26"/>
  <c r="AL372" i="26"/>
  <c r="AL344" i="26" s="1"/>
  <c r="W371" i="26"/>
  <c r="AL354" i="26"/>
  <c r="AL373" i="26"/>
  <c r="X354" i="26"/>
  <c r="X373" i="26"/>
  <c r="X342" i="26" s="1"/>
  <c r="P357" i="26"/>
  <c r="AF375" i="26"/>
  <c r="AF378" i="26" s="1"/>
  <c r="AF344" i="26" s="1"/>
  <c r="AJ363" i="26"/>
  <c r="U375" i="26"/>
  <c r="U378" i="26" s="1"/>
  <c r="U341" i="26" s="1"/>
  <c r="V373" i="26"/>
  <c r="V352" i="26"/>
  <c r="AI354" i="26"/>
  <c r="AI342" i="26"/>
  <c r="AI348" i="26"/>
  <c r="AI360" i="26"/>
  <c r="AI345" i="26"/>
  <c r="AI373" i="26"/>
  <c r="AG374" i="26"/>
  <c r="AG377" i="26" s="1"/>
  <c r="AG373" i="26"/>
  <c r="Y363" i="26"/>
  <c r="X352" i="26"/>
  <c r="AJ357" i="26"/>
  <c r="AM351" i="26"/>
  <c r="AM373" i="26"/>
  <c r="AM360" i="26" s="1"/>
  <c r="V343" i="26"/>
  <c r="AN356" i="26"/>
  <c r="AN372" i="26"/>
  <c r="AA375" i="26"/>
  <c r="AA378" i="26" s="1"/>
  <c r="AA359" i="26" s="1"/>
  <c r="AI376" i="26"/>
  <c r="AI379" i="26" s="1"/>
  <c r="R336" i="26"/>
  <c r="AH357" i="26"/>
  <c r="AH336" i="26"/>
  <c r="AE373" i="26"/>
  <c r="AJ353" i="26"/>
  <c r="AE349" i="26"/>
  <c r="AE346" i="26"/>
  <c r="AE371" i="26"/>
  <c r="AE352" i="26" s="1"/>
  <c r="Z354" i="26"/>
  <c r="AL376" i="26"/>
  <c r="AL379" i="26" s="1"/>
  <c r="AL363" i="26" s="1"/>
  <c r="Y339" i="26"/>
  <c r="Q362" i="26"/>
  <c r="AG347" i="26"/>
  <c r="AG372" i="26"/>
  <c r="Y346" i="26"/>
  <c r="Y337" i="26"/>
  <c r="Y371" i="26"/>
  <c r="Y361" i="26" s="1"/>
  <c r="Q340" i="26"/>
  <c r="P342" i="26"/>
  <c r="R347" i="26"/>
  <c r="Z375" i="26"/>
  <c r="Z378" i="26" s="1"/>
  <c r="Z350" i="26" s="1"/>
  <c r="X346" i="26"/>
  <c r="O375" i="26"/>
  <c r="O378" i="26" s="1"/>
  <c r="O356" i="26" s="1"/>
  <c r="AJ348" i="26"/>
  <c r="AA374" i="26"/>
  <c r="AA377" i="26" s="1"/>
  <c r="AA346" i="26" s="1"/>
  <c r="AO363" i="26"/>
  <c r="AO357" i="26"/>
  <c r="AB351" i="26"/>
  <c r="AO346" i="26"/>
  <c r="AO355" i="26"/>
  <c r="AO371" i="26"/>
  <c r="AO361" i="26" s="1"/>
  <c r="AI353" i="26"/>
  <c r="V376" i="26"/>
  <c r="V379" i="26" s="1"/>
  <c r="AC372" i="26"/>
  <c r="AO335" i="26"/>
  <c r="AO372" i="26"/>
  <c r="AO353" i="26" s="1"/>
  <c r="AI371" i="26"/>
  <c r="AI340" i="26" s="1"/>
  <c r="AK374" i="26"/>
  <c r="AK377" i="26" s="1"/>
  <c r="AK355" i="26" s="1"/>
  <c r="P341" i="26"/>
  <c r="AL352" i="26"/>
  <c r="V337" i="26"/>
  <c r="Y338" i="26"/>
  <c r="Y341" i="26"/>
  <c r="T352" i="26"/>
  <c r="AD349" i="26"/>
  <c r="AP345" i="26"/>
  <c r="AP339" i="26"/>
  <c r="AP348" i="26"/>
  <c r="AP336" i="26"/>
  <c r="AP373" i="26"/>
  <c r="AP354" i="26" s="1"/>
  <c r="AN375" i="26"/>
  <c r="AN378" i="26" s="1"/>
  <c r="AN362" i="26" s="1"/>
  <c r="AB349" i="26"/>
  <c r="AB338" i="26"/>
  <c r="R351" i="26"/>
  <c r="AD352" i="26"/>
  <c r="AA348" i="26"/>
  <c r="AA373" i="26"/>
  <c r="AA342" i="26" s="1"/>
  <c r="AJ356" i="26"/>
  <c r="T373" i="26"/>
  <c r="W372" i="26"/>
  <c r="P371" i="26"/>
  <c r="X343" i="26"/>
  <c r="S339" i="26"/>
  <c r="S373" i="26"/>
  <c r="N376" i="26"/>
  <c r="N379" i="26" s="1"/>
  <c r="N354" i="26" s="1"/>
  <c r="T346" i="26"/>
  <c r="AD343" i="26"/>
  <c r="AE376" i="26"/>
  <c r="AE379" i="26" s="1"/>
  <c r="AE354" i="26" s="1"/>
  <c r="T376" i="26"/>
  <c r="T379" i="26" s="1"/>
  <c r="T336" i="26" s="1"/>
  <c r="R356" i="26"/>
  <c r="AJ342" i="26"/>
  <c r="AE375" i="26"/>
  <c r="AE378" i="26" s="1"/>
  <c r="AE335" i="26" s="1"/>
  <c r="T361" i="26"/>
  <c r="AD355" i="26"/>
  <c r="AK341" i="26"/>
  <c r="AK338" i="26"/>
  <c r="AK372" i="26"/>
  <c r="R345" i="26"/>
  <c r="AG371" i="26"/>
  <c r="AG346" i="26" s="1"/>
  <c r="AC374" i="26"/>
  <c r="AC377" i="26" s="1"/>
  <c r="AC343" i="26" s="1"/>
  <c r="N374" i="26"/>
  <c r="N377" i="26" s="1"/>
  <c r="N337" i="26" s="1"/>
  <c r="AG376" i="26"/>
  <c r="AG379" i="26" s="1"/>
  <c r="AG336" i="26" s="1"/>
  <c r="Q376" i="26"/>
  <c r="Q379" i="26" s="1"/>
  <c r="Q342" i="26" s="1"/>
  <c r="Z360" i="26"/>
  <c r="Q344" i="26"/>
  <c r="P374" i="26"/>
  <c r="P377" i="26" s="1"/>
  <c r="P352" i="26" s="1"/>
  <c r="AP375" i="26"/>
  <c r="AP378" i="26" s="1"/>
  <c r="AP341" i="26" s="1"/>
  <c r="V375" i="26"/>
  <c r="V378" i="26" s="1"/>
  <c r="S375" i="26"/>
  <c r="S378" i="26" s="1"/>
  <c r="S359" i="26" s="1"/>
  <c r="AD375" i="26"/>
  <c r="AD378" i="26" s="1"/>
  <c r="AD335" i="26" s="1"/>
  <c r="S376" i="26"/>
  <c r="S379" i="26" s="1"/>
  <c r="S348" i="26" s="1"/>
  <c r="AC351" i="26"/>
  <c r="AC336" i="26"/>
  <c r="AC373" i="26"/>
  <c r="AC360" i="26" s="1"/>
  <c r="AF352" i="26"/>
  <c r="AF334" i="26"/>
  <c r="AF340" i="26"/>
  <c r="AF355" i="26"/>
  <c r="AF371" i="26"/>
  <c r="AF361" i="26" s="1"/>
  <c r="O345" i="26"/>
  <c r="O363" i="26"/>
  <c r="O373" i="26"/>
  <c r="O339" i="26" s="1"/>
  <c r="AC375" i="26"/>
  <c r="AC378" i="26" s="1"/>
  <c r="AL340" i="26"/>
  <c r="Y356" i="26"/>
  <c r="U340" i="26"/>
  <c r="U337" i="26"/>
  <c r="U371" i="26"/>
  <c r="U355" i="26" s="1"/>
  <c r="O374" i="26"/>
  <c r="O377" i="26" s="1"/>
  <c r="O349" i="26" s="1"/>
  <c r="AD376" i="26"/>
  <c r="AD379" i="26" s="1"/>
  <c r="AD363" i="26" s="1"/>
  <c r="M376" i="26"/>
  <c r="M379" i="26" s="1"/>
  <c r="M351" i="26" s="1"/>
  <c r="C5" i="19"/>
  <c r="D5" i="19"/>
  <c r="N5" i="19"/>
  <c r="O5" i="19"/>
  <c r="P5" i="19"/>
  <c r="Q5" i="19"/>
  <c r="R5" i="19"/>
  <c r="S5" i="19"/>
  <c r="T5" i="19"/>
  <c r="U5" i="19"/>
  <c r="V5" i="19"/>
  <c r="W5" i="19"/>
  <c r="X5" i="19"/>
  <c r="Y5" i="19"/>
  <c r="Z5" i="19"/>
  <c r="AA5" i="19"/>
  <c r="AB5" i="19"/>
  <c r="AC5" i="19"/>
  <c r="AD5" i="19"/>
  <c r="AE5" i="19"/>
  <c r="B5" i="19"/>
  <c r="AC162" i="24"/>
  <c r="AB162" i="24"/>
  <c r="AA162" i="24"/>
  <c r="Z162" i="24"/>
  <c r="Y162" i="24"/>
  <c r="X162" i="24"/>
  <c r="W162" i="24"/>
  <c r="V162" i="24"/>
  <c r="U162" i="24"/>
  <c r="T162" i="24"/>
  <c r="S162" i="24"/>
  <c r="R162" i="24"/>
  <c r="Q162" i="24"/>
  <c r="P162" i="24"/>
  <c r="O162" i="24"/>
  <c r="N162" i="24"/>
  <c r="M162" i="24"/>
  <c r="L162" i="24"/>
  <c r="K162" i="24"/>
  <c r="J162" i="24"/>
  <c r="I162" i="24"/>
  <c r="H162" i="24"/>
  <c r="G162" i="24"/>
  <c r="F162" i="24"/>
  <c r="E162" i="24"/>
  <c r="D162" i="24"/>
  <c r="AC159" i="24"/>
  <c r="AB159" i="24"/>
  <c r="AA159" i="24"/>
  <c r="Z159" i="24"/>
  <c r="Y159" i="24"/>
  <c r="X159" i="24"/>
  <c r="W159" i="24"/>
  <c r="V159" i="24"/>
  <c r="U159" i="24"/>
  <c r="T159" i="24"/>
  <c r="S159" i="24"/>
  <c r="R159" i="24"/>
  <c r="Q159" i="24"/>
  <c r="P159" i="24"/>
  <c r="O159" i="24"/>
  <c r="N159" i="24"/>
  <c r="M159" i="24"/>
  <c r="L159" i="24"/>
  <c r="K159" i="24"/>
  <c r="J159" i="24"/>
  <c r="I159" i="24"/>
  <c r="H159" i="24"/>
  <c r="G159" i="24"/>
  <c r="F159" i="24"/>
  <c r="E159" i="24"/>
  <c r="D159" i="24"/>
  <c r="C159" i="24" s="1"/>
  <c r="B159" i="24" s="1"/>
  <c r="AC156" i="24"/>
  <c r="AB156" i="24"/>
  <c r="AA156" i="24"/>
  <c r="Z156" i="24"/>
  <c r="Y156" i="24"/>
  <c r="X156" i="24"/>
  <c r="W156" i="24"/>
  <c r="V156" i="24"/>
  <c r="U156" i="24"/>
  <c r="T156" i="24"/>
  <c r="S156" i="24"/>
  <c r="R156" i="24"/>
  <c r="Q156" i="24"/>
  <c r="P156" i="24"/>
  <c r="O156" i="24"/>
  <c r="N156" i="24"/>
  <c r="M156" i="24"/>
  <c r="L156" i="24"/>
  <c r="K156" i="24"/>
  <c r="J156" i="24"/>
  <c r="I156" i="24"/>
  <c r="H156" i="24"/>
  <c r="G156" i="24"/>
  <c r="F156" i="24"/>
  <c r="E156" i="24"/>
  <c r="D156" i="24"/>
  <c r="B100" i="24"/>
  <c r="H67"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AG14" i="14" l="1"/>
  <c r="AC14" i="14"/>
  <c r="V14" i="14"/>
  <c r="AD14" i="14"/>
  <c r="W14" i="14"/>
  <c r="AE14" i="14"/>
  <c r="X14" i="14"/>
  <c r="AF14" i="14"/>
  <c r="Y14" i="14"/>
  <c r="Z14" i="14"/>
  <c r="AA14" i="14"/>
  <c r="AB14" i="14"/>
  <c r="AG353" i="26"/>
  <c r="AN341" i="26"/>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AJ343" i="26"/>
  <c r="Z356" i="26"/>
  <c r="M96" i="24"/>
  <c r="X373" i="27"/>
  <c r="AF354" i="27"/>
  <c r="AF375" i="27"/>
  <c r="AP371" i="27"/>
  <c r="N369" i="27"/>
  <c r="R362" i="27"/>
  <c r="V362" i="26"/>
  <c r="U358" i="26"/>
  <c r="P355" i="26"/>
  <c r="AP357" i="26"/>
  <c r="AO350" i="26"/>
  <c r="AO343" i="26"/>
  <c r="AG341" i="26"/>
  <c r="T96" i="24"/>
  <c r="AE334" i="26"/>
  <c r="AN344" i="26"/>
  <c r="AM345" i="26"/>
  <c r="AC348" i="26"/>
  <c r="AN346" i="26"/>
  <c r="R340" i="26"/>
  <c r="O362" i="26"/>
  <c r="M341" i="26"/>
  <c r="AD338" i="26"/>
  <c r="AP361" i="26"/>
  <c r="AD354" i="26"/>
  <c r="M346" i="26"/>
  <c r="AC346" i="26"/>
  <c r="AC363" i="27"/>
  <c r="P95" i="24"/>
  <c r="AF357" i="27"/>
  <c r="AF366" i="27"/>
  <c r="AF374" i="27"/>
  <c r="AL351" i="27"/>
  <c r="AL375" i="27"/>
  <c r="AC351" i="27"/>
  <c r="AC367" i="27"/>
  <c r="AP347" i="27"/>
  <c r="AP357" i="27"/>
  <c r="AP375" i="27"/>
  <c r="N375" i="27"/>
  <c r="AF343" i="26"/>
  <c r="AK350" i="26"/>
  <c r="X96" i="24"/>
  <c r="S357" i="26"/>
  <c r="P346" i="26"/>
  <c r="AP360" i="26"/>
  <c r="AI349" i="26"/>
  <c r="V342" i="26"/>
  <c r="AG359" i="26"/>
  <c r="AI363" i="26"/>
  <c r="AI357" i="26"/>
  <c r="V345" i="26"/>
  <c r="AN349" i="26"/>
  <c r="R355" i="26"/>
  <c r="M342" i="26"/>
  <c r="M353" i="26"/>
  <c r="AA340" i="26"/>
  <c r="V350" i="26"/>
  <c r="O355" i="26"/>
  <c r="AK337" i="26"/>
  <c r="AC355" i="26"/>
  <c r="AO358" i="27"/>
  <c r="AG376" i="27"/>
  <c r="AF356" i="27"/>
  <c r="AF369" i="27"/>
  <c r="Y367" i="27"/>
  <c r="AN361" i="27"/>
  <c r="W358" i="27"/>
  <c r="AL360" i="27"/>
  <c r="AC360" i="27"/>
  <c r="X358" i="27"/>
  <c r="Z369" i="27"/>
  <c r="AP355" i="27"/>
  <c r="AP356" i="27"/>
  <c r="AP366" i="27"/>
  <c r="AM349" i="27"/>
  <c r="AD360" i="27"/>
  <c r="S351" i="26"/>
  <c r="W341" i="26"/>
  <c r="J96" i="24"/>
  <c r="AG356" i="26"/>
  <c r="V348" i="26"/>
  <c r="AE338" i="26"/>
  <c r="R346" i="26"/>
  <c r="M363" i="26"/>
  <c r="AN345" i="26"/>
  <c r="AA361" i="26"/>
  <c r="S356" i="26"/>
  <c r="V353" i="26"/>
  <c r="U360" i="26"/>
  <c r="Z352" i="26"/>
  <c r="AF360" i="27"/>
  <c r="AF372" i="27"/>
  <c r="W356" i="27"/>
  <c r="AL354" i="27"/>
  <c r="X347" i="27"/>
  <c r="M356" i="27"/>
  <c r="AM351" i="27"/>
  <c r="P334" i="26"/>
  <c r="AC344" i="26"/>
  <c r="S342" i="26"/>
  <c r="T363" i="26"/>
  <c r="AO338" i="26"/>
  <c r="AG335" i="26"/>
  <c r="AE336" i="26"/>
  <c r="AN353" i="26"/>
  <c r="AM342" i="26"/>
  <c r="U350" i="26"/>
  <c r="AL345" i="26"/>
  <c r="T356" i="26"/>
  <c r="G96" i="24"/>
  <c r="AE347" i="26"/>
  <c r="AM353" i="26"/>
  <c r="AA363" i="26"/>
  <c r="S335" i="26"/>
  <c r="AP340" i="26"/>
  <c r="AK345" i="26"/>
  <c r="P352" i="27"/>
  <c r="AF351" i="27"/>
  <c r="Y370" i="27"/>
  <c r="W359" i="27"/>
  <c r="AL357" i="27"/>
  <c r="AL372" i="27"/>
  <c r="AE367" i="27"/>
  <c r="X362" i="27"/>
  <c r="AP350" i="27"/>
  <c r="AP372" i="27"/>
  <c r="AP365" i="27"/>
  <c r="M347" i="27"/>
  <c r="AM373" i="27"/>
  <c r="S365" i="27"/>
  <c r="S374" i="27"/>
  <c r="S371" i="27"/>
  <c r="S368" i="27"/>
  <c r="S356" i="27"/>
  <c r="S359" i="27"/>
  <c r="AC356" i="26"/>
  <c r="P96" i="24"/>
  <c r="AC355" i="27"/>
  <c r="U349" i="26"/>
  <c r="AF346" i="26"/>
  <c r="AK344" i="26"/>
  <c r="S354" i="26"/>
  <c r="T348" i="26"/>
  <c r="AP351" i="26"/>
  <c r="AO359" i="26"/>
  <c r="AO340" i="26"/>
  <c r="AA355" i="26"/>
  <c r="AG344" i="26"/>
  <c r="AE355" i="26"/>
  <c r="AE345" i="26"/>
  <c r="AN359" i="26"/>
  <c r="AM339" i="26"/>
  <c r="AG363" i="26"/>
  <c r="AI336" i="26"/>
  <c r="W349" i="26"/>
  <c r="T335" i="26"/>
  <c r="AN355" i="26"/>
  <c r="Q357" i="26"/>
  <c r="S346" i="26"/>
  <c r="AM338" i="26"/>
  <c r="AL338" i="26"/>
  <c r="S350" i="26"/>
  <c r="AP334" i="26"/>
  <c r="X362" i="26"/>
  <c r="K96" i="24"/>
  <c r="N352" i="26"/>
  <c r="AK360" i="26"/>
  <c r="AJ361" i="26"/>
  <c r="AM355" i="26"/>
  <c r="AH355" i="26"/>
  <c r="Q364" i="27"/>
  <c r="AK364" i="27"/>
  <c r="P363" i="27"/>
  <c r="AF363" i="27"/>
  <c r="Y347" i="27"/>
  <c r="Y361" i="27"/>
  <c r="AN376" i="27"/>
  <c r="AL348" i="27"/>
  <c r="AL376" i="27"/>
  <c r="AC358" i="27"/>
  <c r="X364" i="27"/>
  <c r="AP354" i="27"/>
  <c r="AP376" i="27"/>
  <c r="AP369" i="27"/>
  <c r="N352" i="27"/>
  <c r="M354" i="27"/>
  <c r="R349" i="27"/>
  <c r="AA365" i="27"/>
  <c r="AA347" i="27"/>
  <c r="AA368" i="27"/>
  <c r="U356" i="26"/>
  <c r="H96" i="24"/>
  <c r="U334" i="26"/>
  <c r="AF358" i="26"/>
  <c r="T351" i="26"/>
  <c r="AP363" i="26"/>
  <c r="AO347" i="26"/>
  <c r="AO352" i="26"/>
  <c r="AE358" i="26"/>
  <c r="AE348" i="26"/>
  <c r="AN347" i="26"/>
  <c r="AM363" i="26"/>
  <c r="AG342" i="26"/>
  <c r="T338" i="26"/>
  <c r="AN343" i="26"/>
  <c r="Y355" i="26"/>
  <c r="AH344" i="26"/>
  <c r="U96" i="24"/>
  <c r="S340" i="26"/>
  <c r="AP346" i="26"/>
  <c r="N349" i="26"/>
  <c r="AJ352" i="26"/>
  <c r="AM334" i="26"/>
  <c r="AI358" i="27"/>
  <c r="W364" i="27"/>
  <c r="AF361" i="27"/>
  <c r="AL367" i="27"/>
  <c r="AC370" i="27"/>
  <c r="AE370" i="27"/>
  <c r="AP360" i="27"/>
  <c r="N350" i="27"/>
  <c r="M371" i="27"/>
  <c r="R364" i="27"/>
  <c r="K114" i="24"/>
  <c r="K115" i="24" s="1"/>
  <c r="S114" i="24"/>
  <c r="S115" i="24" s="1"/>
  <c r="AA114" i="24"/>
  <c r="L114" i="24"/>
  <c r="L115" i="24" s="1"/>
  <c r="T114" i="24"/>
  <c r="T115" i="24" s="1"/>
  <c r="AB114" i="24"/>
  <c r="I114" i="24"/>
  <c r="I115" i="24" s="1"/>
  <c r="R114" i="24"/>
  <c r="R115" i="24" s="1"/>
  <c r="Z114" i="24"/>
  <c r="Z115" i="24" s="1"/>
  <c r="M114" i="24"/>
  <c r="U114" i="24"/>
  <c r="U115" i="24" s="1"/>
  <c r="AC114" i="24"/>
  <c r="N114" i="24"/>
  <c r="N115" i="24" s="1"/>
  <c r="V114" i="24"/>
  <c r="V115" i="24" s="1"/>
  <c r="H114" i="24"/>
  <c r="H115" i="24" s="1"/>
  <c r="Q114" i="24"/>
  <c r="Q115" i="24" s="1"/>
  <c r="Y114" i="24"/>
  <c r="Y115" i="24" s="1"/>
  <c r="O114" i="24"/>
  <c r="O115" i="24" s="1"/>
  <c r="W114" i="24"/>
  <c r="P114" i="24"/>
  <c r="P115" i="24" s="1"/>
  <c r="X114" i="24"/>
  <c r="X115" i="24" s="1"/>
  <c r="D114" i="24"/>
  <c r="D115" i="24" s="1"/>
  <c r="J114" i="24"/>
  <c r="AK370" i="27"/>
  <c r="S354" i="27"/>
  <c r="S366" i="27"/>
  <c r="S348" i="27"/>
  <c r="S357" i="27"/>
  <c r="S372" i="27"/>
  <c r="S375" i="27"/>
  <c r="S351" i="27"/>
  <c r="S360" i="27"/>
  <c r="S363" i="27"/>
  <c r="S369" i="27"/>
  <c r="AI376" i="27"/>
  <c r="AI367" i="27"/>
  <c r="P350" i="27"/>
  <c r="P356" i="27"/>
  <c r="P367" i="27"/>
  <c r="P365" i="27"/>
  <c r="AG355" i="27"/>
  <c r="Y356" i="27"/>
  <c r="Y374" i="27"/>
  <c r="AH372" i="27"/>
  <c r="AH357" i="27"/>
  <c r="AH351" i="27"/>
  <c r="AH366" i="27"/>
  <c r="AH369" i="27"/>
  <c r="AH375" i="27"/>
  <c r="AH360" i="27"/>
  <c r="AH354" i="27"/>
  <c r="AH363" i="27"/>
  <c r="AH348" i="27"/>
  <c r="Z354" i="27"/>
  <c r="Z360" i="27"/>
  <c r="Z375" i="27"/>
  <c r="AN357" i="27"/>
  <c r="AN363" i="27"/>
  <c r="W362" i="27"/>
  <c r="W360" i="27"/>
  <c r="W367" i="27"/>
  <c r="W372" i="27"/>
  <c r="O354" i="27"/>
  <c r="O352" i="27"/>
  <c r="O355" i="27"/>
  <c r="O372" i="27"/>
  <c r="X349" i="27"/>
  <c r="X351" i="27"/>
  <c r="X366" i="27"/>
  <c r="X368" i="27"/>
  <c r="N356" i="27"/>
  <c r="N354" i="27"/>
  <c r="N373" i="27"/>
  <c r="M362" i="27"/>
  <c r="M351" i="27"/>
  <c r="M358" i="27"/>
  <c r="M375" i="27"/>
  <c r="R347" i="27"/>
  <c r="R353" i="27"/>
  <c r="R368" i="27"/>
  <c r="R366" i="27"/>
  <c r="AM358" i="27"/>
  <c r="AM370" i="27"/>
  <c r="AM355" i="27"/>
  <c r="AM360" i="27"/>
  <c r="AH368" i="27"/>
  <c r="AH353" i="27"/>
  <c r="AH362" i="27"/>
  <c r="AH371" i="27"/>
  <c r="AH356" i="27"/>
  <c r="AH350" i="27"/>
  <c r="AH365" i="27"/>
  <c r="AH359" i="27"/>
  <c r="AH374" i="27"/>
  <c r="AH347" i="27"/>
  <c r="AJ370" i="27"/>
  <c r="AK352" i="27"/>
  <c r="U358" i="27"/>
  <c r="AI356" i="27"/>
  <c r="AI347" i="27"/>
  <c r="AI349" i="27"/>
  <c r="AI371" i="27"/>
  <c r="P354" i="27"/>
  <c r="P360" i="27"/>
  <c r="P371" i="27"/>
  <c r="P369" i="27"/>
  <c r="AG358" i="27"/>
  <c r="AG370" i="27"/>
  <c r="AF350" i="27"/>
  <c r="AF373" i="27"/>
  <c r="Z358" i="27"/>
  <c r="Z364" i="27"/>
  <c r="Z362" i="27"/>
  <c r="AN348" i="27"/>
  <c r="AN367" i="27"/>
  <c r="W357" i="27"/>
  <c r="W371" i="27"/>
  <c r="W366" i="27"/>
  <c r="W376" i="27"/>
  <c r="AC357" i="27"/>
  <c r="AC369" i="27"/>
  <c r="AC375" i="27"/>
  <c r="AE361" i="27"/>
  <c r="O349" i="27"/>
  <c r="O356" i="27"/>
  <c r="O359" i="27"/>
  <c r="O376" i="27"/>
  <c r="X353" i="27"/>
  <c r="X355" i="27"/>
  <c r="X370" i="27"/>
  <c r="X372" i="27"/>
  <c r="AP361" i="27"/>
  <c r="AP367" i="27"/>
  <c r="N360" i="27"/>
  <c r="N358" i="27"/>
  <c r="N364" i="27"/>
  <c r="T368" i="27"/>
  <c r="T347" i="27"/>
  <c r="T374" i="27"/>
  <c r="T353" i="27"/>
  <c r="T356" i="27"/>
  <c r="M349" i="27"/>
  <c r="M355" i="27"/>
  <c r="M364" i="27"/>
  <c r="R355" i="27"/>
  <c r="R357" i="27"/>
  <c r="R372" i="27"/>
  <c r="R370" i="27"/>
  <c r="AM350" i="27"/>
  <c r="AM363" i="27"/>
  <c r="AM359" i="27"/>
  <c r="AM364" i="27"/>
  <c r="P361" i="27"/>
  <c r="AF352" i="27"/>
  <c r="O351" i="27"/>
  <c r="Q367" i="27"/>
  <c r="Q370" i="27"/>
  <c r="AJ355" i="27"/>
  <c r="AO355" i="27"/>
  <c r="AO364" i="27"/>
  <c r="AO370" i="27"/>
  <c r="AK358" i="27"/>
  <c r="AK376" i="27"/>
  <c r="U367" i="27"/>
  <c r="AI359" i="27"/>
  <c r="AI353" i="27"/>
  <c r="P358" i="27"/>
  <c r="P364" i="27"/>
  <c r="P375" i="27"/>
  <c r="P373" i="27"/>
  <c r="AG352" i="27"/>
  <c r="AF358" i="27"/>
  <c r="AF347" i="27"/>
  <c r="AF362" i="27"/>
  <c r="AF364" i="27"/>
  <c r="Y376" i="27"/>
  <c r="Y353" i="27"/>
  <c r="Y365" i="27"/>
  <c r="Z351" i="27"/>
  <c r="Z349" i="27"/>
  <c r="Z368" i="27"/>
  <c r="Z366" i="27"/>
  <c r="AN352" i="27"/>
  <c r="AN369" i="27"/>
  <c r="W353" i="27"/>
  <c r="W363" i="27"/>
  <c r="W361" i="27"/>
  <c r="AL352" i="27"/>
  <c r="AL358" i="27"/>
  <c r="AL373" i="27"/>
  <c r="AC366" i="27"/>
  <c r="AC361" i="27"/>
  <c r="AC364" i="27"/>
  <c r="O375" i="27"/>
  <c r="O360" i="27"/>
  <c r="O361" i="27"/>
  <c r="X357" i="27"/>
  <c r="X359" i="27"/>
  <c r="X374" i="27"/>
  <c r="X376" i="27"/>
  <c r="AP352" i="27"/>
  <c r="AP373" i="27"/>
  <c r="N353" i="27"/>
  <c r="N362" i="27"/>
  <c r="N366" i="27"/>
  <c r="N368" i="27"/>
  <c r="M374" i="27"/>
  <c r="M359" i="27"/>
  <c r="M368" i="27"/>
  <c r="R351" i="27"/>
  <c r="R361" i="27"/>
  <c r="R376" i="27"/>
  <c r="R374" i="27"/>
  <c r="AM357" i="27"/>
  <c r="AM366" i="27"/>
  <c r="AM375" i="27"/>
  <c r="AM368" i="27"/>
  <c r="AF367" i="27"/>
  <c r="Q376" i="27"/>
  <c r="AJ361" i="27"/>
  <c r="AJ376" i="27"/>
  <c r="AK361" i="27"/>
  <c r="U355" i="27"/>
  <c r="AI355" i="27"/>
  <c r="AI368" i="27"/>
  <c r="AI362" i="27"/>
  <c r="P349" i="27"/>
  <c r="P347" i="27"/>
  <c r="P362" i="27"/>
  <c r="P368" i="27"/>
  <c r="AG367" i="27"/>
  <c r="AG361" i="27"/>
  <c r="AF349" i="27"/>
  <c r="AF368" i="27"/>
  <c r="Y368" i="27"/>
  <c r="Z347" i="27"/>
  <c r="Z353" i="27"/>
  <c r="Z372" i="27"/>
  <c r="Z370" i="27"/>
  <c r="AN354" i="27"/>
  <c r="AN375" i="27"/>
  <c r="AN373" i="27"/>
  <c r="W375" i="27"/>
  <c r="W370" i="27"/>
  <c r="W365" i="27"/>
  <c r="O363" i="27"/>
  <c r="O362" i="27"/>
  <c r="O365" i="27"/>
  <c r="X348" i="27"/>
  <c r="X363" i="27"/>
  <c r="X361" i="27"/>
  <c r="N349" i="27"/>
  <c r="N347" i="27"/>
  <c r="N370" i="27"/>
  <c r="N372" i="27"/>
  <c r="M348" i="27"/>
  <c r="M370" i="27"/>
  <c r="M361" i="27"/>
  <c r="M372" i="27"/>
  <c r="R359" i="27"/>
  <c r="R348" i="27"/>
  <c r="R363" i="27"/>
  <c r="R365" i="27"/>
  <c r="AM367" i="27"/>
  <c r="AM348" i="27"/>
  <c r="AM374" i="27"/>
  <c r="AM372" i="27"/>
  <c r="O357" i="27"/>
  <c r="O368" i="27"/>
  <c r="Q352" i="27"/>
  <c r="Q361" i="27"/>
  <c r="AO352" i="27"/>
  <c r="AO361" i="27"/>
  <c r="AK367" i="27"/>
  <c r="AI364" i="27"/>
  <c r="AI361" i="27"/>
  <c r="P353" i="27"/>
  <c r="P351" i="27"/>
  <c r="P366" i="27"/>
  <c r="P372" i="27"/>
  <c r="AG364" i="27"/>
  <c r="AG349" i="27"/>
  <c r="AF353" i="27"/>
  <c r="AF355" i="27"/>
  <c r="AF370" i="27"/>
  <c r="Y359" i="27"/>
  <c r="Y373" i="27"/>
  <c r="Z355" i="27"/>
  <c r="Z357" i="27"/>
  <c r="Z376" i="27"/>
  <c r="Z374" i="27"/>
  <c r="AN358" i="27"/>
  <c r="AN364" i="27"/>
  <c r="W354" i="27"/>
  <c r="W374" i="27"/>
  <c r="W347" i="27"/>
  <c r="W369" i="27"/>
  <c r="AL364" i="27"/>
  <c r="AC348" i="27"/>
  <c r="AC373" i="27"/>
  <c r="AC372" i="27"/>
  <c r="AE373" i="27"/>
  <c r="O350" i="27"/>
  <c r="O371" i="27"/>
  <c r="O367" i="27"/>
  <c r="O369" i="27"/>
  <c r="X352" i="27"/>
  <c r="X367" i="27"/>
  <c r="X365" i="27"/>
  <c r="AP358" i="27"/>
  <c r="AP364" i="27"/>
  <c r="N357" i="27"/>
  <c r="N351" i="27"/>
  <c r="N374" i="27"/>
  <c r="N376" i="27"/>
  <c r="M357" i="27"/>
  <c r="M352" i="27"/>
  <c r="M366" i="27"/>
  <c r="M376" i="27"/>
  <c r="R350" i="27"/>
  <c r="R352" i="27"/>
  <c r="R367" i="27"/>
  <c r="R369" i="27"/>
  <c r="AM353" i="27"/>
  <c r="AM352" i="27"/>
  <c r="AM361" i="27"/>
  <c r="AM376" i="27"/>
  <c r="O348" i="27"/>
  <c r="Q355" i="27"/>
  <c r="AJ367" i="27"/>
  <c r="AO367" i="27"/>
  <c r="AK373" i="27"/>
  <c r="U370" i="27"/>
  <c r="AI350" i="27"/>
  <c r="AI373" i="27"/>
  <c r="P357" i="27"/>
  <c r="P355" i="27"/>
  <c r="P370" i="27"/>
  <c r="P376" i="27"/>
  <c r="AF359" i="27"/>
  <c r="AF376" i="27"/>
  <c r="Y350" i="27"/>
  <c r="Y371" i="27"/>
  <c r="Z359" i="27"/>
  <c r="Z348" i="27"/>
  <c r="Z363" i="27"/>
  <c r="Z365" i="27"/>
  <c r="AN360" i="27"/>
  <c r="AN351" i="27"/>
  <c r="AN366" i="27"/>
  <c r="W349" i="27"/>
  <c r="W348" i="27"/>
  <c r="W351" i="27"/>
  <c r="W373" i="27"/>
  <c r="AL370" i="27"/>
  <c r="AC349" i="27"/>
  <c r="AC376" i="27"/>
  <c r="AE352" i="27"/>
  <c r="AE355" i="27"/>
  <c r="O358" i="27"/>
  <c r="O374" i="27"/>
  <c r="O366" i="27"/>
  <c r="O373" i="27"/>
  <c r="X354" i="27"/>
  <c r="X356" i="27"/>
  <c r="X371" i="27"/>
  <c r="X369" i="27"/>
  <c r="N363" i="27"/>
  <c r="N355" i="27"/>
  <c r="N361" i="27"/>
  <c r="N367" i="27"/>
  <c r="M353" i="27"/>
  <c r="M373" i="27"/>
  <c r="M365" i="27"/>
  <c r="M363" i="27"/>
  <c r="R354" i="27"/>
  <c r="R356" i="27"/>
  <c r="R371" i="27"/>
  <c r="R373" i="27"/>
  <c r="AM354" i="27"/>
  <c r="AM356" i="27"/>
  <c r="AM365" i="27"/>
  <c r="AJ352" i="27"/>
  <c r="AJ358" i="27"/>
  <c r="AO349" i="27"/>
  <c r="AI365" i="27"/>
  <c r="P348" i="27"/>
  <c r="P359" i="27"/>
  <c r="Z361" i="27"/>
  <c r="Z352" i="27"/>
  <c r="Z367" i="27"/>
  <c r="AN349" i="27"/>
  <c r="AN355" i="27"/>
  <c r="W350" i="27"/>
  <c r="W352" i="27"/>
  <c r="W355" i="27"/>
  <c r="AC354" i="27"/>
  <c r="O353" i="27"/>
  <c r="O370" i="27"/>
  <c r="O347" i="27"/>
  <c r="X350" i="27"/>
  <c r="X360" i="27"/>
  <c r="X375" i="27"/>
  <c r="AP349" i="27"/>
  <c r="N348" i="27"/>
  <c r="N359" i="27"/>
  <c r="N365" i="27"/>
  <c r="M360" i="27"/>
  <c r="M369" i="27"/>
  <c r="M350" i="27"/>
  <c r="AB353" i="27"/>
  <c r="AB374" i="27"/>
  <c r="AB347" i="27"/>
  <c r="AB371" i="27"/>
  <c r="AB368" i="27"/>
  <c r="AB362" i="27"/>
  <c r="AB350" i="27"/>
  <c r="AB356" i="27"/>
  <c r="AB365" i="27"/>
  <c r="AB359" i="27"/>
  <c r="R358" i="27"/>
  <c r="R360" i="27"/>
  <c r="AM362" i="27"/>
  <c r="AM347" i="27"/>
  <c r="T371" i="27"/>
  <c r="W353" i="26"/>
  <c r="X353" i="26"/>
  <c r="O361" i="26"/>
  <c r="AN357" i="26"/>
  <c r="Z362" i="26"/>
  <c r="AA341" i="26"/>
  <c r="AA350" i="26"/>
  <c r="W354" i="26"/>
  <c r="AP338" i="26"/>
  <c r="AP353" i="26"/>
  <c r="N353" i="26"/>
  <c r="AF363" i="26"/>
  <c r="O351" i="26"/>
  <c r="AC339" i="26"/>
  <c r="AG352" i="26"/>
  <c r="AG349" i="26"/>
  <c r="AK353" i="26"/>
  <c r="S363" i="26"/>
  <c r="P343" i="26"/>
  <c r="W359" i="26"/>
  <c r="W344" i="26"/>
  <c r="T360" i="26"/>
  <c r="AA360" i="26"/>
  <c r="AA354" i="26"/>
  <c r="AI343" i="26"/>
  <c r="AC335" i="26"/>
  <c r="AC347" i="26"/>
  <c r="Y352" i="26"/>
  <c r="AE357" i="26"/>
  <c r="AG351" i="26"/>
  <c r="V357" i="26"/>
  <c r="X345" i="26"/>
  <c r="AL339" i="26"/>
  <c r="W346" i="26"/>
  <c r="W340" i="26"/>
  <c r="AL353" i="26"/>
  <c r="T359" i="26"/>
  <c r="AE359" i="26"/>
  <c r="U354" i="26"/>
  <c r="U363" i="26"/>
  <c r="U344" i="26"/>
  <c r="Q351" i="26"/>
  <c r="Q345" i="26"/>
  <c r="AH359" i="26"/>
  <c r="M357" i="26"/>
  <c r="S343" i="26"/>
  <c r="O335" i="26"/>
  <c r="AM341" i="26"/>
  <c r="N345" i="26"/>
  <c r="AA334" i="26"/>
  <c r="AA358" i="26"/>
  <c r="AD341" i="26"/>
  <c r="S338" i="26"/>
  <c r="S362" i="26"/>
  <c r="Z355" i="26"/>
  <c r="AF335" i="26"/>
  <c r="AP358" i="26"/>
  <c r="V341" i="26"/>
  <c r="X341" i="26"/>
  <c r="X344" i="26"/>
  <c r="N361" i="26"/>
  <c r="AD342" i="26"/>
  <c r="O337" i="26"/>
  <c r="O340" i="26"/>
  <c r="AK348" i="26"/>
  <c r="AJ340" i="26"/>
  <c r="AN351" i="26"/>
  <c r="AN348" i="26"/>
  <c r="AM343" i="26"/>
  <c r="Z338" i="26"/>
  <c r="Z341" i="26"/>
  <c r="AA335" i="26"/>
  <c r="AA362" i="26"/>
  <c r="M337" i="26"/>
  <c r="AK358" i="26"/>
  <c r="W342" i="26"/>
  <c r="AC334" i="26"/>
  <c r="AH346" i="26"/>
  <c r="AP356" i="26"/>
  <c r="N344" i="26"/>
  <c r="AF351" i="26"/>
  <c r="AG358" i="26"/>
  <c r="AC359" i="26"/>
  <c r="Q336" i="26"/>
  <c r="S355" i="26"/>
  <c r="AA357" i="26"/>
  <c r="AI334" i="26"/>
  <c r="AI346" i="26"/>
  <c r="AC341" i="26"/>
  <c r="Y358" i="26"/>
  <c r="AE339" i="26"/>
  <c r="AE360" i="26"/>
  <c r="AG354" i="26"/>
  <c r="V360" i="26"/>
  <c r="X351" i="26"/>
  <c r="X348" i="26"/>
  <c r="AL357" i="26"/>
  <c r="W337" i="26"/>
  <c r="AL356" i="26"/>
  <c r="AE341" i="26"/>
  <c r="U342" i="26"/>
  <c r="U353" i="26"/>
  <c r="U347" i="26"/>
  <c r="Q360" i="26"/>
  <c r="AH362" i="26"/>
  <c r="M345" i="26"/>
  <c r="S334" i="26"/>
  <c r="O338" i="26"/>
  <c r="AM359" i="26"/>
  <c r="AM344" i="26"/>
  <c r="N348" i="26"/>
  <c r="AA337" i="26"/>
  <c r="AD344" i="26"/>
  <c r="S344" i="26"/>
  <c r="Z358" i="26"/>
  <c r="AF359" i="26"/>
  <c r="V344" i="26"/>
  <c r="X335" i="26"/>
  <c r="N340" i="26"/>
  <c r="N343" i="26"/>
  <c r="AD357" i="26"/>
  <c r="O343" i="26"/>
  <c r="AK339" i="26"/>
  <c r="AN339" i="26"/>
  <c r="AM358" i="26"/>
  <c r="Z344" i="26"/>
  <c r="AA353" i="26"/>
  <c r="M340" i="26"/>
  <c r="AK346" i="26"/>
  <c r="W357" i="26"/>
  <c r="AC337" i="26"/>
  <c r="AH334" i="26"/>
  <c r="AH349" i="26"/>
  <c r="AP347" i="26"/>
  <c r="N362" i="26"/>
  <c r="N347" i="26"/>
  <c r="AF354" i="26"/>
  <c r="W361" i="26"/>
  <c r="Q354" i="26"/>
  <c r="AI355" i="26"/>
  <c r="W358" i="26"/>
  <c r="AF338" i="26"/>
  <c r="X359" i="26"/>
  <c r="W345" i="26"/>
  <c r="AP335" i="26"/>
  <c r="O357" i="26"/>
  <c r="AC363" i="26"/>
  <c r="AG355" i="26"/>
  <c r="AK356" i="26"/>
  <c r="P358" i="26"/>
  <c r="W338" i="26"/>
  <c r="T339" i="26"/>
  <c r="T342" i="26"/>
  <c r="AA345" i="26"/>
  <c r="AI352" i="26"/>
  <c r="AI358" i="26"/>
  <c r="AC353" i="26"/>
  <c r="Y340" i="26"/>
  <c r="Y349" i="26"/>
  <c r="AE342" i="26"/>
  <c r="AN335" i="26"/>
  <c r="AG360" i="26"/>
  <c r="AG345" i="26"/>
  <c r="V336" i="26"/>
  <c r="V351" i="26"/>
  <c r="X363" i="26"/>
  <c r="X360" i="26"/>
  <c r="AL348" i="26"/>
  <c r="W334" i="26"/>
  <c r="AL335" i="26"/>
  <c r="AL347" i="26"/>
  <c r="T341" i="26"/>
  <c r="AE353" i="26"/>
  <c r="U357" i="26"/>
  <c r="U335" i="26"/>
  <c r="U359" i="26"/>
  <c r="R358" i="26"/>
  <c r="Q348" i="26"/>
  <c r="AH338" i="26"/>
  <c r="AH341" i="26"/>
  <c r="M354" i="26"/>
  <c r="S349" i="26"/>
  <c r="S358" i="26"/>
  <c r="O341" i="26"/>
  <c r="AM347" i="26"/>
  <c r="AM356" i="26"/>
  <c r="N360" i="26"/>
  <c r="AA349" i="26"/>
  <c r="AD356" i="26"/>
  <c r="S341" i="26"/>
  <c r="Z340" i="26"/>
  <c r="Z349" i="26"/>
  <c r="AF350" i="26"/>
  <c r="AP337" i="26"/>
  <c r="V356" i="26"/>
  <c r="X347" i="26"/>
  <c r="N334" i="26"/>
  <c r="N355" i="26"/>
  <c r="AD348" i="26"/>
  <c r="O334" i="26"/>
  <c r="AK342" i="26"/>
  <c r="AK351" i="26"/>
  <c r="AJ355" i="26"/>
  <c r="AN363" i="26"/>
  <c r="AM349" i="26"/>
  <c r="Z335" i="26"/>
  <c r="AA356" i="26"/>
  <c r="M352" i="26"/>
  <c r="AK340" i="26"/>
  <c r="W336" i="26"/>
  <c r="W348" i="26"/>
  <c r="AC349" i="26"/>
  <c r="AH352" i="26"/>
  <c r="AH361" i="26"/>
  <c r="AP359" i="26"/>
  <c r="N335" i="26"/>
  <c r="N359" i="26"/>
  <c r="AF345" i="26"/>
  <c r="X357" i="26"/>
  <c r="M336" i="26"/>
  <c r="X356" i="26"/>
  <c r="O352" i="26"/>
  <c r="AN360" i="26"/>
  <c r="O336" i="26"/>
  <c r="O360" i="26"/>
  <c r="AC354" i="26"/>
  <c r="AG343" i="26"/>
  <c r="AK335" i="26"/>
  <c r="AK347" i="26"/>
  <c r="S336" i="26"/>
  <c r="P349" i="26"/>
  <c r="W362" i="26"/>
  <c r="T357" i="26"/>
  <c r="T354" i="26"/>
  <c r="AA339" i="26"/>
  <c r="AI337" i="26"/>
  <c r="AO362" i="26"/>
  <c r="AC338" i="26"/>
  <c r="AO358" i="26"/>
  <c r="Y343" i="26"/>
  <c r="AE361" i="26"/>
  <c r="AE363" i="26"/>
  <c r="AN338" i="26"/>
  <c r="AM357" i="26"/>
  <c r="AG339" i="26"/>
  <c r="AG357" i="26"/>
  <c r="AI339" i="26"/>
  <c r="V339" i="26"/>
  <c r="V363" i="26"/>
  <c r="X336" i="26"/>
  <c r="AL360" i="26"/>
  <c r="W355" i="26"/>
  <c r="AL362" i="26"/>
  <c r="AL359" i="26"/>
  <c r="T353" i="26"/>
  <c r="AE350" i="26"/>
  <c r="AE344" i="26"/>
  <c r="U345" i="26"/>
  <c r="U338" i="26"/>
  <c r="R334" i="26"/>
  <c r="R349" i="26"/>
  <c r="Q339" i="26"/>
  <c r="AH356" i="26"/>
  <c r="AH353" i="26"/>
  <c r="M348" i="26"/>
  <c r="S361" i="26"/>
  <c r="O353" i="26"/>
  <c r="AM335" i="26"/>
  <c r="M356" i="26"/>
  <c r="N342" i="26"/>
  <c r="N351" i="26"/>
  <c r="AA352" i="26"/>
  <c r="AD350" i="26"/>
  <c r="AD347" i="26"/>
  <c r="S353" i="26"/>
  <c r="Z334" i="26"/>
  <c r="Z361" i="26"/>
  <c r="AF362" i="26"/>
  <c r="AP352" i="26"/>
  <c r="V335" i="26"/>
  <c r="V347" i="26"/>
  <c r="X338" i="26"/>
  <c r="N358" i="26"/>
  <c r="AD360" i="26"/>
  <c r="O358" i="26"/>
  <c r="AK354" i="26"/>
  <c r="AK363" i="26"/>
  <c r="AJ349" i="26"/>
  <c r="AJ346" i="26"/>
  <c r="AN342" i="26"/>
  <c r="AM361" i="26"/>
  <c r="Z347" i="26"/>
  <c r="AA344" i="26"/>
  <c r="M349" i="26"/>
  <c r="M343" i="26"/>
  <c r="AK352" i="26"/>
  <c r="W351" i="26"/>
  <c r="W360" i="26"/>
  <c r="AC340" i="26"/>
  <c r="AH337" i="26"/>
  <c r="AP350" i="26"/>
  <c r="N350" i="26"/>
  <c r="AF357" i="26"/>
  <c r="AF341" i="26"/>
  <c r="AG361" i="26"/>
  <c r="W356" i="26"/>
  <c r="AC350" i="26"/>
  <c r="W352" i="26"/>
  <c r="N357" i="26"/>
  <c r="Z353" i="26"/>
  <c r="AA338" i="26"/>
  <c r="AF342" i="26"/>
  <c r="W347" i="26"/>
  <c r="O348" i="26"/>
  <c r="S345" i="26"/>
  <c r="U346" i="26"/>
  <c r="U343" i="26"/>
  <c r="O342" i="26"/>
  <c r="AF349" i="26"/>
  <c r="AC342" i="26"/>
  <c r="AG340" i="26"/>
  <c r="AK362" i="26"/>
  <c r="AK359" i="26"/>
  <c r="S360" i="26"/>
  <c r="P340" i="26"/>
  <c r="P361" i="26"/>
  <c r="W350" i="26"/>
  <c r="T345" i="26"/>
  <c r="AA351" i="26"/>
  <c r="AP342" i="26"/>
  <c r="AI361" i="26"/>
  <c r="AO344" i="26"/>
  <c r="AO341" i="26"/>
  <c r="AC362" i="26"/>
  <c r="AO334" i="26"/>
  <c r="AO349" i="26"/>
  <c r="Y334" i="26"/>
  <c r="AG362" i="26"/>
  <c r="AE337" i="26"/>
  <c r="AE340" i="26"/>
  <c r="AE351" i="26"/>
  <c r="AN350" i="26"/>
  <c r="AM336" i="26"/>
  <c r="AM348" i="26"/>
  <c r="AG348" i="26"/>
  <c r="AI351" i="26"/>
  <c r="V354" i="26"/>
  <c r="X339" i="26"/>
  <c r="AL336" i="26"/>
  <c r="AL351" i="26"/>
  <c r="W343" i="26"/>
  <c r="AL350" i="26"/>
  <c r="T344" i="26"/>
  <c r="AE362" i="26"/>
  <c r="AE356" i="26"/>
  <c r="U348" i="26"/>
  <c r="U362" i="26"/>
  <c r="AN361" i="26"/>
  <c r="R337" i="26"/>
  <c r="R361" i="26"/>
  <c r="Q363" i="26"/>
  <c r="AH335" i="26"/>
  <c r="M360" i="26"/>
  <c r="S337" i="26"/>
  <c r="O347" i="26"/>
  <c r="O344" i="26"/>
  <c r="AM362" i="26"/>
  <c r="M362" i="26"/>
  <c r="M347" i="26"/>
  <c r="N336" i="26"/>
  <c r="N363" i="26"/>
  <c r="AA343" i="26"/>
  <c r="AD362" i="26"/>
  <c r="AD359" i="26"/>
  <c r="S347" i="26"/>
  <c r="Z337" i="26"/>
  <c r="AF353" i="26"/>
  <c r="AP343" i="26"/>
  <c r="V338" i="26"/>
  <c r="V359" i="26"/>
  <c r="X350" i="26"/>
  <c r="N346" i="26"/>
  <c r="AD336" i="26"/>
  <c r="AD351" i="26"/>
  <c r="O346" i="26"/>
  <c r="AK336" i="26"/>
  <c r="AJ334" i="26"/>
  <c r="AJ358" i="26"/>
  <c r="AN354" i="26"/>
  <c r="AM346" i="26"/>
  <c r="AM340" i="26"/>
  <c r="Z359" i="26"/>
  <c r="AA347" i="26"/>
  <c r="M334" i="26"/>
  <c r="M355" i="26"/>
  <c r="AK361" i="26"/>
  <c r="AK343" i="26"/>
  <c r="W363" i="26"/>
  <c r="AC352" i="26"/>
  <c r="AH340" i="26"/>
  <c r="AP362" i="26"/>
  <c r="N338" i="26"/>
  <c r="AF339" i="26"/>
  <c r="AF348" i="26"/>
  <c r="N339" i="26"/>
  <c r="AF356" i="26"/>
  <c r="AG337" i="26"/>
  <c r="W335" i="26"/>
  <c r="AA336" i="26"/>
  <c r="N356" i="26"/>
  <c r="AC345" i="26"/>
  <c r="AG334" i="26"/>
  <c r="O354" i="26"/>
  <c r="AC357" i="26"/>
  <c r="U352" i="26"/>
  <c r="U361" i="26"/>
  <c r="AF337" i="26"/>
  <c r="P337" i="26"/>
  <c r="AO356" i="26"/>
  <c r="AO337" i="26"/>
  <c r="AG338" i="26"/>
  <c r="AE343" i="26"/>
  <c r="AM354" i="26"/>
  <c r="AL342" i="26"/>
  <c r="AN337" i="26"/>
  <c r="M339" i="26"/>
  <c r="O359" i="26"/>
  <c r="M335" i="26"/>
  <c r="AF347" i="26"/>
  <c r="AD339" i="26"/>
  <c r="AM337" i="26"/>
  <c r="AK349" i="26"/>
  <c r="AC358" i="26"/>
  <c r="AP344" i="26"/>
  <c r="AF336" i="26"/>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J130" i="24"/>
  <c r="J131" i="24" s="1"/>
  <c r="J132" i="24" s="1"/>
  <c r="L18" i="19" s="1"/>
  <c r="E126" i="24"/>
  <c r="E127" i="24" s="1"/>
  <c r="M126" i="24"/>
  <c r="M127" i="24" s="1"/>
  <c r="I122" i="24"/>
  <c r="I123" i="24" s="1"/>
  <c r="Q122" i="24"/>
  <c r="Q123" i="24" s="1"/>
  <c r="K130" i="24"/>
  <c r="K131" i="24" s="1"/>
  <c r="F126" i="24"/>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C67" i="24" s="1"/>
  <c r="B64" i="24"/>
  <c r="H73" i="24" s="1"/>
  <c r="R73" i="24" s="1"/>
  <c r="R74" i="24" s="1"/>
  <c r="S153" i="24" s="1"/>
  <c r="K14" i="14"/>
  <c r="S14" i="14"/>
  <c r="Q14" i="14"/>
  <c r="R14" i="14"/>
  <c r="L14" i="14"/>
  <c r="M14" i="14"/>
  <c r="U14" i="14"/>
  <c r="J14" i="14"/>
  <c r="N14" i="14"/>
  <c r="P14" i="14"/>
  <c r="T14" i="14"/>
  <c r="O14" i="14"/>
  <c r="H14" i="14"/>
  <c r="I14" i="14"/>
  <c r="R122" i="24"/>
  <c r="C156" i="24"/>
  <c r="Z122" i="24"/>
  <c r="Z123" i="24" s="1"/>
  <c r="F127" i="24"/>
  <c r="B73" i="24"/>
  <c r="B74" i="24" s="1"/>
  <c r="AB130" i="24"/>
  <c r="AB131" i="24" s="1"/>
  <c r="V126" i="24"/>
  <c r="V127" i="24" s="1"/>
  <c r="C162" i="24"/>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G127" i="24"/>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J115" i="24" l="1"/>
  <c r="W115" i="24"/>
  <c r="Z96" i="24"/>
  <c r="AB115" i="24" s="1"/>
  <c r="AD7" i="19" s="1"/>
  <c r="Y96" i="24"/>
  <c r="AA115" i="24" s="1"/>
  <c r="AC7" i="19" s="1"/>
  <c r="AC96" i="24"/>
  <c r="AA96" i="24"/>
  <c r="AC115" i="24" s="1"/>
  <c r="AE7" i="19" s="1"/>
  <c r="AB96" i="24"/>
  <c r="M115" i="24"/>
  <c r="S117" i="24"/>
  <c r="D67" i="24"/>
  <c r="E67" i="24" s="1"/>
  <c r="F67" i="24" s="1"/>
  <c r="G67" i="24" s="1"/>
  <c r="X73" i="24"/>
  <c r="X74" i="24" s="1"/>
  <c r="W73" i="24"/>
  <c r="W74" i="24" s="1"/>
  <c r="J123" i="24"/>
  <c r="J124" i="24" s="1"/>
  <c r="X7" i="19"/>
  <c r="Y73" i="24"/>
  <c r="Y74" i="24" s="1"/>
  <c r="R123" i="24"/>
  <c r="R124" i="24" s="1"/>
  <c r="L73" i="24"/>
  <c r="L74" i="24" s="1"/>
  <c r="M117" i="24" s="1"/>
  <c r="M118" i="24" s="1"/>
  <c r="Z73" i="24"/>
  <c r="Z74" i="24" s="1"/>
  <c r="AA117" i="24" s="1"/>
  <c r="AA118" i="24" s="1"/>
  <c r="V73" i="24"/>
  <c r="V74" i="24" s="1"/>
  <c r="O73" i="24"/>
  <c r="O74" i="24" s="1"/>
  <c r="B156" i="24"/>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O7" i="19"/>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AB7" i="19"/>
  <c r="H7" i="19"/>
  <c r="J7" i="19"/>
  <c r="Q124" i="24"/>
  <c r="X124" i="24"/>
  <c r="AA128" i="24"/>
  <c r="U124" i="24"/>
  <c r="K7" i="19"/>
  <c r="Z132" i="24"/>
  <c r="AB18" i="19" s="1"/>
  <c r="K132" i="24"/>
  <c r="M18" i="19" s="1"/>
  <c r="U128" i="24"/>
  <c r="AB128" i="24"/>
  <c r="AC132" i="24"/>
  <c r="AE18" i="19" s="1"/>
  <c r="AC124" i="24"/>
  <c r="B162" i="24"/>
  <c r="O128" i="24"/>
  <c r="L128" i="24"/>
  <c r="R128" i="24"/>
  <c r="AA124" i="24"/>
  <c r="N7" i="19"/>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F7" i="19"/>
  <c r="C114" i="24"/>
  <c r="C115" i="24" s="1"/>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4" i="24"/>
  <c r="B115" i="24" s="1"/>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<sst xmlns="http://schemas.openxmlformats.org/spreadsheetml/2006/main" count="3437" uniqueCount="1064">
  <si>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</si>
  <si>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</si>
  <si>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</si>
  <si>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</si>
  <si>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</si>
  <si>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</si>
  <si>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</si>
  <si>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</si>
  <si>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</si>
  <si>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</si>
  <si>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</si>
  <si>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</si>
  <si>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</si>
  <si>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</si>
  <si>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</si>
  <si>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</si>
  <si>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</si>
  <si>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</si>
  <si>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</si>
  <si>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</si>
  <si>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</si>
  <si>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</si>
  <si>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</si>
  <si>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</si>
  <si>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</si>
  <si>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</si>
  <si>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</si>
  <si>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</si>
  <si>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</si>
  <si>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</si>
  <si>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</si>
  <si>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</si>
  <si>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</si>
  <si>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</si>
  <si>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</si>
  <si>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</si>
  <si>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</si>
  <si>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</si>
  <si>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</si>
  <si>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</si>
  <si>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</si>
  <si>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</si>
  <si>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</si>
  <si>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</si>
  <si>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</si>
  <si>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</si>
  <si>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</si>
  <si>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</si>
  <si>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</si>
  <si>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</si>
  <si>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</si>
  <si>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</si>
  <si>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</si>
  <si>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</si>
  <si>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</si>
  <si>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</si>
  <si>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</si>
  <si>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</si>
  <si>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</si>
  <si>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</si>
  <si>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</si>
  <si>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</si>
  <si>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</si>
  <si>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</si>
  <si>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</si>
  <si>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</si>
  <si>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</si>
  <si>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</si>
  <si>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</si>
  <si>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</si>
  <si>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</si>
  <si>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</si>
  <si>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</si>
  <si>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</si>
  <si>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</si>
  <si>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</si>
  <si>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</si>
  <si>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</si>
  <si>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</si>
  <si>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</si>
  <si>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</si>
  <si>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</si>
  <si>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</si>
  <si>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</si>
  <si>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</si>
  <si>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</si>
  <si>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</si>
  <si>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</si>
  <si>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</si>
  <si>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</si>
  <si>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</si>
  <si>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</si>
  <si>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</si>
  <si>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</si>
  <si>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</si>
  <si>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</si>
  <si>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</si>
  <si>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</si>
  <si>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</si>
  <si>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</si>
  <si>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</si>
  <si>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</si>
  <si>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</si>
  <si>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</si>
  <si>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</si>
  <si>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</si>
  <si>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</si>
  <si>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</si>
  <si>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</si>
  <si>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</si>
  <si>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</si>
  <si>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</si>
  <si>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</si>
  <si>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</si>
  <si>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</si>
  <si>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</si>
  <si>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</si>
  <si>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</si>
  <si>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</si>
  <si>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</si>
  <si>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</si>
  <si>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</si>
  <si>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</si>
  <si>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</si>
  <si>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</si>
  <si>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</si>
  <si>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</si>
  <si>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</si>
  <si>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</si>
  <si>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</si>
  <si>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</si>
  <si>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</si>
  <si>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</si>
  <si>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</si>
  <si>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</si>
  <si>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</si>
  <si>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</si>
  <si>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</si>
  <si>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</si>
  <si>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</si>
  <si>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</si>
  <si>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</si>
  <si>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</si>
  <si>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</si>
  <si>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</si>
  <si>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</si>
  <si>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</si>
  <si>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</si>
  <si>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</si>
  <si>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</si>
  <si>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</si>
  <si>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</si>
  <si>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</si>
  <si>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</si>
  <si>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</si>
  <si>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</si>
  <si>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</si>
  <si>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</si>
  <si>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</si>
  <si>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</si>
  <si>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</si>
  <si>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</si>
  <si>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</si>
  <si>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</si>
  <si>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</si>
  <si>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</si>
  <si>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</si>
  <si>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</si>
  <si>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</si>
  <si>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</si>
  <si>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</si>
  <si>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</si>
  <si>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</si>
  <si>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</si>
  <si>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</si>
  <si>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</si>
  <si>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</si>
  <si>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</si>
  <si>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</si>
  <si>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</si>
  <si>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</si>
  <si>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</si>
  <si>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</si>
  <si>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</si>
  <si>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</si>
  <si>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</si>
  <si>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</si>
  <si>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</si>
  <si>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</si>
  <si>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</si>
  <si>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</si>
  <si>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</si>
  <si>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</si>
  <si>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</si>
  <si>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</si>
  <si>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</si>
  <si>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</si>
  <si>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</si>
  <si>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</si>
  <si>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</si>
  <si>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</si>
  <si>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</si>
  <si>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</si>
  <si>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</si>
  <si>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</si>
  <si>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</si>
  <si>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</si>
  <si>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</si>
  <si>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</si>
  <si>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</si>
  <si>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</si>
  <si>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</si>
  <si>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</si>
  <si>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</si>
  <si>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</si>
  <si>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</si>
  <si>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</si>
  <si>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</si>
  <si>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</si>
  <si>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</si>
  <si>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</si>
  <si>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</si>
  <si>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</si>
  <si>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</si>
  <si>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</si>
  <si>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</si>
  <si>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</si>
  <si>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</si>
  <si>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</si>
  <si>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</si>
  <si>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</si>
  <si>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</si>
  <si>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</si>
  <si>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</si>
  <si>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</si>
  <si>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</si>
  <si>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</si>
  <si>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</si>
  <si>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</si>
  <si>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</si>
  <si>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</si>
  <si>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</si>
  <si>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</si>
  <si>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</si>
  <si>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</si>
  <si>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</si>
  <si>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</si>
  <si>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</si>
  <si>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</si>
  <si>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</si>
  <si>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</si>
  <si>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</si>
  <si>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</si>
  <si>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</si>
  <si>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</si>
  <si>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</si>
  <si>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</si>
  <si>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</si>
  <si>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</si>
  <si>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</si>
  <si>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</si>
  <si>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</si>
  <si>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</si>
  <si>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</si>
  <si>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</si>
  <si>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</si>
  <si>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</si>
  <si>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</si>
  <si>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</si>
  <si>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</si>
  <si>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</si>
  <si>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</si>
  <si>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</si>
  <si>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</si>
  <si>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</si>
  <si>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</si>
  <si>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</si>
  <si>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</si>
  <si>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</si>
  <si>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</si>
  <si>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</si>
  <si>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</si>
  <si>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</si>
  <si>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</si>
  <si>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</si>
  <si>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</si>
  <si>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</si>
  <si>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</si>
  <si>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</si>
  <si>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</si>
  <si>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</si>
  <si>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</si>
  <si>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</si>
  <si>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</si>
  <si>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</si>
  <si>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</si>
  <si>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</si>
  <si>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</si>
  <si>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</si>
  <si>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</si>
  <si>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</si>
  <si>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</si>
  <si>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</si>
  <si>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</si>
  <si>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</si>
  <si>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</si>
  <si>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</si>
  <si>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</si>
  <si>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</si>
  <si>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</si>
  <si>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</si>
  <si>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</si>
  <si>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</si>
  <si>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</si>
  <si>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</si>
  <si>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</si>
  <si>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</si>
  <si>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</si>
  <si>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</si>
  <si>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</si>
  <si>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</si>
  <si>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</si>
  <si>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</si>
  <si>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</si>
  <si>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</si>
  <si>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</si>
  <si>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</si>
  <si>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</si>
  <si>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</si>
  <si>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</si>
  <si>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</si>
  <si>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</si>
  <si>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</si>
  <si>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</si>
  <si>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</si>
  <si>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</si>
  <si>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</si>
  <si>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</si>
  <si>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</si>
  <si>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</si>
  <si>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</si>
  <si>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</si>
  <si>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</si>
  <si>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</si>
  <si>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</si>
  <si>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</si>
  <si>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</si>
  <si>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</si>
  <si>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</si>
  <si>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</si>
  <si>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</si>
  <si>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</si>
  <si>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</si>
  <si>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</si>
  <si>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</si>
  <si>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</si>
  <si>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</si>
  <si>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</si>
  <si>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</si>
  <si>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</si>
  <si>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</si>
  <si>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</si>
  <si>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</si>
  <si>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</si>
  <si>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</si>
  <si>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</si>
  <si>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</si>
  <si>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</si>
  <si>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</si>
  <si>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</si>
  <si>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</si>
  <si>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</si>
  <si>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</si>
  <si>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</si>
  <si>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</si>
  <si>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</si>
  <si>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</si>
  <si>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</si>
  <si>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</si>
  <si>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</si>
  <si>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</si>
  <si>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</si>
  <si>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</si>
  <si>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</si>
  <si>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</si>
  <si>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</si>
  <si>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</si>
  <si>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</si>
  <si>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</si>
  <si>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</si>
  <si>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</si>
  <si>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</si>
  <si>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</si>
  <si>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</si>
  <si>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</si>
  <si>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</si>
  <si>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</si>
  <si>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</si>
  <si>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</si>
  <si>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</si>
  <si>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</si>
  <si>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</si>
  <si>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</si>
  <si>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</si>
  <si>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</si>
  <si>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</si>
  <si>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</si>
  <si>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</si>
  <si>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</si>
  <si>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</si>
  <si>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</si>
  <si>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</si>
  <si>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</si>
  <si>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</si>
  <si>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</si>
  <si>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</si>
  <si>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</si>
  <si>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</si>
  <si>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</si>
  <si>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</si>
  <si>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</si>
  <si>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</si>
  <si>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</si>
  <si>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</si>
  <si>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</si>
  <si>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</si>
  <si>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</si>
  <si>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</si>
  <si>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</si>
  <si>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</si>
  <si>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</si>
  <si>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</si>
  <si>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</si>
  <si>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</si>
  <si>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</si>
  <si>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</si>
  <si>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</si>
  <si>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</si>
  <si>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</si>
  <si>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</si>
  <si>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</si>
  <si>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</si>
  <si>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</si>
  <si>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</si>
  <si>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</si>
  <si>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</si>
  <si>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</si>
  <si>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</si>
  <si>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</si>
  <si>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</si>
  <si>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</si>
  <si>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</si>
  <si>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</si>
  <si>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</si>
  <si>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</si>
  <si>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</si>
  <si>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</si>
  <si>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</si>
  <si>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</si>
  <si>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</si>
  <si>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</si>
  <si>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</si>
  <si>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</si>
  <si>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</si>
  <si>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</si>
  <si>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</si>
  <si>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</si>
  <si>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</si>
  <si>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</si>
  <si>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</si>
  <si>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</si>
  <si>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</si>
  <si>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</si>
  <si>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</si>
  <si>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</si>
  <si>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</si>
  <si>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</si>
  <si>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</si>
  <si>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</si>
  <si>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</si>
  <si>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</si>
  <si>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</si>
  <si>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</si>
  <si>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</si>
  <si>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</si>
  <si>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</si>
  <si>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</si>
  <si>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</si>
  <si>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</si>
  <si>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</si>
  <si>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</si>
  <si>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</si>
  <si>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</si>
  <si>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</si>
  <si>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</si>
  <si>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</si>
  <si>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</si>
  <si>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</si>
  <si>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</si>
  <si>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</si>
  <si>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</si>
  <si>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</si>
  <si>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</si>
  <si>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</si>
  <si>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</si>
  <si>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</si>
  <si>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</si>
  <si>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</si>
  <si>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</si>
  <si>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</si>
  <si>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</si>
  <si>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</si>
  <si>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</si>
  <si>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</si>
  <si>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</si>
  <si>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</si>
  <si>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</si>
  <si>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</si>
  <si>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</si>
  <si>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</si>
  <si>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</si>
  <si>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</si>
  <si>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</si>
  <si>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</si>
  <si>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</si>
  <si>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</si>
  <si>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</si>
  <si>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</si>
  <si>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</si>
  <si>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</si>
  <si>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</si>
  <si>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</si>
  <si>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</si>
  <si>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</si>
  <si>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</si>
  <si>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</si>
  <si>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</si>
  <si>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</si>
  <si>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</si>
  <si>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</si>
  <si>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</si>
  <si>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</si>
  <si>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</si>
  <si>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</si>
  <si>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</si>
  <si>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</si>
  <si>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</si>
  <si>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</si>
  <si>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</si>
  <si>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</si>
  <si>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</si>
  <si>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</si>
  <si>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</si>
  <si>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</si>
  <si>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</si>
  <si>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</si>
  <si>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</si>
  <si>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</si>
  <si>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</si>
  <si>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</si>
  <si>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</si>
  <si>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</si>
  <si>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</si>
  <si>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</si>
  <si>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</si>
  <si>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</si>
  <si>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</si>
  <si>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</si>
  <si>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</si>
  <si>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</si>
  <si>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</si>
  <si>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</si>
  <si>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</si>
  <si>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</si>
  <si>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</si>
  <si>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</si>
  <si>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</si>
  <si>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</si>
  <si>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</si>
  <si>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</si>
  <si>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</si>
  <si>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</si>
  <si>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</si>
  <si>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</si>
  <si>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</si>
  <si>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</si>
  <si>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</si>
  <si>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</si>
  <si>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</si>
  <si>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</si>
  <si>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</si>
  <si>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</si>
  <si>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</si>
  <si>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</si>
  <si>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</si>
  <si>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</si>
  <si>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</si>
  <si>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</si>
  <si>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</si>
  <si>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</si>
  <si>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</si>
  <si>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</si>
  <si>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</si>
  <si>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</si>
  <si>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</si>
  <si>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</si>
  <si>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</si>
  <si>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</si>
  <si>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</si>
  <si>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</si>
  <si>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</si>
  <si>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</si>
  <si>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</si>
  <si>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</si>
  <si>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</si>
  <si>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</si>
  <si>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</si>
  <si>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</si>
  <si>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</si>
  <si>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</si>
  <si>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</si>
  <si>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</si>
  <si>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</si>
  <si>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</si>
  <si>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</si>
  <si>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</si>
  <si>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</si>
  <si>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</si>
  <si>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</si>
  <si>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</si>
  <si>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</si>
  <si>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</si>
  <si>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</si>
  <si>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</si>
  <si>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</si>
  <si>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</si>
  <si>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</si>
  <si>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</si>
  <si>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</si>
  <si>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</si>
  <si>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</si>
  <si>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</si>
  <si>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</si>
  <si>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</si>
  <si>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</si>
  <si>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</si>
  <si>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</si>
  <si>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</si>
  <si>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</si>
  <si>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</si>
  <si>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</si>
  <si>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</si>
  <si>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</si>
  <si>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</si>
  <si>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</si>
  <si>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</si>
  <si>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</si>
  <si>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</si>
  <si>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</si>
  <si>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</si>
  <si>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</si>
  <si>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</si>
  <si>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</si>
  <si>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</si>
  <si>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</si>
  <si>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</si>
  <si>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</si>
  <si>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</si>
  <si>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</si>
  <si>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</si>
  <si>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</si>
  <si>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</si>
  <si>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</si>
  <si>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</si>
  <si>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</si>
  <si>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</si>
  <si>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</si>
  <si>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</si>
  <si>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</si>
  <si>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</si>
  <si>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</si>
  <si>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</si>
  <si>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</si>
  <si>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</si>
  <si>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</si>
  <si>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</si>
  <si>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</si>
  <si>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</si>
  <si>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</si>
  <si>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</si>
  <si>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</si>
  <si>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</si>
  <si>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</si>
  <si>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</si>
  <si>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</si>
  <si>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</si>
  <si>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</si>
  <si>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</si>
  <si>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</si>
  <si>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</si>
  <si>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</si>
  <si>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</si>
  <si>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</si>
  <si>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</si>
  <si>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</si>
  <si>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</si>
  <si>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</si>
  <si>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</si>
  <si>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</si>
  <si>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</si>
  <si>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</si>
  <si>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</si>
  <si>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</si>
  <si>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</si>
  <si>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</si>
  <si>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</si>
  <si>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</si>
  <si>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</si>
  <si>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</si>
  <si>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</si>
  <si>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</si>
  <si>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</si>
  <si>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</si>
  <si>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</si>
  <si>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</si>
  <si>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</si>
  <si>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</si>
  <si>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</si>
  <si>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</si>
  <si>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</si>
  <si>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</si>
  <si>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</si>
  <si>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</si>
  <si>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</si>
  <si>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</si>
  <si>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</si>
  <si>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</si>
  <si>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</si>
  <si>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</si>
  <si>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</si>
  <si>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</si>
  <si>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</si>
  <si>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</si>
  <si>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</si>
  <si>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</si>
  <si>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</si>
  <si>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</si>
  <si>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</si>
  <si>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</si>
  <si>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</si>
  <si>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</si>
  <si>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</si>
  <si>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</si>
  <si>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</si>
  <si>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</si>
  <si>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</si>
  <si>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</si>
  <si>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</si>
  <si>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</si>
  <si>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</si>
  <si>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</si>
  <si>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</si>
  <si>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</si>
  <si>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</si>
  <si>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</si>
  <si>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</si>
  <si>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</si>
  <si>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</si>
  <si>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</si>
  <si>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</si>
  <si>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</si>
  <si>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</si>
  <si>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</si>
  <si>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</si>
  <si>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</si>
  <si>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</si>
  <si>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</si>
  <si>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</si>
  <si>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</si>
  <si>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</si>
  <si>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</si>
  <si>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</si>
  <si>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</si>
  <si>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</si>
  <si>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</si>
  <si>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</si>
  <si>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</si>
  <si>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</si>
  <si>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</si>
  <si>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</si>
  <si>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</si>
  <si>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</si>
  <si>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</si>
  <si>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</si>
  <si>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</si>
  <si>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</si>
  <si>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</si>
  <si>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</si>
  <si>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</si>
  <si>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</si>
  <si>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</si>
  <si>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</si>
  <si>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</si>
  <si>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</si>
  <si>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</si>
  <si>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</si>
  <si>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</si>
  <si>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</si>
  <si>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</si>
  <si>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</si>
  <si>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</si>
  <si>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</si>
  <si>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</si>
  <si>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</si>
  <si>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</si>
  <si>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</si>
  <si>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</si>
  <si>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</si>
  <si>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</si>
  <si>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</si>
  <si>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</si>
  <si>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</si>
  <si>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</si>
  <si>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</si>
  <si>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</si>
  <si>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</si>
  <si>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</si>
  <si>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</si>
  <si>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</si>
  <si>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</si>
  <si>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</si>
  <si>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</si>
  <si>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</si>
  <si>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</si>
  <si>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</si>
  <si>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 per kg (2022 $)</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</si>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</sst>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mahajan\Downloads\2023_v2_Workbook_07_20_23%20(3).xlsx" TargetMode="External"/><Relationship Id="rId1" Type="http://schemas.openxmlformats.org/officeDocument/2006/relationships/externalLinkPath" Target="/Users/mmahajan/Downloads/2023_v2_Workbook_07_20_23%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eface and Contents"/>
      <sheetName val="Financial Definitions"/>
      <sheetName val="Financial and CRP Inputs"/>
      <sheetName val="Land-Based Wind"/>
      <sheetName val="Offshore Wind"/>
      <sheetName val="Distributed Wind"/>
      <sheetName val="Solar - Utility PV"/>
      <sheetName val="Solar - PV Dist. Comm"/>
      <sheetName val="Solar - PV Dist. Res"/>
      <sheetName val="Solar - CSP"/>
      <sheetName val="Geothermal"/>
      <sheetName val="Hydropower"/>
      <sheetName val="Nuclear"/>
      <sheetName val="Biopower"/>
      <sheetName val="Coal_FE"/>
      <sheetName val="Natural Gas_FE"/>
      <sheetName val="Natural Gas Fuel Cell_FE"/>
      <sheetName val="Coal_Retrofits"/>
      <sheetName val="Natural Gas_Retrofits"/>
      <sheetName val="Utility-Scale Battery Storage"/>
      <sheetName val="Commercial Battery Storage"/>
      <sheetName val="Residential Battery Storage"/>
      <sheetName val="Utility-Scale PV-Plus-Battery"/>
      <sheetName val="Pumped Storage Hydropower"/>
      <sheetName val="WACC Calc"/>
      <sheetName val="Tax Credits"/>
      <sheetName val="Summary"/>
      <sheetName val="Summary_CAPEX"/>
      <sheetName val="Summary_CF"/>
      <sheetName val="Summary_FCR"/>
      <sheetName val="Summary_LCOE"/>
      <sheetName val="Summary_FOM"/>
      <sheetName val="Summary_VOM"/>
      <sheetName val="Summary_Fuel"/>
      <sheetName val="LCOE Range"/>
      <sheetName val="PV OCC"/>
      <sheetName val="Program Goals"/>
    </sheetNames>
    <sheetDataSet>
      <sheetData sheetId="0"/>
      <sheetData sheetId="1"/>
      <sheetData sheetId="2">
        <row r="5">
          <cell r="B5" t="str">
            <v>Market</v>
          </cell>
          <cell r="E5">
            <v>20</v>
          </cell>
        </row>
        <row r="6">
          <cell r="I6">
            <v>30</v>
          </cell>
          <cell r="J6">
            <v>30</v>
          </cell>
        </row>
        <row r="8">
          <cell r="I8">
            <v>30</v>
          </cell>
          <cell r="J8">
            <v>30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55">
          <cell r="F55">
            <v>2.7900000000000001E-2</v>
          </cell>
          <cell r="G55">
            <v>2.7199999999999998E-2</v>
          </cell>
          <cell r="H55">
            <v>2.53E-2</v>
          </cell>
          <cell r="I55">
            <v>2.5000000000000001E-2</v>
          </cell>
          <cell r="J55">
            <v>2.5000000000000001E-2</v>
          </cell>
          <cell r="K55">
            <v>2.5000000000000001E-2</v>
          </cell>
          <cell r="L55">
            <v>2.5000000000000001E-2</v>
          </cell>
          <cell r="M55">
            <v>2.5000000000000001E-2</v>
          </cell>
          <cell r="N55">
            <v>2.5000000000000001E-2</v>
          </cell>
          <cell r="O55">
            <v>2.5000000000000001E-2</v>
          </cell>
          <cell r="P55">
            <v>2.5000000000000001E-2</v>
          </cell>
          <cell r="Q55">
            <v>2.5000000000000001E-2</v>
          </cell>
          <cell r="R55">
            <v>2.5000000000000001E-2</v>
          </cell>
          <cell r="S55">
            <v>2.5000000000000001E-2</v>
          </cell>
          <cell r="T55">
            <v>2.5000000000000001E-2</v>
          </cell>
          <cell r="U55">
            <v>2.5000000000000001E-2</v>
          </cell>
          <cell r="V55">
            <v>2.5000000000000001E-2</v>
          </cell>
          <cell r="W55">
            <v>2.5000000000000001E-2</v>
          </cell>
          <cell r="X55">
            <v>2.5000000000000001E-2</v>
          </cell>
          <cell r="Y55">
            <v>2.5000000000000001E-2</v>
          </cell>
          <cell r="Z55">
            <v>2.5000000000000001E-2</v>
          </cell>
          <cell r="AA55">
            <v>2.5000000000000001E-2</v>
          </cell>
          <cell r="AB55">
            <v>2.5000000000000001E-2</v>
          </cell>
          <cell r="AC55">
            <v>2.5000000000000001E-2</v>
          </cell>
          <cell r="AD55">
            <v>2.5000000000000001E-2</v>
          </cell>
          <cell r="AE55">
            <v>2.5000000000000001E-2</v>
          </cell>
          <cell r="AF55">
            <v>2.5000000000000001E-2</v>
          </cell>
          <cell r="AG55">
            <v>2.5000000000000001E-2</v>
          </cell>
          <cell r="AH55">
            <v>2.5000000000000001E-2</v>
          </cell>
          <cell r="AI55">
            <v>2.5000000000000001E-2</v>
          </cell>
        </row>
        <row r="56">
          <cell r="F56">
            <v>7.0000000000000007E-2</v>
          </cell>
          <cell r="G56">
            <v>7.0000000000000007E-2</v>
          </cell>
          <cell r="H56">
            <v>7.0000000000000007E-2</v>
          </cell>
          <cell r="I56">
            <v>7.0000000000000007E-2</v>
          </cell>
          <cell r="J56">
            <v>7.0000000000000007E-2</v>
          </cell>
          <cell r="K56">
            <v>7.0000000000000007E-2</v>
          </cell>
          <cell r="L56">
            <v>7.0000000000000007E-2</v>
          </cell>
          <cell r="M56">
            <v>7.0000000000000007E-2</v>
          </cell>
          <cell r="N56">
            <v>7.0000000000000007E-2</v>
          </cell>
          <cell r="O56">
            <v>7.0000000000000007E-2</v>
          </cell>
          <cell r="P56">
            <v>7.0000000000000007E-2</v>
          </cell>
          <cell r="Q56">
            <v>7.0000000000000007E-2</v>
          </cell>
          <cell r="R56">
            <v>7.0000000000000007E-2</v>
          </cell>
          <cell r="S56">
            <v>7.0000000000000007E-2</v>
          </cell>
          <cell r="T56">
            <v>7.0000000000000007E-2</v>
          </cell>
          <cell r="U56">
            <v>7.0000000000000007E-2</v>
          </cell>
          <cell r="V56">
            <v>7.0000000000000007E-2</v>
          </cell>
          <cell r="W56">
            <v>7.0000000000000007E-2</v>
          </cell>
          <cell r="X56">
            <v>7.0000000000000007E-2</v>
          </cell>
          <cell r="Y56">
            <v>7.0000000000000007E-2</v>
          </cell>
          <cell r="Z56">
            <v>7.0000000000000007E-2</v>
          </cell>
          <cell r="AA56">
            <v>7.0000000000000007E-2</v>
          </cell>
          <cell r="AB56">
            <v>7.0000000000000007E-2</v>
          </cell>
          <cell r="AC56">
            <v>7.0000000000000007E-2</v>
          </cell>
          <cell r="AD56">
            <v>7.0000000000000007E-2</v>
          </cell>
          <cell r="AE56">
            <v>7.0000000000000007E-2</v>
          </cell>
          <cell r="AF56">
            <v>7.0000000000000007E-2</v>
          </cell>
          <cell r="AG56">
            <v>7.0000000000000007E-2</v>
          </cell>
          <cell r="AH56">
            <v>7.0000000000000007E-2</v>
          </cell>
          <cell r="AI56">
            <v>7.0000000000000007E-2</v>
          </cell>
        </row>
        <row r="57">
          <cell r="F57">
            <v>7.0000000000000007E-2</v>
          </cell>
          <cell r="G57">
            <v>7.0000000000000007E-2</v>
          </cell>
          <cell r="H57">
            <v>7.0000000000000007E-2</v>
          </cell>
          <cell r="I57">
            <v>7.0000000000000007E-2</v>
          </cell>
          <cell r="J57">
            <v>7.0000000000000007E-2</v>
          </cell>
          <cell r="K57">
            <v>7.0000000000000007E-2</v>
          </cell>
          <cell r="L57">
            <v>7.0000000000000007E-2</v>
          </cell>
          <cell r="M57">
            <v>7.0000000000000007E-2</v>
          </cell>
          <cell r="N57">
            <v>7.0000000000000007E-2</v>
          </cell>
          <cell r="O57">
            <v>7.0000000000000007E-2</v>
          </cell>
          <cell r="P57">
            <v>7.0000000000000007E-2</v>
          </cell>
          <cell r="Q57">
            <v>7.0000000000000007E-2</v>
          </cell>
          <cell r="R57">
            <v>7.0000000000000007E-2</v>
          </cell>
          <cell r="S57">
            <v>7.0000000000000007E-2</v>
          </cell>
          <cell r="T57">
            <v>7.0000000000000007E-2</v>
          </cell>
          <cell r="U57">
            <v>7.0000000000000007E-2</v>
          </cell>
          <cell r="V57">
            <v>7.0000000000000007E-2</v>
          </cell>
          <cell r="W57">
            <v>7.0000000000000007E-2</v>
          </cell>
          <cell r="X57">
            <v>7.0000000000000007E-2</v>
          </cell>
          <cell r="Y57">
            <v>7.0000000000000007E-2</v>
          </cell>
          <cell r="Z57">
            <v>7.0000000000000007E-2</v>
          </cell>
          <cell r="AA57">
            <v>7.0000000000000007E-2</v>
          </cell>
          <cell r="AB57">
            <v>7.0000000000000007E-2</v>
          </cell>
          <cell r="AC57">
            <v>7.0000000000000007E-2</v>
          </cell>
          <cell r="AD57">
            <v>7.0000000000000007E-2</v>
          </cell>
          <cell r="AE57">
            <v>7.0000000000000007E-2</v>
          </cell>
          <cell r="AF57">
            <v>7.0000000000000007E-2</v>
          </cell>
          <cell r="AG57">
            <v>7.0000000000000007E-2</v>
          </cell>
          <cell r="AH57">
            <v>7.0000000000000007E-2</v>
          </cell>
          <cell r="AI57">
            <v>7.0000000000000007E-2</v>
          </cell>
        </row>
        <row r="58">
          <cell r="F58">
            <v>7.0000000000000007E-2</v>
          </cell>
          <cell r="G58">
            <v>7.0000000000000007E-2</v>
          </cell>
          <cell r="H58">
            <v>7.0000000000000007E-2</v>
          </cell>
          <cell r="I58">
            <v>7.0000000000000007E-2</v>
          </cell>
          <cell r="J58">
            <v>7.0000000000000007E-2</v>
          </cell>
          <cell r="K58">
            <v>7.0000000000000007E-2</v>
          </cell>
          <cell r="L58">
            <v>7.0000000000000007E-2</v>
          </cell>
          <cell r="M58">
            <v>7.0000000000000007E-2</v>
          </cell>
          <cell r="N58">
            <v>7.0000000000000007E-2</v>
          </cell>
          <cell r="O58">
            <v>7.0000000000000007E-2</v>
          </cell>
          <cell r="P58">
            <v>7.0000000000000007E-2</v>
          </cell>
          <cell r="Q58">
            <v>7.0000000000000007E-2</v>
          </cell>
          <cell r="R58">
            <v>7.0000000000000007E-2</v>
          </cell>
          <cell r="S58">
            <v>7.0000000000000007E-2</v>
          </cell>
          <cell r="T58">
            <v>7.0000000000000007E-2</v>
          </cell>
          <cell r="U58">
            <v>7.0000000000000007E-2</v>
          </cell>
          <cell r="V58">
            <v>7.0000000000000007E-2</v>
          </cell>
          <cell r="W58">
            <v>7.0000000000000007E-2</v>
          </cell>
          <cell r="X58">
            <v>7.0000000000000007E-2</v>
          </cell>
          <cell r="Y58">
            <v>7.0000000000000007E-2</v>
          </cell>
          <cell r="Z58">
            <v>7.0000000000000007E-2</v>
          </cell>
          <cell r="AA58">
            <v>7.0000000000000007E-2</v>
          </cell>
          <cell r="AB58">
            <v>7.0000000000000007E-2</v>
          </cell>
          <cell r="AC58">
            <v>7.0000000000000007E-2</v>
          </cell>
          <cell r="AD58">
            <v>7.0000000000000007E-2</v>
          </cell>
          <cell r="AE58">
            <v>7.0000000000000007E-2</v>
          </cell>
          <cell r="AF58">
            <v>7.0000000000000007E-2</v>
          </cell>
          <cell r="AG58">
            <v>7.0000000000000007E-2</v>
          </cell>
          <cell r="AH58">
            <v>7.0000000000000007E-2</v>
          </cell>
          <cell r="AI58">
            <v>7.0000000000000007E-2</v>
          </cell>
        </row>
        <row r="62">
          <cell r="F62">
            <v>6.5000000000000002E-2</v>
          </cell>
          <cell r="G62">
            <v>6.5000000000000002E-2</v>
          </cell>
          <cell r="H62">
            <v>6.5000000000000002E-2</v>
          </cell>
          <cell r="I62">
            <v>6.5000000000000002E-2</v>
          </cell>
          <cell r="J62">
            <v>6.5000000000000002E-2</v>
          </cell>
          <cell r="K62">
            <v>6.5000000000000002E-2</v>
          </cell>
          <cell r="L62">
            <v>6.5000000000000002E-2</v>
          </cell>
          <cell r="M62">
            <v>6.5000000000000002E-2</v>
          </cell>
          <cell r="N62">
            <v>6.5000000000000002E-2</v>
          </cell>
          <cell r="O62">
            <v>6.5000000000000002E-2</v>
          </cell>
          <cell r="P62">
            <v>6.5000000000000002E-2</v>
          </cell>
          <cell r="Q62">
            <v>6.5000000000000002E-2</v>
          </cell>
          <cell r="R62">
            <v>6.5000000000000002E-2</v>
          </cell>
          <cell r="S62">
            <v>6.5000000000000002E-2</v>
          </cell>
          <cell r="T62">
            <v>6.5000000000000002E-2</v>
          </cell>
          <cell r="U62">
            <v>6.5000000000000002E-2</v>
          </cell>
          <cell r="V62">
            <v>6.5000000000000002E-2</v>
          </cell>
          <cell r="W62">
            <v>6.5000000000000002E-2</v>
          </cell>
          <cell r="X62">
            <v>6.5000000000000002E-2</v>
          </cell>
          <cell r="Y62">
            <v>6.5000000000000002E-2</v>
          </cell>
          <cell r="Z62">
            <v>6.5000000000000002E-2</v>
          </cell>
          <cell r="AA62">
            <v>6.5000000000000002E-2</v>
          </cell>
          <cell r="AB62">
            <v>6.5000000000000002E-2</v>
          </cell>
          <cell r="AC62">
            <v>6.5000000000000002E-2</v>
          </cell>
          <cell r="AD62">
            <v>6.5000000000000002E-2</v>
          </cell>
          <cell r="AE62">
            <v>6.5000000000000002E-2</v>
          </cell>
          <cell r="AF62">
            <v>6.5000000000000002E-2</v>
          </cell>
          <cell r="AG62">
            <v>6.5000000000000002E-2</v>
          </cell>
          <cell r="AH62">
            <v>6.5000000000000002E-2</v>
          </cell>
          <cell r="AI62">
            <v>6.5000000000000002E-2</v>
          </cell>
        </row>
        <row r="63">
          <cell r="F63">
            <v>0.1</v>
          </cell>
          <cell r="G63">
            <v>0.1</v>
          </cell>
          <cell r="H63">
            <v>0.1</v>
          </cell>
          <cell r="I63">
            <v>0.1</v>
          </cell>
          <cell r="J63">
            <v>0.1</v>
          </cell>
          <cell r="K63">
            <v>0.1</v>
          </cell>
          <cell r="L63">
            <v>0.1</v>
          </cell>
          <cell r="M63">
            <v>0.1</v>
          </cell>
          <cell r="N63">
            <v>0.1</v>
          </cell>
          <cell r="O63">
            <v>0.1</v>
          </cell>
          <cell r="P63">
            <v>0.1</v>
          </cell>
          <cell r="Q63">
            <v>0.1</v>
          </cell>
          <cell r="R63">
            <v>0.1</v>
          </cell>
          <cell r="S63">
            <v>0.1</v>
          </cell>
          <cell r="T63">
            <v>0.1</v>
          </cell>
          <cell r="U63">
            <v>0.1</v>
          </cell>
          <cell r="V63">
            <v>0.1</v>
          </cell>
          <cell r="W63">
            <v>0.1</v>
          </cell>
          <cell r="X63">
            <v>0.1</v>
          </cell>
          <cell r="Y63">
            <v>0.1</v>
          </cell>
          <cell r="Z63">
            <v>0.1</v>
          </cell>
          <cell r="AA63">
            <v>0.1</v>
          </cell>
          <cell r="AB63">
            <v>0.1</v>
          </cell>
          <cell r="AC63">
            <v>0.1</v>
          </cell>
          <cell r="AD63">
            <v>0.1</v>
          </cell>
          <cell r="AE63">
            <v>0.1</v>
          </cell>
          <cell r="AF63">
            <v>0.1</v>
          </cell>
          <cell r="AG63">
            <v>0.1</v>
          </cell>
          <cell r="AH63">
            <v>0.1</v>
          </cell>
          <cell r="AI63">
            <v>0.1</v>
          </cell>
        </row>
        <row r="64">
          <cell r="F64">
            <v>0.1</v>
          </cell>
          <cell r="G64">
            <v>0.1</v>
          </cell>
          <cell r="H64">
            <v>0.1</v>
          </cell>
          <cell r="I64">
            <v>0.1</v>
          </cell>
          <cell r="J64">
            <v>0.1</v>
          </cell>
          <cell r="K64">
            <v>0.1</v>
          </cell>
          <cell r="L64">
            <v>0.1</v>
          </cell>
          <cell r="M64">
            <v>0.1</v>
          </cell>
          <cell r="N64">
            <v>0.1</v>
          </cell>
          <cell r="O64">
            <v>0.1</v>
          </cell>
          <cell r="P64">
            <v>0.1</v>
          </cell>
          <cell r="Q64">
            <v>0.1</v>
          </cell>
          <cell r="R64">
            <v>0.1</v>
          </cell>
          <cell r="S64">
            <v>0.1</v>
          </cell>
          <cell r="T64">
            <v>0.1</v>
          </cell>
          <cell r="U64">
            <v>0.1</v>
          </cell>
          <cell r="V64">
            <v>0.1</v>
          </cell>
          <cell r="W64">
            <v>0.1</v>
          </cell>
          <cell r="X64">
            <v>0.1</v>
          </cell>
          <cell r="Y64">
            <v>0.1</v>
          </cell>
          <cell r="Z64">
            <v>0.1</v>
          </cell>
          <cell r="AA64">
            <v>0.1</v>
          </cell>
          <cell r="AB64">
            <v>0.1</v>
          </cell>
          <cell r="AC64">
            <v>0.1</v>
          </cell>
          <cell r="AD64">
            <v>0.1</v>
          </cell>
          <cell r="AE64">
            <v>0.1</v>
          </cell>
          <cell r="AF64">
            <v>0.1</v>
          </cell>
          <cell r="AG64">
            <v>0.1</v>
          </cell>
          <cell r="AH64">
            <v>0.1</v>
          </cell>
          <cell r="AI64">
            <v>0.1</v>
          </cell>
        </row>
        <row r="65">
          <cell r="F65">
            <v>0.1</v>
          </cell>
          <cell r="G65">
            <v>0.1</v>
          </cell>
          <cell r="H65">
            <v>0.1</v>
          </cell>
          <cell r="I65">
            <v>0.1</v>
          </cell>
          <cell r="J65">
            <v>0.1</v>
          </cell>
          <cell r="K65">
            <v>0.1</v>
          </cell>
          <cell r="L65">
            <v>0.1</v>
          </cell>
          <cell r="M65">
            <v>0.1</v>
          </cell>
          <cell r="N65">
            <v>0.1</v>
          </cell>
          <cell r="O65">
            <v>0.1</v>
          </cell>
          <cell r="P65">
            <v>0.1</v>
          </cell>
          <cell r="Q65">
            <v>0.1</v>
          </cell>
          <cell r="R65">
            <v>0.1</v>
          </cell>
          <cell r="S65">
            <v>0.1</v>
          </cell>
          <cell r="T65">
            <v>0.1</v>
          </cell>
          <cell r="U65">
            <v>0.1</v>
          </cell>
          <cell r="V65">
            <v>0.1</v>
          </cell>
          <cell r="W65">
            <v>0.1</v>
          </cell>
          <cell r="X65">
            <v>0.1</v>
          </cell>
          <cell r="Y65">
            <v>0.1</v>
          </cell>
          <cell r="Z65">
            <v>0.1</v>
          </cell>
          <cell r="AA65">
            <v>0.1</v>
          </cell>
          <cell r="AB65">
            <v>0.1</v>
          </cell>
          <cell r="AC65">
            <v>0.1</v>
          </cell>
          <cell r="AD65">
            <v>0.1</v>
          </cell>
          <cell r="AE65">
            <v>0.1</v>
          </cell>
          <cell r="AF65">
            <v>0.1</v>
          </cell>
          <cell r="AG65">
            <v>0.1</v>
          </cell>
          <cell r="AH65">
            <v>0.1</v>
          </cell>
          <cell r="AI65">
            <v>0.1</v>
          </cell>
        </row>
        <row r="69">
          <cell r="F69">
            <v>0.47683494198086401</v>
          </cell>
          <cell r="G69">
            <v>0.429620956624159</v>
          </cell>
          <cell r="H69">
            <v>0.41202840114628098</v>
          </cell>
          <cell r="I69">
            <v>0.37981635956828103</v>
          </cell>
          <cell r="J69">
            <v>0.37217056793804298</v>
          </cell>
          <cell r="K69">
            <v>0.36428922852918399</v>
          </cell>
          <cell r="L69">
            <v>0.35616128608976699</v>
          </cell>
          <cell r="M69">
            <v>0.34777498254617301</v>
          </cell>
          <cell r="N69">
            <v>0.33911780024946597</v>
          </cell>
          <cell r="O69">
            <v>0.330176399633897</v>
          </cell>
          <cell r="P69">
            <v>0.326814253286979</v>
          </cell>
          <cell r="Q69">
            <v>0.32339845226421199</v>
          </cell>
          <cell r="R69">
            <v>0.31992770186593</v>
          </cell>
          <cell r="S69">
            <v>0.316400665399515</v>
          </cell>
          <cell r="T69">
            <v>0.31281596246295701</v>
          </cell>
          <cell r="U69">
            <v>0.30917216714345902</v>
          </cell>
          <cell r="V69">
            <v>0.30546780612640501</v>
          </cell>
          <cell r="W69">
            <v>0.30170135670889903</v>
          </cell>
          <cell r="X69">
            <v>0.29787124471308002</v>
          </cell>
          <cell r="Y69">
            <v>0.29397584229242901</v>
          </cell>
          <cell r="Z69">
            <v>0.29001346562420999</v>
          </cell>
          <cell r="AA69">
            <v>0.28598237248380698</v>
          </cell>
          <cell r="AB69">
            <v>0.28188075968966197</v>
          </cell>
          <cell r="AC69">
            <v>0.38273669933452398</v>
          </cell>
          <cell r="AD69">
            <v>0.48555780993221498</v>
          </cell>
          <cell r="AE69">
            <v>0.715332757014711</v>
          </cell>
          <cell r="AF69">
            <v>0.71533339957429398</v>
          </cell>
          <cell r="AG69">
            <v>0.71533405388887095</v>
          </cell>
          <cell r="AH69">
            <v>0.71533472028398803</v>
          </cell>
          <cell r="AI69">
            <v>0.71533539909732502</v>
          </cell>
        </row>
        <row r="70">
          <cell r="F70">
            <v>0.47683494198086401</v>
          </cell>
          <cell r="G70">
            <v>0.429620956624159</v>
          </cell>
          <cell r="H70">
            <v>0.41202840114628098</v>
          </cell>
          <cell r="I70">
            <v>0.37981635956828103</v>
          </cell>
          <cell r="J70">
            <v>0.37217056793804298</v>
          </cell>
          <cell r="K70">
            <v>0.36428922852918399</v>
          </cell>
          <cell r="L70">
            <v>0.35616128608976699</v>
          </cell>
          <cell r="M70">
            <v>0.34777498254617301</v>
          </cell>
          <cell r="N70">
            <v>0.33911780024946597</v>
          </cell>
          <cell r="O70">
            <v>0.330176399633897</v>
          </cell>
          <cell r="P70">
            <v>0.326814253286979</v>
          </cell>
          <cell r="Q70">
            <v>0.32339845226421199</v>
          </cell>
          <cell r="R70">
            <v>0.31992770186593</v>
          </cell>
          <cell r="S70">
            <v>0.316400665399515</v>
          </cell>
          <cell r="T70">
            <v>0.31281596246295701</v>
          </cell>
          <cell r="U70">
            <v>0.30917216714345902</v>
          </cell>
          <cell r="V70">
            <v>0.30546780612640501</v>
          </cell>
          <cell r="W70">
            <v>0.30170135670889903</v>
          </cell>
          <cell r="X70">
            <v>0.29787124471308002</v>
          </cell>
          <cell r="Y70">
            <v>0.29397584229242901</v>
          </cell>
          <cell r="Z70">
            <v>0.29001346562420999</v>
          </cell>
          <cell r="AA70">
            <v>0.28598237248380698</v>
          </cell>
          <cell r="AB70">
            <v>0.28188075968966197</v>
          </cell>
          <cell r="AC70">
            <v>0.38273669933452398</v>
          </cell>
          <cell r="AD70">
            <v>0.48555780993221498</v>
          </cell>
          <cell r="AE70">
            <v>0.715332757014711</v>
          </cell>
          <cell r="AF70">
            <v>0.71533339957429398</v>
          </cell>
          <cell r="AG70">
            <v>0.71533405388887095</v>
          </cell>
          <cell r="AH70">
            <v>0.71533472028398803</v>
          </cell>
          <cell r="AI70">
            <v>0.71533539909732502</v>
          </cell>
        </row>
        <row r="71">
          <cell r="F71">
            <v>0.47683494198086401</v>
          </cell>
          <cell r="G71">
            <v>0.429620956624159</v>
          </cell>
          <cell r="H71">
            <v>0.41202840114628098</v>
          </cell>
          <cell r="I71">
            <v>0.37981635956828103</v>
          </cell>
          <cell r="J71">
            <v>0.37217056793804298</v>
          </cell>
          <cell r="K71">
            <v>0.36428922852918399</v>
          </cell>
          <cell r="L71">
            <v>0.35616128608976699</v>
          </cell>
          <cell r="M71">
            <v>0.34777498254617301</v>
          </cell>
          <cell r="N71">
            <v>0.33911780024946597</v>
          </cell>
          <cell r="O71">
            <v>0.330176399633897</v>
          </cell>
          <cell r="P71">
            <v>0.326814253286979</v>
          </cell>
          <cell r="Q71">
            <v>0.32339845226421199</v>
          </cell>
          <cell r="R71">
            <v>0.31992770186593</v>
          </cell>
          <cell r="S71">
            <v>0.316400665399515</v>
          </cell>
          <cell r="T71">
            <v>0.31281596246295701</v>
          </cell>
          <cell r="U71">
            <v>0.30917216714345902</v>
          </cell>
          <cell r="V71">
            <v>0.30546780612640501</v>
          </cell>
          <cell r="W71">
            <v>0.30170135670889903</v>
          </cell>
          <cell r="X71">
            <v>0.29787124471308002</v>
          </cell>
          <cell r="Y71">
            <v>0.29397584229242901</v>
          </cell>
          <cell r="Z71">
            <v>0.29001346562420999</v>
          </cell>
          <cell r="AA71">
            <v>0.28598237248380698</v>
          </cell>
          <cell r="AB71">
            <v>0.28188075968966197</v>
          </cell>
          <cell r="AC71">
            <v>0.38273669933452398</v>
          </cell>
          <cell r="AD71">
            <v>0.48555780993221498</v>
          </cell>
          <cell r="AE71">
            <v>0.715332757014711</v>
          </cell>
          <cell r="AF71">
            <v>0.71533339957429398</v>
          </cell>
          <cell r="AG71">
            <v>0.71533405388887095</v>
          </cell>
          <cell r="AH71">
            <v>0.71533472028398803</v>
          </cell>
          <cell r="AI71">
            <v>0.71533539909732502</v>
          </cell>
        </row>
        <row r="72">
          <cell r="F72">
            <v>0.25739999999999996</v>
          </cell>
          <cell r="G72">
            <v>0.25739999999999996</v>
          </cell>
          <cell r="H72">
            <v>0.25739999999999996</v>
          </cell>
          <cell r="I72">
            <v>0.25739999999999996</v>
          </cell>
          <cell r="J72">
            <v>0.25739999999999996</v>
          </cell>
          <cell r="K72">
            <v>0.25739999999999996</v>
          </cell>
          <cell r="L72">
            <v>0.25739999999999996</v>
          </cell>
          <cell r="M72">
            <v>0.25739999999999996</v>
          </cell>
          <cell r="N72">
            <v>0.25739999999999996</v>
          </cell>
          <cell r="O72">
            <v>0.25739999999999996</v>
          </cell>
          <cell r="P72">
            <v>0.25739999999999996</v>
          </cell>
          <cell r="Q72">
            <v>0.25739999999999996</v>
          </cell>
          <cell r="R72">
            <v>0.25739999999999996</v>
          </cell>
          <cell r="S72">
            <v>0.25739999999999996</v>
          </cell>
          <cell r="T72">
            <v>0.25739999999999996</v>
          </cell>
          <cell r="U72">
            <v>0.25739999999999996</v>
          </cell>
          <cell r="V72">
            <v>0.25739999999999996</v>
          </cell>
          <cell r="W72">
            <v>0.25739999999999996</v>
          </cell>
          <cell r="X72">
            <v>0.25739999999999996</v>
          </cell>
          <cell r="Y72">
            <v>0.25739999999999996</v>
          </cell>
          <cell r="Z72">
            <v>0.25739999999999996</v>
          </cell>
          <cell r="AA72">
            <v>0.25739999999999996</v>
          </cell>
          <cell r="AB72">
            <v>0.25739999999999996</v>
          </cell>
          <cell r="AC72">
            <v>0.25739999999999996</v>
          </cell>
          <cell r="AD72">
            <v>0.25739999999999996</v>
          </cell>
          <cell r="AE72">
            <v>0.25739999999999996</v>
          </cell>
          <cell r="AF72">
            <v>0.25739999999999996</v>
          </cell>
          <cell r="AG72">
            <v>0.25739999999999996</v>
          </cell>
          <cell r="AH72">
            <v>0.25739999999999996</v>
          </cell>
          <cell r="AI72">
            <v>0.25739999999999996</v>
          </cell>
        </row>
        <row r="133">
          <cell r="F133">
            <v>2.7900000000000001E-2</v>
          </cell>
          <cell r="G133">
            <v>2.7199999999999998E-2</v>
          </cell>
          <cell r="H133">
            <v>2.53E-2</v>
          </cell>
          <cell r="I133">
            <v>2.5000000000000001E-2</v>
          </cell>
          <cell r="J133">
            <v>2.5000000000000001E-2</v>
          </cell>
          <cell r="K133">
            <v>2.5000000000000001E-2</v>
          </cell>
          <cell r="L133">
            <v>2.5000000000000001E-2</v>
          </cell>
          <cell r="M133">
            <v>2.5000000000000001E-2</v>
          </cell>
          <cell r="N133">
            <v>2.5000000000000001E-2</v>
          </cell>
          <cell r="O133">
            <v>2.5000000000000001E-2</v>
          </cell>
          <cell r="P133">
            <v>2.5000000000000001E-2</v>
          </cell>
          <cell r="Q133">
            <v>2.5000000000000001E-2</v>
          </cell>
          <cell r="R133">
            <v>2.5000000000000001E-2</v>
          </cell>
          <cell r="S133">
            <v>2.5000000000000001E-2</v>
          </cell>
          <cell r="T133">
            <v>2.5000000000000001E-2</v>
          </cell>
          <cell r="U133">
            <v>2.5000000000000001E-2</v>
          </cell>
          <cell r="V133">
            <v>2.5000000000000001E-2</v>
          </cell>
          <cell r="W133">
            <v>2.5000000000000001E-2</v>
          </cell>
          <cell r="X133">
            <v>2.5000000000000001E-2</v>
          </cell>
          <cell r="Y133">
            <v>2.5000000000000001E-2</v>
          </cell>
          <cell r="Z133">
            <v>2.5000000000000001E-2</v>
          </cell>
          <cell r="AA133">
            <v>2.5000000000000001E-2</v>
          </cell>
          <cell r="AB133">
            <v>2.5000000000000001E-2</v>
          </cell>
          <cell r="AC133">
            <v>2.5000000000000001E-2</v>
          </cell>
          <cell r="AD133">
            <v>2.5000000000000001E-2</v>
          </cell>
          <cell r="AE133">
            <v>2.5000000000000001E-2</v>
          </cell>
          <cell r="AF133">
            <v>2.5000000000000001E-2</v>
          </cell>
          <cell r="AG133">
            <v>2.5000000000000001E-2</v>
          </cell>
          <cell r="AH133">
            <v>2.5000000000000001E-2</v>
          </cell>
          <cell r="AI133">
            <v>2.5000000000000001E-2</v>
          </cell>
        </row>
        <row r="134">
          <cell r="F134">
            <v>7.0000000000000007E-2</v>
          </cell>
          <cell r="G134">
            <v>7.0000000000000007E-2</v>
          </cell>
          <cell r="H134">
            <v>7.0000000000000007E-2</v>
          </cell>
          <cell r="I134">
            <v>7.0000000000000007E-2</v>
          </cell>
          <cell r="J134">
            <v>7.0000000000000007E-2</v>
          </cell>
          <cell r="K134">
            <v>7.0000000000000007E-2</v>
          </cell>
          <cell r="L134">
            <v>7.0000000000000007E-2</v>
          </cell>
          <cell r="M134">
            <v>7.0000000000000007E-2</v>
          </cell>
          <cell r="N134">
            <v>7.0000000000000007E-2</v>
          </cell>
          <cell r="O134">
            <v>7.0000000000000007E-2</v>
          </cell>
          <cell r="P134">
            <v>7.0000000000000007E-2</v>
          </cell>
          <cell r="Q134">
            <v>7.0000000000000007E-2</v>
          </cell>
          <cell r="R134">
            <v>7.0000000000000007E-2</v>
          </cell>
          <cell r="S134">
            <v>7.0000000000000007E-2</v>
          </cell>
          <cell r="T134">
            <v>7.0000000000000007E-2</v>
          </cell>
          <cell r="U134">
            <v>7.0000000000000007E-2</v>
          </cell>
          <cell r="V134">
            <v>7.0000000000000007E-2</v>
          </cell>
          <cell r="W134">
            <v>7.0000000000000007E-2</v>
          </cell>
          <cell r="X134">
            <v>7.0000000000000007E-2</v>
          </cell>
          <cell r="Y134">
            <v>7.0000000000000007E-2</v>
          </cell>
          <cell r="Z134">
            <v>7.0000000000000007E-2</v>
          </cell>
          <cell r="AA134">
            <v>7.0000000000000007E-2</v>
          </cell>
          <cell r="AB134">
            <v>7.0000000000000007E-2</v>
          </cell>
          <cell r="AC134">
            <v>7.0000000000000007E-2</v>
          </cell>
          <cell r="AD134">
            <v>7.0000000000000007E-2</v>
          </cell>
          <cell r="AE134">
            <v>7.0000000000000007E-2</v>
          </cell>
          <cell r="AF134">
            <v>7.0000000000000007E-2</v>
          </cell>
          <cell r="AG134">
            <v>7.0000000000000007E-2</v>
          </cell>
          <cell r="AH134">
            <v>7.0000000000000007E-2</v>
          </cell>
          <cell r="AI134">
            <v>7.0000000000000007E-2</v>
          </cell>
        </row>
        <row r="135">
          <cell r="F135">
            <v>7.0000000000000007E-2</v>
          </cell>
          <cell r="G135">
            <v>7.0000000000000007E-2</v>
          </cell>
          <cell r="H135">
            <v>7.0000000000000007E-2</v>
          </cell>
          <cell r="I135">
            <v>7.0000000000000007E-2</v>
          </cell>
          <cell r="J135">
            <v>7.0000000000000007E-2</v>
          </cell>
          <cell r="K135">
            <v>7.0000000000000007E-2</v>
          </cell>
          <cell r="L135">
            <v>7.0000000000000007E-2</v>
          </cell>
          <cell r="M135">
            <v>7.0000000000000007E-2</v>
          </cell>
          <cell r="N135">
            <v>7.0000000000000007E-2</v>
          </cell>
          <cell r="O135">
            <v>7.0000000000000007E-2</v>
          </cell>
          <cell r="P135">
            <v>7.0000000000000007E-2</v>
          </cell>
          <cell r="Q135">
            <v>7.0000000000000007E-2</v>
          </cell>
          <cell r="R135">
            <v>7.0000000000000007E-2</v>
          </cell>
          <cell r="S135">
            <v>7.0000000000000007E-2</v>
          </cell>
          <cell r="T135">
            <v>7.0000000000000007E-2</v>
          </cell>
          <cell r="U135">
            <v>7.0000000000000007E-2</v>
          </cell>
          <cell r="V135">
            <v>7.0000000000000007E-2</v>
          </cell>
          <cell r="W135">
            <v>7.0000000000000007E-2</v>
          </cell>
          <cell r="X135">
            <v>7.0000000000000007E-2</v>
          </cell>
          <cell r="Y135">
            <v>7.0000000000000007E-2</v>
          </cell>
          <cell r="Z135">
            <v>7.0000000000000007E-2</v>
          </cell>
          <cell r="AA135">
            <v>7.0000000000000007E-2</v>
          </cell>
          <cell r="AB135">
            <v>7.0000000000000007E-2</v>
          </cell>
          <cell r="AC135">
            <v>7.0000000000000007E-2</v>
          </cell>
          <cell r="AD135">
            <v>7.0000000000000007E-2</v>
          </cell>
          <cell r="AE135">
            <v>7.0000000000000007E-2</v>
          </cell>
          <cell r="AF135">
            <v>7.0000000000000007E-2</v>
          </cell>
          <cell r="AG135">
            <v>7.0000000000000007E-2</v>
          </cell>
          <cell r="AH135">
            <v>7.0000000000000007E-2</v>
          </cell>
          <cell r="AI135">
            <v>7.0000000000000007E-2</v>
          </cell>
        </row>
        <row r="136">
          <cell r="F136">
            <v>7.0000000000000007E-2</v>
          </cell>
          <cell r="G136">
            <v>7.0000000000000007E-2</v>
          </cell>
          <cell r="H136">
            <v>7.0000000000000007E-2</v>
          </cell>
          <cell r="I136">
            <v>7.0000000000000007E-2</v>
          </cell>
          <cell r="J136">
            <v>7.0000000000000007E-2</v>
          </cell>
          <cell r="K136">
            <v>7.0000000000000007E-2</v>
          </cell>
          <cell r="L136">
            <v>7.0000000000000007E-2</v>
          </cell>
          <cell r="M136">
            <v>7.0000000000000007E-2</v>
          </cell>
          <cell r="N136">
            <v>7.0000000000000007E-2</v>
          </cell>
          <cell r="O136">
            <v>7.0000000000000007E-2</v>
          </cell>
          <cell r="P136">
            <v>7.0000000000000007E-2</v>
          </cell>
          <cell r="Q136">
            <v>7.0000000000000007E-2</v>
          </cell>
          <cell r="R136">
            <v>7.0000000000000007E-2</v>
          </cell>
          <cell r="S136">
            <v>7.0000000000000007E-2</v>
          </cell>
          <cell r="T136">
            <v>7.0000000000000007E-2</v>
          </cell>
          <cell r="U136">
            <v>7.0000000000000007E-2</v>
          </cell>
          <cell r="V136">
            <v>7.0000000000000007E-2</v>
          </cell>
          <cell r="W136">
            <v>7.0000000000000007E-2</v>
          </cell>
          <cell r="X136">
            <v>7.0000000000000007E-2</v>
          </cell>
          <cell r="Y136">
            <v>7.0000000000000007E-2</v>
          </cell>
          <cell r="Z136">
            <v>7.0000000000000007E-2</v>
          </cell>
          <cell r="AA136">
            <v>7.0000000000000007E-2</v>
          </cell>
          <cell r="AB136">
            <v>7.0000000000000007E-2</v>
          </cell>
          <cell r="AC136">
            <v>7.0000000000000007E-2</v>
          </cell>
          <cell r="AD136">
            <v>7.0000000000000007E-2</v>
          </cell>
          <cell r="AE136">
            <v>7.0000000000000007E-2</v>
          </cell>
          <cell r="AF136">
            <v>7.0000000000000007E-2</v>
          </cell>
          <cell r="AG136">
            <v>7.0000000000000007E-2</v>
          </cell>
          <cell r="AH136">
            <v>7.0000000000000007E-2</v>
          </cell>
          <cell r="AI136">
            <v>7.0000000000000007E-2</v>
          </cell>
        </row>
        <row r="140">
          <cell r="F140">
            <v>6.5000000000000002E-2</v>
          </cell>
          <cell r="G140">
            <v>6.5000000000000002E-2</v>
          </cell>
          <cell r="H140">
            <v>6.5000000000000002E-2</v>
          </cell>
          <cell r="I140">
            <v>6.5000000000000002E-2</v>
          </cell>
          <cell r="J140">
            <v>6.5000000000000002E-2</v>
          </cell>
          <cell r="K140">
            <v>6.5000000000000002E-2</v>
          </cell>
          <cell r="L140">
            <v>6.5000000000000002E-2</v>
          </cell>
          <cell r="M140">
            <v>6.5000000000000002E-2</v>
          </cell>
          <cell r="N140">
            <v>6.5000000000000002E-2</v>
          </cell>
          <cell r="O140">
            <v>6.5000000000000002E-2</v>
          </cell>
          <cell r="P140">
            <v>6.5000000000000002E-2</v>
          </cell>
          <cell r="Q140">
            <v>6.5000000000000002E-2</v>
          </cell>
          <cell r="R140">
            <v>6.5000000000000002E-2</v>
          </cell>
          <cell r="S140">
            <v>6.5000000000000002E-2</v>
          </cell>
          <cell r="T140">
            <v>6.5000000000000002E-2</v>
          </cell>
          <cell r="U140">
            <v>6.5000000000000002E-2</v>
          </cell>
          <cell r="V140">
            <v>6.5000000000000002E-2</v>
          </cell>
          <cell r="W140">
            <v>6.5000000000000002E-2</v>
          </cell>
          <cell r="X140">
            <v>6.5000000000000002E-2</v>
          </cell>
          <cell r="Y140">
            <v>6.5000000000000002E-2</v>
          </cell>
          <cell r="Z140">
            <v>6.5000000000000002E-2</v>
          </cell>
          <cell r="AA140">
            <v>6.5000000000000002E-2</v>
          </cell>
          <cell r="AB140">
            <v>6.5000000000000002E-2</v>
          </cell>
          <cell r="AC140">
            <v>6.5000000000000002E-2</v>
          </cell>
          <cell r="AD140">
            <v>6.5000000000000002E-2</v>
          </cell>
          <cell r="AE140">
            <v>6.5000000000000002E-2</v>
          </cell>
          <cell r="AF140">
            <v>6.5000000000000002E-2</v>
          </cell>
          <cell r="AG140">
            <v>6.5000000000000002E-2</v>
          </cell>
          <cell r="AH140">
            <v>6.5000000000000002E-2</v>
          </cell>
          <cell r="AI140">
            <v>6.5000000000000002E-2</v>
          </cell>
        </row>
        <row r="141">
          <cell r="F141">
            <v>8.7999999999999995E-2</v>
          </cell>
          <cell r="G141">
            <v>8.7999999999999995E-2</v>
          </cell>
          <cell r="H141">
            <v>8.7999999999999995E-2</v>
          </cell>
          <cell r="I141">
            <v>8.7999999999999995E-2</v>
          </cell>
          <cell r="J141">
            <v>8.7999999999999995E-2</v>
          </cell>
          <cell r="K141">
            <v>8.7999999999999995E-2</v>
          </cell>
          <cell r="L141">
            <v>8.7999999999999995E-2</v>
          </cell>
          <cell r="M141">
            <v>8.7999999999999995E-2</v>
          </cell>
          <cell r="N141">
            <v>8.7999999999999995E-2</v>
          </cell>
          <cell r="O141">
            <v>8.7999999999999995E-2</v>
          </cell>
          <cell r="P141">
            <v>8.7999999999999995E-2</v>
          </cell>
          <cell r="Q141">
            <v>8.7999999999999995E-2</v>
          </cell>
          <cell r="R141">
            <v>8.7999999999999995E-2</v>
          </cell>
          <cell r="S141">
            <v>8.7999999999999995E-2</v>
          </cell>
          <cell r="T141">
            <v>8.7999999999999995E-2</v>
          </cell>
          <cell r="U141">
            <v>8.7999999999999995E-2</v>
          </cell>
          <cell r="V141">
            <v>8.7999999999999995E-2</v>
          </cell>
          <cell r="W141">
            <v>8.7999999999999995E-2</v>
          </cell>
          <cell r="X141">
            <v>8.7999999999999995E-2</v>
          </cell>
          <cell r="Y141">
            <v>8.7999999999999995E-2</v>
          </cell>
          <cell r="Z141">
            <v>8.7999999999999995E-2</v>
          </cell>
          <cell r="AA141">
            <v>8.7999999999999995E-2</v>
          </cell>
          <cell r="AB141">
            <v>8.7999999999999995E-2</v>
          </cell>
          <cell r="AC141">
            <v>8.7999999999999995E-2</v>
          </cell>
          <cell r="AD141">
            <v>8.7999999999999995E-2</v>
          </cell>
          <cell r="AE141">
            <v>8.7999999999999995E-2</v>
          </cell>
          <cell r="AF141">
            <v>8.7999999999999995E-2</v>
          </cell>
          <cell r="AG141">
            <v>8.7999999999999995E-2</v>
          </cell>
          <cell r="AH141">
            <v>8.7999999999999995E-2</v>
          </cell>
          <cell r="AI141">
            <v>8.7999999999999995E-2</v>
          </cell>
        </row>
        <row r="142">
          <cell r="F142">
            <v>8.7999999999999995E-2</v>
          </cell>
          <cell r="G142">
            <v>8.7999999999999995E-2</v>
          </cell>
          <cell r="H142">
            <v>8.7999999999999995E-2</v>
          </cell>
          <cell r="I142">
            <v>8.7999999999999995E-2</v>
          </cell>
          <cell r="J142">
            <v>8.7999999999999995E-2</v>
          </cell>
          <cell r="K142">
            <v>8.7999999999999995E-2</v>
          </cell>
          <cell r="L142">
            <v>8.7999999999999995E-2</v>
          </cell>
          <cell r="M142">
            <v>8.7999999999999995E-2</v>
          </cell>
          <cell r="N142">
            <v>8.7999999999999995E-2</v>
          </cell>
          <cell r="O142">
            <v>8.7999999999999995E-2</v>
          </cell>
          <cell r="P142">
            <v>8.7999999999999995E-2</v>
          </cell>
          <cell r="Q142">
            <v>8.7999999999999995E-2</v>
          </cell>
          <cell r="R142">
            <v>8.7999999999999995E-2</v>
          </cell>
          <cell r="S142">
            <v>8.7999999999999995E-2</v>
          </cell>
          <cell r="T142">
            <v>8.7999999999999995E-2</v>
          </cell>
          <cell r="U142">
            <v>8.7999999999999995E-2</v>
          </cell>
          <cell r="V142">
            <v>8.7999999999999995E-2</v>
          </cell>
          <cell r="W142">
            <v>8.7999999999999995E-2</v>
          </cell>
          <cell r="X142">
            <v>8.7999999999999995E-2</v>
          </cell>
          <cell r="Y142">
            <v>8.7999999999999995E-2</v>
          </cell>
          <cell r="Z142">
            <v>8.7999999999999995E-2</v>
          </cell>
          <cell r="AA142">
            <v>8.7999999999999995E-2</v>
          </cell>
          <cell r="AB142">
            <v>8.7999999999999995E-2</v>
          </cell>
          <cell r="AC142">
            <v>8.7999999999999995E-2</v>
          </cell>
          <cell r="AD142">
            <v>8.7999999999999995E-2</v>
          </cell>
          <cell r="AE142">
            <v>8.7999999999999995E-2</v>
          </cell>
          <cell r="AF142">
            <v>8.7999999999999995E-2</v>
          </cell>
          <cell r="AG142">
            <v>8.7999999999999995E-2</v>
          </cell>
          <cell r="AH142">
            <v>8.7999999999999995E-2</v>
          </cell>
          <cell r="AI142">
            <v>8.7999999999999995E-2</v>
          </cell>
        </row>
        <row r="143">
          <cell r="F143">
            <v>8.7999999999999995E-2</v>
          </cell>
          <cell r="G143">
            <v>8.7999999999999995E-2</v>
          </cell>
          <cell r="H143">
            <v>8.7999999999999995E-2</v>
          </cell>
          <cell r="I143">
            <v>8.7999999999999995E-2</v>
          </cell>
          <cell r="J143">
            <v>8.7999999999999995E-2</v>
          </cell>
          <cell r="K143">
            <v>8.7999999999999995E-2</v>
          </cell>
          <cell r="L143">
            <v>8.7999999999999995E-2</v>
          </cell>
          <cell r="M143">
            <v>8.7999999999999995E-2</v>
          </cell>
          <cell r="N143">
            <v>8.7999999999999995E-2</v>
          </cell>
          <cell r="O143">
            <v>8.7999999999999995E-2</v>
          </cell>
          <cell r="P143">
            <v>8.7999999999999995E-2</v>
          </cell>
          <cell r="Q143">
            <v>8.7999999999999995E-2</v>
          </cell>
          <cell r="R143">
            <v>8.7999999999999995E-2</v>
          </cell>
          <cell r="S143">
            <v>8.7999999999999995E-2</v>
          </cell>
          <cell r="T143">
            <v>8.7999999999999995E-2</v>
          </cell>
          <cell r="U143">
            <v>8.7999999999999995E-2</v>
          </cell>
          <cell r="V143">
            <v>8.7999999999999995E-2</v>
          </cell>
          <cell r="W143">
            <v>8.7999999999999995E-2</v>
          </cell>
          <cell r="X143">
            <v>8.7999999999999995E-2</v>
          </cell>
          <cell r="Y143">
            <v>8.7999999999999995E-2</v>
          </cell>
          <cell r="Z143">
            <v>8.7999999999999995E-2</v>
          </cell>
          <cell r="AA143">
            <v>8.7999999999999995E-2</v>
          </cell>
          <cell r="AB143">
            <v>8.7999999999999995E-2</v>
          </cell>
          <cell r="AC143">
            <v>8.7999999999999995E-2</v>
          </cell>
          <cell r="AD143">
            <v>8.7999999999999995E-2</v>
          </cell>
          <cell r="AE143">
            <v>8.7999999999999995E-2</v>
          </cell>
          <cell r="AF143">
            <v>8.7999999999999995E-2</v>
          </cell>
          <cell r="AG143">
            <v>8.7999999999999995E-2</v>
          </cell>
          <cell r="AH143">
            <v>8.7999999999999995E-2</v>
          </cell>
          <cell r="AI143">
            <v>8.7999999999999995E-2</v>
          </cell>
        </row>
        <row r="147">
          <cell r="F147">
            <v>0.51099066404891103</v>
          </cell>
          <cell r="G147">
            <v>0.51089196296096395</v>
          </cell>
          <cell r="H147">
            <v>0.51294805641519803</v>
          </cell>
          <cell r="I147">
            <v>0.505944263836413</v>
          </cell>
          <cell r="J147">
            <v>0.49857179985181399</v>
          </cell>
          <cell r="K147">
            <v>0.49078735044028998</v>
          </cell>
          <cell r="L147">
            <v>0.48255537981256202</v>
          </cell>
          <cell r="M147">
            <v>0.47383614486872999</v>
          </cell>
          <cell r="N147">
            <v>0.46458505350628498</v>
          </cell>
          <cell r="O147">
            <v>0.45475190179369002</v>
          </cell>
          <cell r="P147">
            <v>0.44427996246185703</v>
          </cell>
          <cell r="Q147">
            <v>0.433104889769868</v>
          </cell>
          <cell r="R147">
            <v>0.42115339608776597</v>
          </cell>
          <cell r="S147">
            <v>0.40834164268081502</v>
          </cell>
          <cell r="T147">
            <v>0.39457327000141401</v>
          </cell>
          <cell r="U147">
            <v>0.38996863772900803</v>
          </cell>
          <cell r="V147">
            <v>0.38525365004204998</v>
          </cell>
          <cell r="W147">
            <v>0.38042429162410701</v>
          </cell>
          <cell r="X147">
            <v>0.375476349969458</v>
          </cell>
          <cell r="Y147">
            <v>0.370405403127049</v>
          </cell>
          <cell r="Z147">
            <v>0.365206806520538</v>
          </cell>
          <cell r="AA147">
            <v>0.35987567875848703</v>
          </cell>
          <cell r="AB147">
            <v>0.35440688634740902</v>
          </cell>
          <cell r="AC147">
            <v>0.442202786259903</v>
          </cell>
          <cell r="AD147">
            <v>0.53261658349319196</v>
          </cell>
          <cell r="AE147">
            <v>0.73800060077160401</v>
          </cell>
          <cell r="AF147">
            <v>0.73800402408709598</v>
          </cell>
          <cell r="AG147">
            <v>0.73800754206744301</v>
          </cell>
          <cell r="AH147">
            <v>0.73801115868760003</v>
          </cell>
          <cell r="AI147">
            <v>0.73801487814820799</v>
          </cell>
        </row>
        <row r="148">
          <cell r="F148">
            <v>0.51099066404891103</v>
          </cell>
          <cell r="G148">
            <v>0.51089196296096395</v>
          </cell>
          <cell r="H148">
            <v>0.51294805641519803</v>
          </cell>
          <cell r="I148">
            <v>0.505944263836413</v>
          </cell>
          <cell r="J148">
            <v>0.49857179985181399</v>
          </cell>
          <cell r="K148">
            <v>0.49078735044028998</v>
          </cell>
          <cell r="L148">
            <v>0.48255537981256202</v>
          </cell>
          <cell r="M148">
            <v>0.47383614486872999</v>
          </cell>
          <cell r="N148">
            <v>0.46458505350628498</v>
          </cell>
          <cell r="O148">
            <v>0.45475190179369002</v>
          </cell>
          <cell r="P148">
            <v>0.44427996246185703</v>
          </cell>
          <cell r="Q148">
            <v>0.433104889769868</v>
          </cell>
          <cell r="R148">
            <v>0.42115339608776597</v>
          </cell>
          <cell r="S148">
            <v>0.40834164268081502</v>
          </cell>
          <cell r="T148">
            <v>0.39457327000141401</v>
          </cell>
          <cell r="U148">
            <v>0.38996863772900803</v>
          </cell>
          <cell r="V148">
            <v>0.38525365004204998</v>
          </cell>
          <cell r="W148">
            <v>0.38042429162410701</v>
          </cell>
          <cell r="X148">
            <v>0.375476349969458</v>
          </cell>
          <cell r="Y148">
            <v>0.370405403127049</v>
          </cell>
          <cell r="Z148">
            <v>0.365206806520538</v>
          </cell>
          <cell r="AA148">
            <v>0.35987567875848703</v>
          </cell>
          <cell r="AB148">
            <v>0.35440688634740902</v>
          </cell>
          <cell r="AC148">
            <v>0.442202786259903</v>
          </cell>
          <cell r="AD148">
            <v>0.53261658349319196</v>
          </cell>
          <cell r="AE148">
            <v>0.73800060077160401</v>
          </cell>
          <cell r="AF148">
            <v>0.73800402408709598</v>
          </cell>
          <cell r="AG148">
            <v>0.73800754206744301</v>
          </cell>
          <cell r="AH148">
            <v>0.73801115868760003</v>
          </cell>
          <cell r="AI148">
            <v>0.73801487814820799</v>
          </cell>
        </row>
        <row r="149">
          <cell r="F149">
            <v>0.51099066404891103</v>
          </cell>
          <cell r="G149">
            <v>0.51089196296096395</v>
          </cell>
          <cell r="H149">
            <v>0.51294805641519803</v>
          </cell>
          <cell r="I149">
            <v>0.505944263836413</v>
          </cell>
          <cell r="J149">
            <v>0.49857179985181399</v>
          </cell>
          <cell r="K149">
            <v>0.49078735044028998</v>
          </cell>
          <cell r="L149">
            <v>0.48255537981256202</v>
          </cell>
          <cell r="M149">
            <v>0.47383614486872999</v>
          </cell>
          <cell r="N149">
            <v>0.46458505350628498</v>
          </cell>
          <cell r="O149">
            <v>0.45475190179369002</v>
          </cell>
          <cell r="P149">
            <v>0.44427996246185703</v>
          </cell>
          <cell r="Q149">
            <v>0.433104889769868</v>
          </cell>
          <cell r="R149">
            <v>0.42115339608776597</v>
          </cell>
          <cell r="S149">
            <v>0.40834164268081502</v>
          </cell>
          <cell r="T149">
            <v>0.39457327000141401</v>
          </cell>
          <cell r="U149">
            <v>0.38996863772900803</v>
          </cell>
          <cell r="V149">
            <v>0.38525365004204998</v>
          </cell>
          <cell r="W149">
            <v>0.38042429162410701</v>
          </cell>
          <cell r="X149">
            <v>0.375476349969458</v>
          </cell>
          <cell r="Y149">
            <v>0.370405403127049</v>
          </cell>
          <cell r="Z149">
            <v>0.365206806520538</v>
          </cell>
          <cell r="AA149">
            <v>0.35987567875848703</v>
          </cell>
          <cell r="AB149">
            <v>0.35440688634740902</v>
          </cell>
          <cell r="AC149">
            <v>0.442202786259903</v>
          </cell>
          <cell r="AD149">
            <v>0.53261658349319196</v>
          </cell>
          <cell r="AE149">
            <v>0.73800060077160401</v>
          </cell>
          <cell r="AF149">
            <v>0.73800402408709598</v>
          </cell>
          <cell r="AG149">
            <v>0.73800754206744301</v>
          </cell>
          <cell r="AH149">
            <v>0.73801115868760003</v>
          </cell>
          <cell r="AI149">
            <v>0.73801487814820799</v>
          </cell>
        </row>
        <row r="150">
          <cell r="F150">
            <v>0.25739999999999996</v>
          </cell>
          <cell r="G150">
            <v>0.25739999999999996</v>
          </cell>
          <cell r="H150">
            <v>0.25739999999999996</v>
          </cell>
          <cell r="I150">
            <v>0.25739999999999996</v>
          </cell>
          <cell r="J150">
            <v>0.25739999999999996</v>
          </cell>
          <cell r="K150">
            <v>0.25739999999999996</v>
          </cell>
          <cell r="L150">
            <v>0.25739999999999996</v>
          </cell>
          <cell r="M150">
            <v>0.25739999999999996</v>
          </cell>
          <cell r="N150">
            <v>0.25739999999999996</v>
          </cell>
          <cell r="O150">
            <v>0.25739999999999996</v>
          </cell>
          <cell r="P150">
            <v>0.25739999999999996</v>
          </cell>
          <cell r="Q150">
            <v>0.25739999999999996</v>
          </cell>
          <cell r="R150">
            <v>0.25739999999999996</v>
          </cell>
          <cell r="S150">
            <v>0.25739999999999996</v>
          </cell>
          <cell r="T150">
            <v>0.25739999999999996</v>
          </cell>
          <cell r="U150">
            <v>0.25739999999999996</v>
          </cell>
          <cell r="V150">
            <v>0.25739999999999996</v>
          </cell>
          <cell r="W150">
            <v>0.25739999999999996</v>
          </cell>
          <cell r="X150">
            <v>0.25739999999999996</v>
          </cell>
          <cell r="Y150">
            <v>0.25739999999999996</v>
          </cell>
          <cell r="Z150">
            <v>0.25739999999999996</v>
          </cell>
          <cell r="AA150">
            <v>0.25739999999999996</v>
          </cell>
          <cell r="AB150">
            <v>0.25739999999999996</v>
          </cell>
          <cell r="AC150">
            <v>0.25739999999999996</v>
          </cell>
          <cell r="AD150">
            <v>0.25739999999999996</v>
          </cell>
          <cell r="AE150">
            <v>0.25739999999999996</v>
          </cell>
          <cell r="AF150">
            <v>0.25739999999999996</v>
          </cell>
          <cell r="AG150">
            <v>0.25739999999999996</v>
          </cell>
          <cell r="AH150">
            <v>0.25739999999999996</v>
          </cell>
          <cell r="AI150">
            <v>0.25739999999999996</v>
          </cell>
        </row>
        <row r="446">
          <cell r="F446">
            <v>2.5000000000000001E-2</v>
          </cell>
          <cell r="G446">
            <v>2.5000000000000001E-2</v>
          </cell>
          <cell r="H446">
            <v>2.5000000000000001E-2</v>
          </cell>
          <cell r="I446">
            <v>2.5000000000000001E-2</v>
          </cell>
          <cell r="J446">
            <v>2.5000000000000001E-2</v>
          </cell>
          <cell r="K446">
            <v>2.5000000000000001E-2</v>
          </cell>
          <cell r="L446">
            <v>2.5000000000000001E-2</v>
          </cell>
          <cell r="M446">
            <v>2.5000000000000001E-2</v>
          </cell>
          <cell r="N446">
            <v>2.5000000000000001E-2</v>
          </cell>
          <cell r="O446">
            <v>2.5000000000000001E-2</v>
          </cell>
          <cell r="P446">
            <v>2.5000000000000001E-2</v>
          </cell>
          <cell r="Q446">
            <v>2.5000000000000001E-2</v>
          </cell>
          <cell r="R446">
            <v>2.5000000000000001E-2</v>
          </cell>
          <cell r="S446">
            <v>2.5000000000000001E-2</v>
          </cell>
          <cell r="T446">
            <v>2.5000000000000001E-2</v>
          </cell>
          <cell r="U446">
            <v>2.5000000000000001E-2</v>
          </cell>
          <cell r="V446">
            <v>2.5000000000000001E-2</v>
          </cell>
          <cell r="W446">
            <v>2.5000000000000001E-2</v>
          </cell>
          <cell r="X446">
            <v>2.5000000000000001E-2</v>
          </cell>
          <cell r="Y446">
            <v>2.5000000000000001E-2</v>
          </cell>
          <cell r="Z446">
            <v>2.5000000000000001E-2</v>
          </cell>
          <cell r="AA446">
            <v>2.5000000000000001E-2</v>
          </cell>
          <cell r="AB446">
            <v>2.5000000000000001E-2</v>
          </cell>
          <cell r="AC446">
            <v>2.5000000000000001E-2</v>
          </cell>
          <cell r="AD446">
            <v>2.5000000000000001E-2</v>
          </cell>
          <cell r="AE446">
            <v>2.5000000000000001E-2</v>
          </cell>
          <cell r="AF446">
            <v>2.5000000000000001E-2</v>
          </cell>
          <cell r="AG446">
            <v>2.5000000000000001E-2</v>
          </cell>
          <cell r="AH446">
            <v>2.5000000000000001E-2</v>
          </cell>
          <cell r="AI446">
            <v>2.5000000000000001E-2</v>
          </cell>
        </row>
        <row r="447">
          <cell r="F447">
            <v>7.0000000000000007E-2</v>
          </cell>
          <cell r="G447">
            <v>7.0000000000000007E-2</v>
          </cell>
          <cell r="H447">
            <v>7.0000000000000007E-2</v>
          </cell>
          <cell r="I447">
            <v>7.0000000000000007E-2</v>
          </cell>
          <cell r="J447">
            <v>7.0000000000000007E-2</v>
          </cell>
          <cell r="K447">
            <v>7.0000000000000007E-2</v>
          </cell>
          <cell r="L447">
            <v>7.0000000000000007E-2</v>
          </cell>
          <cell r="M447">
            <v>7.0000000000000007E-2</v>
          </cell>
          <cell r="N447">
            <v>7.0000000000000007E-2</v>
          </cell>
          <cell r="O447">
            <v>7.0000000000000007E-2</v>
          </cell>
          <cell r="P447">
            <v>7.0000000000000007E-2</v>
          </cell>
          <cell r="Q447">
            <v>7.0000000000000007E-2</v>
          </cell>
          <cell r="R447">
            <v>7.0000000000000007E-2</v>
          </cell>
          <cell r="S447">
            <v>7.0000000000000007E-2</v>
          </cell>
          <cell r="T447">
            <v>7.0000000000000007E-2</v>
          </cell>
          <cell r="U447">
            <v>7.0000000000000007E-2</v>
          </cell>
          <cell r="V447">
            <v>7.0000000000000007E-2</v>
          </cell>
          <cell r="W447">
            <v>7.0000000000000007E-2</v>
          </cell>
          <cell r="X447">
            <v>7.0000000000000007E-2</v>
          </cell>
          <cell r="Y447">
            <v>7.0000000000000007E-2</v>
          </cell>
          <cell r="Z447">
            <v>7.0000000000000007E-2</v>
          </cell>
          <cell r="AA447">
            <v>7.0000000000000007E-2</v>
          </cell>
          <cell r="AB447">
            <v>7.0000000000000007E-2</v>
          </cell>
          <cell r="AC447">
            <v>7.0000000000000007E-2</v>
          </cell>
          <cell r="AD447">
            <v>7.0000000000000007E-2</v>
          </cell>
          <cell r="AE447">
            <v>7.0000000000000007E-2</v>
          </cell>
          <cell r="AF447">
            <v>7.0000000000000007E-2</v>
          </cell>
          <cell r="AG447">
            <v>7.0000000000000007E-2</v>
          </cell>
          <cell r="AH447">
            <v>7.0000000000000007E-2</v>
          </cell>
          <cell r="AI447">
            <v>7.0000000000000007E-2</v>
          </cell>
        </row>
        <row r="448">
          <cell r="F448">
            <v>7.0000000000000007E-2</v>
          </cell>
          <cell r="G448">
            <v>7.0000000000000007E-2</v>
          </cell>
          <cell r="H448">
            <v>7.0000000000000007E-2</v>
          </cell>
          <cell r="I448">
            <v>7.0000000000000007E-2</v>
          </cell>
          <cell r="J448">
            <v>7.0000000000000007E-2</v>
          </cell>
          <cell r="K448">
            <v>7.0000000000000007E-2</v>
          </cell>
          <cell r="L448">
            <v>7.0000000000000007E-2</v>
          </cell>
          <cell r="M448">
            <v>7.0000000000000007E-2</v>
          </cell>
          <cell r="N448">
            <v>7.0000000000000007E-2</v>
          </cell>
          <cell r="O448">
            <v>7.0000000000000007E-2</v>
          </cell>
          <cell r="P448">
            <v>7.0000000000000007E-2</v>
          </cell>
          <cell r="Q448">
            <v>7.0000000000000007E-2</v>
          </cell>
          <cell r="R448">
            <v>7.0000000000000007E-2</v>
          </cell>
          <cell r="S448">
            <v>7.0000000000000007E-2</v>
          </cell>
          <cell r="T448">
            <v>7.0000000000000007E-2</v>
          </cell>
          <cell r="U448">
            <v>7.0000000000000007E-2</v>
          </cell>
          <cell r="V448">
            <v>7.0000000000000007E-2</v>
          </cell>
          <cell r="W448">
            <v>7.0000000000000007E-2</v>
          </cell>
          <cell r="X448">
            <v>7.0000000000000007E-2</v>
          </cell>
          <cell r="Y448">
            <v>7.0000000000000007E-2</v>
          </cell>
          <cell r="Z448">
            <v>7.0000000000000007E-2</v>
          </cell>
          <cell r="AA448">
            <v>7.0000000000000007E-2</v>
          </cell>
          <cell r="AB448">
            <v>7.0000000000000007E-2</v>
          </cell>
          <cell r="AC448">
            <v>7.0000000000000007E-2</v>
          </cell>
          <cell r="AD448">
            <v>7.0000000000000007E-2</v>
          </cell>
          <cell r="AE448">
            <v>7.0000000000000007E-2</v>
          </cell>
          <cell r="AF448">
            <v>7.0000000000000007E-2</v>
          </cell>
          <cell r="AG448">
            <v>7.0000000000000007E-2</v>
          </cell>
          <cell r="AH448">
            <v>7.0000000000000007E-2</v>
          </cell>
          <cell r="AI448">
            <v>7.0000000000000007E-2</v>
          </cell>
        </row>
        <row r="449">
          <cell r="F449">
            <v>7.0000000000000007E-2</v>
          </cell>
          <cell r="G449">
            <v>7.0000000000000007E-2</v>
          </cell>
          <cell r="H449">
            <v>7.0000000000000007E-2</v>
          </cell>
          <cell r="I449">
            <v>7.0000000000000007E-2</v>
          </cell>
          <cell r="J449">
            <v>7.0000000000000007E-2</v>
          </cell>
          <cell r="K449">
            <v>7.0000000000000007E-2</v>
          </cell>
          <cell r="L449">
            <v>7.0000000000000007E-2</v>
          </cell>
          <cell r="M449">
            <v>7.0000000000000007E-2</v>
          </cell>
          <cell r="N449">
            <v>7.0000000000000007E-2</v>
          </cell>
          <cell r="O449">
            <v>7.0000000000000007E-2</v>
          </cell>
          <cell r="P449">
            <v>7.0000000000000007E-2</v>
          </cell>
          <cell r="Q449">
            <v>7.0000000000000007E-2</v>
          </cell>
          <cell r="R449">
            <v>7.0000000000000007E-2</v>
          </cell>
          <cell r="S449">
            <v>7.0000000000000007E-2</v>
          </cell>
          <cell r="T449">
            <v>7.0000000000000007E-2</v>
          </cell>
          <cell r="U449">
            <v>7.0000000000000007E-2</v>
          </cell>
          <cell r="V449">
            <v>7.0000000000000007E-2</v>
          </cell>
          <cell r="W449">
            <v>7.0000000000000007E-2</v>
          </cell>
          <cell r="X449">
            <v>7.0000000000000007E-2</v>
          </cell>
          <cell r="Y449">
            <v>7.0000000000000007E-2</v>
          </cell>
          <cell r="Z449">
            <v>7.0000000000000007E-2</v>
          </cell>
          <cell r="AA449">
            <v>7.0000000000000007E-2</v>
          </cell>
          <cell r="AB449">
            <v>7.0000000000000007E-2</v>
          </cell>
          <cell r="AC449">
            <v>7.0000000000000007E-2</v>
          </cell>
          <cell r="AD449">
            <v>7.0000000000000007E-2</v>
          </cell>
          <cell r="AE449">
            <v>7.0000000000000007E-2</v>
          </cell>
          <cell r="AF449">
            <v>7.0000000000000007E-2</v>
          </cell>
          <cell r="AG449">
            <v>7.0000000000000007E-2</v>
          </cell>
          <cell r="AH449">
            <v>7.0000000000000007E-2</v>
          </cell>
          <cell r="AI449">
            <v>7.0000000000000007E-2</v>
          </cell>
        </row>
        <row r="453">
          <cell r="F453">
            <v>6.5000000000000002E-2</v>
          </cell>
          <cell r="G453">
            <v>6.5000000000000002E-2</v>
          </cell>
          <cell r="H453">
            <v>6.5000000000000002E-2</v>
          </cell>
          <cell r="I453">
            <v>6.5000000000000002E-2</v>
          </cell>
          <cell r="J453">
            <v>6.5000000000000002E-2</v>
          </cell>
          <cell r="K453">
            <v>6.5000000000000002E-2</v>
          </cell>
          <cell r="L453">
            <v>6.5000000000000002E-2</v>
          </cell>
          <cell r="M453">
            <v>6.5000000000000002E-2</v>
          </cell>
          <cell r="N453">
            <v>6.5000000000000002E-2</v>
          </cell>
          <cell r="O453">
            <v>6.5000000000000002E-2</v>
          </cell>
          <cell r="P453">
            <v>6.5000000000000002E-2</v>
          </cell>
          <cell r="Q453">
            <v>6.5000000000000002E-2</v>
          </cell>
          <cell r="R453">
            <v>6.5000000000000002E-2</v>
          </cell>
          <cell r="S453">
            <v>6.5000000000000002E-2</v>
          </cell>
          <cell r="T453">
            <v>6.5000000000000002E-2</v>
          </cell>
          <cell r="U453">
            <v>6.5000000000000002E-2</v>
          </cell>
          <cell r="V453">
            <v>6.5000000000000002E-2</v>
          </cell>
          <cell r="W453">
            <v>6.5000000000000002E-2</v>
          </cell>
          <cell r="X453">
            <v>6.5000000000000002E-2</v>
          </cell>
          <cell r="Y453">
            <v>6.5000000000000002E-2</v>
          </cell>
          <cell r="Z453">
            <v>6.5000000000000002E-2</v>
          </cell>
          <cell r="AA453">
            <v>6.5000000000000002E-2</v>
          </cell>
          <cell r="AB453">
            <v>6.5000000000000002E-2</v>
          </cell>
          <cell r="AC453">
            <v>6.5000000000000002E-2</v>
          </cell>
          <cell r="AD453">
            <v>6.5000000000000002E-2</v>
          </cell>
          <cell r="AE453">
            <v>6.5000000000000002E-2</v>
          </cell>
          <cell r="AF453">
            <v>6.5000000000000002E-2</v>
          </cell>
          <cell r="AG453">
            <v>6.5000000000000002E-2</v>
          </cell>
          <cell r="AH453">
            <v>6.5000000000000002E-2</v>
          </cell>
          <cell r="AI453">
            <v>6.5000000000000002E-2</v>
          </cell>
        </row>
        <row r="454">
          <cell r="F454">
            <v>0.1</v>
          </cell>
          <cell r="G454">
            <v>0.1</v>
          </cell>
          <cell r="H454">
            <v>0.1</v>
          </cell>
          <cell r="I454">
            <v>0.1</v>
          </cell>
          <cell r="J454">
            <v>0.1</v>
          </cell>
          <cell r="K454">
            <v>0.1</v>
          </cell>
          <cell r="L454">
            <v>0.1</v>
          </cell>
          <cell r="M454">
            <v>0.1</v>
          </cell>
          <cell r="N454">
            <v>0.1</v>
          </cell>
          <cell r="O454">
            <v>0.1</v>
          </cell>
          <cell r="P454">
            <v>0.1</v>
          </cell>
          <cell r="Q454">
            <v>0.1</v>
          </cell>
          <cell r="R454">
            <v>0.1</v>
          </cell>
          <cell r="S454">
            <v>0.1</v>
          </cell>
          <cell r="T454">
            <v>0.1</v>
          </cell>
          <cell r="U454">
            <v>0.1</v>
          </cell>
          <cell r="V454">
            <v>0.1</v>
          </cell>
          <cell r="W454">
            <v>0.1</v>
          </cell>
          <cell r="X454">
            <v>0.1</v>
          </cell>
          <cell r="Y454">
            <v>0.1</v>
          </cell>
          <cell r="Z454">
            <v>0.1</v>
          </cell>
          <cell r="AA454">
            <v>0.1</v>
          </cell>
          <cell r="AB454">
            <v>0.1</v>
          </cell>
          <cell r="AC454">
            <v>0.1</v>
          </cell>
          <cell r="AD454">
            <v>0.1</v>
          </cell>
          <cell r="AE454">
            <v>0.1</v>
          </cell>
          <cell r="AF454">
            <v>0.1</v>
          </cell>
          <cell r="AG454">
            <v>0.1</v>
          </cell>
          <cell r="AH454">
            <v>0.1</v>
          </cell>
          <cell r="AI454">
            <v>0.1</v>
          </cell>
        </row>
        <row r="455">
          <cell r="F455">
            <v>0.1</v>
          </cell>
          <cell r="G455">
            <v>0.1</v>
          </cell>
          <cell r="H455">
            <v>0.1</v>
          </cell>
          <cell r="I455">
            <v>0.1</v>
          </cell>
          <cell r="J455">
            <v>0.1</v>
          </cell>
          <cell r="K455">
            <v>0.1</v>
          </cell>
          <cell r="L455">
            <v>0.1</v>
          </cell>
          <cell r="M455">
            <v>0.1</v>
          </cell>
          <cell r="N455">
            <v>0.1</v>
          </cell>
          <cell r="O455">
            <v>0.1</v>
          </cell>
          <cell r="P455">
            <v>0.1</v>
          </cell>
          <cell r="Q455">
            <v>0.1</v>
          </cell>
          <cell r="R455">
            <v>0.1</v>
          </cell>
          <cell r="S455">
            <v>0.1</v>
          </cell>
          <cell r="T455">
            <v>0.1</v>
          </cell>
          <cell r="U455">
            <v>0.1</v>
          </cell>
          <cell r="V455">
            <v>0.1</v>
          </cell>
          <cell r="W455">
            <v>0.1</v>
          </cell>
          <cell r="X455">
            <v>0.1</v>
          </cell>
          <cell r="Y455">
            <v>0.1</v>
          </cell>
          <cell r="Z455">
            <v>0.1</v>
          </cell>
          <cell r="AA455">
            <v>0.1</v>
          </cell>
          <cell r="AB455">
            <v>0.1</v>
          </cell>
          <cell r="AC455">
            <v>0.1</v>
          </cell>
          <cell r="AD455">
            <v>0.1</v>
          </cell>
          <cell r="AE455">
            <v>0.1</v>
          </cell>
          <cell r="AF455">
            <v>0.1</v>
          </cell>
          <cell r="AG455">
            <v>0.1</v>
          </cell>
          <cell r="AH455">
            <v>0.1</v>
          </cell>
          <cell r="AI455">
            <v>0.1</v>
          </cell>
        </row>
        <row r="456">
          <cell r="F456">
            <v>0.1</v>
          </cell>
          <cell r="G456">
            <v>0.1</v>
          </cell>
          <cell r="H456">
            <v>0.1</v>
          </cell>
          <cell r="I456">
            <v>0.1</v>
          </cell>
          <cell r="J456">
            <v>0.1</v>
          </cell>
          <cell r="K456">
            <v>0.1</v>
          </cell>
          <cell r="L456">
            <v>0.1</v>
          </cell>
          <cell r="M456">
            <v>0.1</v>
          </cell>
          <cell r="N456">
            <v>0.1</v>
          </cell>
          <cell r="O456">
            <v>0.1</v>
          </cell>
          <cell r="P456">
            <v>0.1</v>
          </cell>
          <cell r="Q456">
            <v>0.1</v>
          </cell>
          <cell r="R456">
            <v>0.1</v>
          </cell>
          <cell r="S456">
            <v>0.1</v>
          </cell>
          <cell r="T456">
            <v>0.1</v>
          </cell>
          <cell r="U456">
            <v>0.1</v>
          </cell>
          <cell r="V456">
            <v>0.1</v>
          </cell>
          <cell r="W456">
            <v>0.1</v>
          </cell>
          <cell r="X456">
            <v>0.1</v>
          </cell>
          <cell r="Y456">
            <v>0.1</v>
          </cell>
          <cell r="Z456">
            <v>0.1</v>
          </cell>
          <cell r="AA456">
            <v>0.1</v>
          </cell>
          <cell r="AB456">
            <v>0.1</v>
          </cell>
          <cell r="AC456">
            <v>0.1</v>
          </cell>
          <cell r="AD456">
            <v>0.1</v>
          </cell>
          <cell r="AE456">
            <v>0.1</v>
          </cell>
          <cell r="AF456">
            <v>0.1</v>
          </cell>
          <cell r="AG456">
            <v>0.1</v>
          </cell>
          <cell r="AH456">
            <v>0.1</v>
          </cell>
          <cell r="AI456">
            <v>0.1</v>
          </cell>
        </row>
        <row r="460">
          <cell r="F460">
            <v>0.71531304908928195</v>
          </cell>
          <cell r="G460">
            <v>0.71531304908928195</v>
          </cell>
          <cell r="H460">
            <v>0.71531304908928195</v>
          </cell>
          <cell r="I460">
            <v>0.71531304908928195</v>
          </cell>
          <cell r="J460">
            <v>0.71531304908928195</v>
          </cell>
          <cell r="K460">
            <v>0.71531304908928195</v>
          </cell>
          <cell r="L460">
            <v>0.71531304908928195</v>
          </cell>
          <cell r="M460">
            <v>0.71531304908928195</v>
          </cell>
          <cell r="N460">
            <v>0.71531304908928195</v>
          </cell>
          <cell r="O460">
            <v>0.71531304908928195</v>
          </cell>
          <cell r="P460">
            <v>0.71531304908928195</v>
          </cell>
          <cell r="Q460">
            <v>0.71531304908928195</v>
          </cell>
          <cell r="R460">
            <v>0.71531304908928195</v>
          </cell>
          <cell r="S460">
            <v>0.71531304908928195</v>
          </cell>
          <cell r="T460">
            <v>0.71531304908928195</v>
          </cell>
          <cell r="U460">
            <v>0.71531304908928195</v>
          </cell>
          <cell r="V460">
            <v>0.71531304908928195</v>
          </cell>
          <cell r="W460">
            <v>0.71531304908928195</v>
          </cell>
          <cell r="X460">
            <v>0.71531304908928195</v>
          </cell>
          <cell r="Y460">
            <v>0.71531304908928195</v>
          </cell>
          <cell r="Z460">
            <v>0.71531304908928195</v>
          </cell>
          <cell r="AA460">
            <v>0.71531304908928195</v>
          </cell>
          <cell r="AB460">
            <v>0.71531304908928195</v>
          </cell>
          <cell r="AC460">
            <v>0.71531304908928195</v>
          </cell>
          <cell r="AD460">
            <v>0.71531304908928195</v>
          </cell>
          <cell r="AE460">
            <v>0.71531304908928195</v>
          </cell>
          <cell r="AF460">
            <v>0.71531304908928195</v>
          </cell>
          <cell r="AG460">
            <v>0.71531304908928195</v>
          </cell>
          <cell r="AH460">
            <v>0.71531304908928195</v>
          </cell>
          <cell r="AI460">
            <v>0.71531304908928195</v>
          </cell>
        </row>
        <row r="461">
          <cell r="F461">
            <v>0.71531304908928195</v>
          </cell>
          <cell r="G461">
            <v>0.71531304908928195</v>
          </cell>
          <cell r="H461">
            <v>0.71531304908928195</v>
          </cell>
          <cell r="I461">
            <v>0.71531304908928195</v>
          </cell>
          <cell r="J461">
            <v>0.71531304908928195</v>
          </cell>
          <cell r="K461">
            <v>0.71531304908928195</v>
          </cell>
          <cell r="L461">
            <v>0.71531304908928195</v>
          </cell>
          <cell r="M461">
            <v>0.71531304908928195</v>
          </cell>
          <cell r="N461">
            <v>0.71531304908928195</v>
          </cell>
          <cell r="O461">
            <v>0.71531304908928195</v>
          </cell>
          <cell r="P461">
            <v>0.71531304908928195</v>
          </cell>
          <cell r="Q461">
            <v>0.71531304908928195</v>
          </cell>
          <cell r="R461">
            <v>0.71531304908928195</v>
          </cell>
          <cell r="S461">
            <v>0.71531304908928195</v>
          </cell>
          <cell r="T461">
            <v>0.71531304908928195</v>
          </cell>
          <cell r="U461">
            <v>0.71531304908928195</v>
          </cell>
          <cell r="V461">
            <v>0.71531304908928195</v>
          </cell>
          <cell r="W461">
            <v>0.71531304908928195</v>
          </cell>
          <cell r="X461">
            <v>0.71531304908928195</v>
          </cell>
          <cell r="Y461">
            <v>0.71531304908928195</v>
          </cell>
          <cell r="Z461">
            <v>0.71531304908928195</v>
          </cell>
          <cell r="AA461">
            <v>0.71531304908928195</v>
          </cell>
          <cell r="AB461">
            <v>0.71531304908928195</v>
          </cell>
          <cell r="AC461">
            <v>0.71531304908928195</v>
          </cell>
          <cell r="AD461">
            <v>0.71531304908928195</v>
          </cell>
          <cell r="AE461">
            <v>0.71531304908928195</v>
          </cell>
          <cell r="AF461">
            <v>0.71531304908928195</v>
          </cell>
          <cell r="AG461">
            <v>0.71531304908928195</v>
          </cell>
          <cell r="AH461">
            <v>0.71531304908928195</v>
          </cell>
          <cell r="AI461">
            <v>0.71531304908928195</v>
          </cell>
        </row>
        <row r="462">
          <cell r="F462">
            <v>0.71531304908928195</v>
          </cell>
          <cell r="G462">
            <v>0.71531304908928195</v>
          </cell>
          <cell r="H462">
            <v>0.71531304908928195</v>
          </cell>
          <cell r="I462">
            <v>0.71531304908928195</v>
          </cell>
          <cell r="J462">
            <v>0.71531304908928195</v>
          </cell>
          <cell r="K462">
            <v>0.71531304908928195</v>
          </cell>
          <cell r="L462">
            <v>0.71531304908928195</v>
          </cell>
          <cell r="M462">
            <v>0.71531304908928195</v>
          </cell>
          <cell r="N462">
            <v>0.71531304908928195</v>
          </cell>
          <cell r="O462">
            <v>0.71531304908928195</v>
          </cell>
          <cell r="P462">
            <v>0.71531304908928195</v>
          </cell>
          <cell r="Q462">
            <v>0.71531304908928195</v>
          </cell>
          <cell r="R462">
            <v>0.71531304908928195</v>
          </cell>
          <cell r="S462">
            <v>0.71531304908928195</v>
          </cell>
          <cell r="T462">
            <v>0.71531304908928195</v>
          </cell>
          <cell r="U462">
            <v>0.71531304908928195</v>
          </cell>
          <cell r="V462">
            <v>0.71531304908928195</v>
          </cell>
          <cell r="W462">
            <v>0.71531304908928195</v>
          </cell>
          <cell r="X462">
            <v>0.71531304908928195</v>
          </cell>
          <cell r="Y462">
            <v>0.71531304908928195</v>
          </cell>
          <cell r="Z462">
            <v>0.71531304908928195</v>
          </cell>
          <cell r="AA462">
            <v>0.71531304908928195</v>
          </cell>
          <cell r="AB462">
            <v>0.71531304908928195</v>
          </cell>
          <cell r="AC462">
            <v>0.71531304908928195</v>
          </cell>
          <cell r="AD462">
            <v>0.71531304908928195</v>
          </cell>
          <cell r="AE462">
            <v>0.71531304908928195</v>
          </cell>
          <cell r="AF462">
            <v>0.71531304908928195</v>
          </cell>
          <cell r="AG462">
            <v>0.71531304908928195</v>
          </cell>
          <cell r="AH462">
            <v>0.71531304908928195</v>
          </cell>
          <cell r="AI462">
            <v>0.71531304908928195</v>
          </cell>
        </row>
        <row r="463">
          <cell r="F463">
            <v>0.25740000000000002</v>
          </cell>
          <cell r="G463">
            <v>0.25740000000000002</v>
          </cell>
          <cell r="H463">
            <v>0.25740000000000002</v>
          </cell>
          <cell r="I463">
            <v>0.25740000000000002</v>
          </cell>
          <cell r="J463">
            <v>0.25740000000000002</v>
          </cell>
          <cell r="K463">
            <v>0.25740000000000002</v>
          </cell>
          <cell r="L463">
            <v>0.25740000000000002</v>
          </cell>
          <cell r="M463">
            <v>0.25740000000000002</v>
          </cell>
          <cell r="N463">
            <v>0.25740000000000002</v>
          </cell>
          <cell r="O463">
            <v>0.25740000000000002</v>
          </cell>
          <cell r="P463">
            <v>0.25740000000000002</v>
          </cell>
          <cell r="Q463">
            <v>0.25740000000000002</v>
          </cell>
          <cell r="R463">
            <v>0.25740000000000002</v>
          </cell>
          <cell r="S463">
            <v>0.25740000000000002</v>
          </cell>
          <cell r="T463">
            <v>0.25740000000000002</v>
          </cell>
          <cell r="U463">
            <v>0.25740000000000002</v>
          </cell>
          <cell r="V463">
            <v>0.25740000000000002</v>
          </cell>
          <cell r="W463">
            <v>0.25740000000000002</v>
          </cell>
          <cell r="X463">
            <v>0.25740000000000002</v>
          </cell>
          <cell r="Y463">
            <v>0.25740000000000002</v>
          </cell>
          <cell r="Z463">
            <v>0.25740000000000002</v>
          </cell>
          <cell r="AA463">
            <v>0.25740000000000002</v>
          </cell>
          <cell r="AB463">
            <v>0.25740000000000002</v>
          </cell>
          <cell r="AC463">
            <v>0.25740000000000002</v>
          </cell>
          <cell r="AD463">
            <v>0.25740000000000002</v>
          </cell>
          <cell r="AE463">
            <v>0.25740000000000002</v>
          </cell>
          <cell r="AF463">
            <v>0.25740000000000002</v>
          </cell>
          <cell r="AG463">
            <v>0.25740000000000002</v>
          </cell>
          <cell r="AH463">
            <v>0.25740000000000002</v>
          </cell>
          <cell r="AI463">
            <v>0.25740000000000002</v>
          </cell>
        </row>
        <row r="524">
          <cell r="F524">
            <v>2.5000000000000001E-2</v>
          </cell>
          <cell r="G524">
            <v>2.5000000000000001E-2</v>
          </cell>
          <cell r="H524">
            <v>2.5000000000000001E-2</v>
          </cell>
          <cell r="I524">
            <v>2.5000000000000001E-2</v>
          </cell>
          <cell r="J524">
            <v>2.5000000000000001E-2</v>
          </cell>
          <cell r="K524">
            <v>2.5000000000000001E-2</v>
          </cell>
          <cell r="L524">
            <v>2.5000000000000001E-2</v>
          </cell>
          <cell r="M524">
            <v>2.5000000000000001E-2</v>
          </cell>
          <cell r="N524">
            <v>2.5000000000000001E-2</v>
          </cell>
          <cell r="O524">
            <v>2.5000000000000001E-2</v>
          </cell>
          <cell r="P524">
            <v>2.5000000000000001E-2</v>
          </cell>
          <cell r="Q524">
            <v>2.5000000000000001E-2</v>
          </cell>
          <cell r="R524">
            <v>2.5000000000000001E-2</v>
          </cell>
          <cell r="S524">
            <v>2.5000000000000001E-2</v>
          </cell>
          <cell r="T524">
            <v>2.5000000000000001E-2</v>
          </cell>
          <cell r="U524">
            <v>2.5000000000000001E-2</v>
          </cell>
          <cell r="V524">
            <v>2.5000000000000001E-2</v>
          </cell>
          <cell r="W524">
            <v>2.5000000000000001E-2</v>
          </cell>
          <cell r="X524">
            <v>2.5000000000000001E-2</v>
          </cell>
          <cell r="Y524">
            <v>2.5000000000000001E-2</v>
          </cell>
          <cell r="Z524">
            <v>2.5000000000000001E-2</v>
          </cell>
          <cell r="AA524">
            <v>2.5000000000000001E-2</v>
          </cell>
          <cell r="AB524">
            <v>2.5000000000000001E-2</v>
          </cell>
          <cell r="AC524">
            <v>2.5000000000000001E-2</v>
          </cell>
          <cell r="AD524">
            <v>2.5000000000000001E-2</v>
          </cell>
          <cell r="AE524">
            <v>2.5000000000000001E-2</v>
          </cell>
          <cell r="AF524">
            <v>2.5000000000000001E-2</v>
          </cell>
          <cell r="AG524">
            <v>2.5000000000000001E-2</v>
          </cell>
          <cell r="AH524">
            <v>2.5000000000000001E-2</v>
          </cell>
          <cell r="AI524">
            <v>2.5000000000000001E-2</v>
          </cell>
        </row>
        <row r="525">
          <cell r="F525">
            <v>7.0000000000000007E-2</v>
          </cell>
          <cell r="G525">
            <v>7.0000000000000007E-2</v>
          </cell>
          <cell r="H525">
            <v>7.0000000000000007E-2</v>
          </cell>
          <cell r="I525">
            <v>7.0000000000000007E-2</v>
          </cell>
          <cell r="J525">
            <v>7.0000000000000007E-2</v>
          </cell>
          <cell r="K525">
            <v>7.0000000000000007E-2</v>
          </cell>
          <cell r="L525">
            <v>7.0000000000000007E-2</v>
          </cell>
          <cell r="M525">
            <v>7.0000000000000007E-2</v>
          </cell>
          <cell r="N525">
            <v>7.0000000000000007E-2</v>
          </cell>
          <cell r="O525">
            <v>7.0000000000000007E-2</v>
          </cell>
          <cell r="P525">
            <v>7.0000000000000007E-2</v>
          </cell>
          <cell r="Q525">
            <v>7.0000000000000007E-2</v>
          </cell>
          <cell r="R525">
            <v>7.0000000000000007E-2</v>
          </cell>
          <cell r="S525">
            <v>7.0000000000000007E-2</v>
          </cell>
          <cell r="T525">
            <v>7.0000000000000007E-2</v>
          </cell>
          <cell r="U525">
            <v>7.0000000000000007E-2</v>
          </cell>
          <cell r="V525">
            <v>7.0000000000000007E-2</v>
          </cell>
          <cell r="W525">
            <v>7.0000000000000007E-2</v>
          </cell>
          <cell r="X525">
            <v>7.0000000000000007E-2</v>
          </cell>
          <cell r="Y525">
            <v>7.0000000000000007E-2</v>
          </cell>
          <cell r="Z525">
            <v>7.0000000000000007E-2</v>
          </cell>
          <cell r="AA525">
            <v>7.0000000000000007E-2</v>
          </cell>
          <cell r="AB525">
            <v>7.0000000000000007E-2</v>
          </cell>
          <cell r="AC525">
            <v>7.0000000000000007E-2</v>
          </cell>
          <cell r="AD525">
            <v>7.0000000000000007E-2</v>
          </cell>
          <cell r="AE525">
            <v>7.0000000000000007E-2</v>
          </cell>
          <cell r="AF525">
            <v>7.0000000000000007E-2</v>
          </cell>
          <cell r="AG525">
            <v>7.0000000000000007E-2</v>
          </cell>
          <cell r="AH525">
            <v>7.0000000000000007E-2</v>
          </cell>
          <cell r="AI525">
            <v>7.0000000000000007E-2</v>
          </cell>
        </row>
        <row r="526">
          <cell r="F526">
            <v>7.0000000000000007E-2</v>
          </cell>
          <cell r="G526">
            <v>7.0000000000000007E-2</v>
          </cell>
          <cell r="H526">
            <v>7.0000000000000007E-2</v>
          </cell>
          <cell r="I526">
            <v>7.0000000000000007E-2</v>
          </cell>
          <cell r="J526">
            <v>7.0000000000000007E-2</v>
          </cell>
          <cell r="K526">
            <v>7.0000000000000007E-2</v>
          </cell>
          <cell r="L526">
            <v>7.0000000000000007E-2</v>
          </cell>
          <cell r="M526">
            <v>7.0000000000000007E-2</v>
          </cell>
          <cell r="N526">
            <v>7.0000000000000007E-2</v>
          </cell>
          <cell r="O526">
            <v>7.0000000000000007E-2</v>
          </cell>
          <cell r="P526">
            <v>7.0000000000000007E-2</v>
          </cell>
          <cell r="Q526">
            <v>7.0000000000000007E-2</v>
          </cell>
          <cell r="R526">
            <v>7.0000000000000007E-2</v>
          </cell>
          <cell r="S526">
            <v>7.0000000000000007E-2</v>
          </cell>
          <cell r="T526">
            <v>7.0000000000000007E-2</v>
          </cell>
          <cell r="U526">
            <v>7.0000000000000007E-2</v>
          </cell>
          <cell r="V526">
            <v>7.0000000000000007E-2</v>
          </cell>
          <cell r="W526">
            <v>7.0000000000000007E-2</v>
          </cell>
          <cell r="X526">
            <v>7.0000000000000007E-2</v>
          </cell>
          <cell r="Y526">
            <v>7.0000000000000007E-2</v>
          </cell>
          <cell r="Z526">
            <v>7.0000000000000007E-2</v>
          </cell>
          <cell r="AA526">
            <v>7.0000000000000007E-2</v>
          </cell>
          <cell r="AB526">
            <v>7.0000000000000007E-2</v>
          </cell>
          <cell r="AC526">
            <v>7.0000000000000007E-2</v>
          </cell>
          <cell r="AD526">
            <v>7.0000000000000007E-2</v>
          </cell>
          <cell r="AE526">
            <v>7.0000000000000007E-2</v>
          </cell>
          <cell r="AF526">
            <v>7.0000000000000007E-2</v>
          </cell>
          <cell r="AG526">
            <v>7.0000000000000007E-2</v>
          </cell>
          <cell r="AH526">
            <v>7.0000000000000007E-2</v>
          </cell>
          <cell r="AI526">
            <v>7.0000000000000007E-2</v>
          </cell>
        </row>
        <row r="527">
          <cell r="F527">
            <v>7.0000000000000007E-2</v>
          </cell>
          <cell r="G527">
            <v>7.0000000000000007E-2</v>
          </cell>
          <cell r="H527">
            <v>7.0000000000000007E-2</v>
          </cell>
          <cell r="I527">
            <v>7.0000000000000007E-2</v>
          </cell>
          <cell r="J527">
            <v>7.0000000000000007E-2</v>
          </cell>
          <cell r="K527">
            <v>7.0000000000000007E-2</v>
          </cell>
          <cell r="L527">
            <v>7.0000000000000007E-2</v>
          </cell>
          <cell r="M527">
            <v>7.0000000000000007E-2</v>
          </cell>
          <cell r="N527">
            <v>7.0000000000000007E-2</v>
          </cell>
          <cell r="O527">
            <v>7.0000000000000007E-2</v>
          </cell>
          <cell r="P527">
            <v>7.0000000000000007E-2</v>
          </cell>
          <cell r="Q527">
            <v>7.0000000000000007E-2</v>
          </cell>
          <cell r="R527">
            <v>7.0000000000000007E-2</v>
          </cell>
          <cell r="S527">
            <v>7.0000000000000007E-2</v>
          </cell>
          <cell r="T527">
            <v>7.0000000000000007E-2</v>
          </cell>
          <cell r="U527">
            <v>7.0000000000000007E-2</v>
          </cell>
          <cell r="V527">
            <v>7.0000000000000007E-2</v>
          </cell>
          <cell r="W527">
            <v>7.0000000000000007E-2</v>
          </cell>
          <cell r="X527">
            <v>7.0000000000000007E-2</v>
          </cell>
          <cell r="Y527">
            <v>7.0000000000000007E-2</v>
          </cell>
          <cell r="Z527">
            <v>7.0000000000000007E-2</v>
          </cell>
          <cell r="AA527">
            <v>7.0000000000000007E-2</v>
          </cell>
          <cell r="AB527">
            <v>7.0000000000000007E-2</v>
          </cell>
          <cell r="AC527">
            <v>7.0000000000000007E-2</v>
          </cell>
          <cell r="AD527">
            <v>7.0000000000000007E-2</v>
          </cell>
          <cell r="AE527">
            <v>7.0000000000000007E-2</v>
          </cell>
          <cell r="AF527">
            <v>7.0000000000000007E-2</v>
          </cell>
          <cell r="AG527">
            <v>7.0000000000000007E-2</v>
          </cell>
          <cell r="AH527">
            <v>7.0000000000000007E-2</v>
          </cell>
          <cell r="AI527">
            <v>7.0000000000000007E-2</v>
          </cell>
        </row>
        <row r="531">
          <cell r="F531">
            <v>6.5000000000000002E-2</v>
          </cell>
          <cell r="G531">
            <v>6.5000000000000002E-2</v>
          </cell>
          <cell r="H531">
            <v>6.5000000000000002E-2</v>
          </cell>
          <cell r="I531">
            <v>6.5000000000000002E-2</v>
          </cell>
          <cell r="J531">
            <v>6.5000000000000002E-2</v>
          </cell>
          <cell r="K531">
            <v>6.5000000000000002E-2</v>
          </cell>
          <cell r="L531">
            <v>6.5000000000000002E-2</v>
          </cell>
          <cell r="M531">
            <v>6.5000000000000002E-2</v>
          </cell>
          <cell r="N531">
            <v>6.5000000000000002E-2</v>
          </cell>
          <cell r="O531">
            <v>6.5000000000000002E-2</v>
          </cell>
          <cell r="P531">
            <v>6.5000000000000002E-2</v>
          </cell>
          <cell r="Q531">
            <v>6.5000000000000002E-2</v>
          </cell>
          <cell r="R531">
            <v>6.5000000000000002E-2</v>
          </cell>
          <cell r="S531">
            <v>6.5000000000000002E-2</v>
          </cell>
          <cell r="T531">
            <v>6.5000000000000002E-2</v>
          </cell>
          <cell r="U531">
            <v>6.5000000000000002E-2</v>
          </cell>
          <cell r="V531">
            <v>6.5000000000000002E-2</v>
          </cell>
          <cell r="W531">
            <v>6.5000000000000002E-2</v>
          </cell>
          <cell r="X531">
            <v>6.5000000000000002E-2</v>
          </cell>
          <cell r="Y531">
            <v>6.5000000000000002E-2</v>
          </cell>
          <cell r="Z531">
            <v>6.5000000000000002E-2</v>
          </cell>
          <cell r="AA531">
            <v>6.5000000000000002E-2</v>
          </cell>
          <cell r="AB531">
            <v>6.5000000000000002E-2</v>
          </cell>
          <cell r="AC531">
            <v>6.5000000000000002E-2</v>
          </cell>
          <cell r="AD531">
            <v>6.5000000000000002E-2</v>
          </cell>
          <cell r="AE531">
            <v>6.5000000000000002E-2</v>
          </cell>
          <cell r="AF531">
            <v>6.5000000000000002E-2</v>
          </cell>
          <cell r="AG531">
            <v>6.5000000000000002E-2</v>
          </cell>
          <cell r="AH531">
            <v>6.5000000000000002E-2</v>
          </cell>
          <cell r="AI531">
            <v>6.5000000000000002E-2</v>
          </cell>
        </row>
        <row r="532">
          <cell r="F532">
            <v>8.7999999999999995E-2</v>
          </cell>
          <cell r="G532">
            <v>8.7999999999999995E-2</v>
          </cell>
          <cell r="H532">
            <v>8.7999999999999995E-2</v>
          </cell>
          <cell r="I532">
            <v>8.7999999999999995E-2</v>
          </cell>
          <cell r="J532">
            <v>8.7999999999999995E-2</v>
          </cell>
          <cell r="K532">
            <v>8.7999999999999995E-2</v>
          </cell>
          <cell r="L532">
            <v>8.7999999999999995E-2</v>
          </cell>
          <cell r="M532">
            <v>8.7999999999999995E-2</v>
          </cell>
          <cell r="N532">
            <v>8.7999999999999995E-2</v>
          </cell>
          <cell r="O532">
            <v>8.7999999999999995E-2</v>
          </cell>
          <cell r="P532">
            <v>8.7999999999999995E-2</v>
          </cell>
          <cell r="Q532">
            <v>8.7999999999999995E-2</v>
          </cell>
          <cell r="R532">
            <v>8.7999999999999995E-2</v>
          </cell>
          <cell r="S532">
            <v>8.7999999999999995E-2</v>
          </cell>
          <cell r="T532">
            <v>8.7999999999999995E-2</v>
          </cell>
          <cell r="U532">
            <v>8.7999999999999995E-2</v>
          </cell>
          <cell r="V532">
            <v>8.7999999999999995E-2</v>
          </cell>
          <cell r="W532">
            <v>8.7999999999999995E-2</v>
          </cell>
          <cell r="X532">
            <v>8.7999999999999995E-2</v>
          </cell>
          <cell r="Y532">
            <v>8.7999999999999995E-2</v>
          </cell>
          <cell r="Z532">
            <v>8.7999999999999995E-2</v>
          </cell>
          <cell r="AA532">
            <v>8.7999999999999995E-2</v>
          </cell>
          <cell r="AB532">
            <v>8.7999999999999995E-2</v>
          </cell>
          <cell r="AC532">
            <v>8.7999999999999995E-2</v>
          </cell>
          <cell r="AD532">
            <v>8.7999999999999995E-2</v>
          </cell>
          <cell r="AE532">
            <v>8.7999999999999995E-2</v>
          </cell>
          <cell r="AF532">
            <v>8.7999999999999995E-2</v>
          </cell>
          <cell r="AG532">
            <v>8.7999999999999995E-2</v>
          </cell>
          <cell r="AH532">
            <v>8.7999999999999995E-2</v>
          </cell>
          <cell r="AI532">
            <v>8.7999999999999995E-2</v>
          </cell>
        </row>
        <row r="533">
          <cell r="F533">
            <v>8.7999999999999995E-2</v>
          </cell>
          <cell r="G533">
            <v>8.7999999999999995E-2</v>
          </cell>
          <cell r="H533">
            <v>8.7999999999999995E-2</v>
          </cell>
          <cell r="I533">
            <v>8.7999999999999995E-2</v>
          </cell>
          <cell r="J533">
            <v>8.7999999999999995E-2</v>
          </cell>
          <cell r="K533">
            <v>8.7999999999999995E-2</v>
          </cell>
          <cell r="L533">
            <v>8.7999999999999995E-2</v>
          </cell>
          <cell r="M533">
            <v>8.7999999999999995E-2</v>
          </cell>
          <cell r="N533">
            <v>8.7999999999999995E-2</v>
          </cell>
          <cell r="O533">
            <v>8.7999999999999995E-2</v>
          </cell>
          <cell r="P533">
            <v>8.7999999999999995E-2</v>
          </cell>
          <cell r="Q533">
            <v>8.7999999999999995E-2</v>
          </cell>
          <cell r="R533">
            <v>8.7999999999999995E-2</v>
          </cell>
          <cell r="S533">
            <v>8.7999999999999995E-2</v>
          </cell>
          <cell r="T533">
            <v>8.7999999999999995E-2</v>
          </cell>
          <cell r="U533">
            <v>8.7999999999999995E-2</v>
          </cell>
          <cell r="V533">
            <v>8.7999999999999995E-2</v>
          </cell>
          <cell r="W533">
            <v>8.7999999999999995E-2</v>
          </cell>
          <cell r="X533">
            <v>8.7999999999999995E-2</v>
          </cell>
          <cell r="Y533">
            <v>8.7999999999999995E-2</v>
          </cell>
          <cell r="Z533">
            <v>8.7999999999999995E-2</v>
          </cell>
          <cell r="AA533">
            <v>8.7999999999999995E-2</v>
          </cell>
          <cell r="AB533">
            <v>8.7999999999999995E-2</v>
          </cell>
          <cell r="AC533">
            <v>8.7999999999999995E-2</v>
          </cell>
          <cell r="AD533">
            <v>8.7999999999999995E-2</v>
          </cell>
          <cell r="AE533">
            <v>8.7999999999999995E-2</v>
          </cell>
          <cell r="AF533">
            <v>8.7999999999999995E-2</v>
          </cell>
          <cell r="AG533">
            <v>8.7999999999999995E-2</v>
          </cell>
          <cell r="AH533">
            <v>8.7999999999999995E-2</v>
          </cell>
          <cell r="AI533">
            <v>8.7999999999999995E-2</v>
          </cell>
        </row>
        <row r="534">
          <cell r="F534">
            <v>8.7999999999999995E-2</v>
          </cell>
          <cell r="G534">
            <v>8.7999999999999995E-2</v>
          </cell>
          <cell r="H534">
            <v>8.7999999999999995E-2</v>
          </cell>
          <cell r="I534">
            <v>8.7999999999999995E-2</v>
          </cell>
          <cell r="J534">
            <v>8.7999999999999995E-2</v>
          </cell>
          <cell r="K534">
            <v>8.7999999999999995E-2</v>
          </cell>
          <cell r="L534">
            <v>8.7999999999999995E-2</v>
          </cell>
          <cell r="M534">
            <v>8.7999999999999995E-2</v>
          </cell>
          <cell r="N534">
            <v>8.7999999999999995E-2</v>
          </cell>
          <cell r="O534">
            <v>8.7999999999999995E-2</v>
          </cell>
          <cell r="P534">
            <v>8.7999999999999995E-2</v>
          </cell>
          <cell r="Q534">
            <v>8.7999999999999995E-2</v>
          </cell>
          <cell r="R534">
            <v>8.7999999999999995E-2</v>
          </cell>
          <cell r="S534">
            <v>8.7999999999999995E-2</v>
          </cell>
          <cell r="T534">
            <v>8.7999999999999995E-2</v>
          </cell>
          <cell r="U534">
            <v>8.7999999999999995E-2</v>
          </cell>
          <cell r="V534">
            <v>8.7999999999999995E-2</v>
          </cell>
          <cell r="W534">
            <v>8.7999999999999995E-2</v>
          </cell>
          <cell r="X534">
            <v>8.7999999999999995E-2</v>
          </cell>
          <cell r="Y534">
            <v>8.7999999999999995E-2</v>
          </cell>
          <cell r="Z534">
            <v>8.7999999999999995E-2</v>
          </cell>
          <cell r="AA534">
            <v>8.7999999999999995E-2</v>
          </cell>
          <cell r="AB534">
            <v>8.7999999999999995E-2</v>
          </cell>
          <cell r="AC534">
            <v>8.7999999999999995E-2</v>
          </cell>
          <cell r="AD534">
            <v>8.7999999999999995E-2</v>
          </cell>
          <cell r="AE534">
            <v>8.7999999999999995E-2</v>
          </cell>
          <cell r="AF534">
            <v>8.7999999999999995E-2</v>
          </cell>
          <cell r="AG534">
            <v>8.7999999999999995E-2</v>
          </cell>
          <cell r="AH534">
            <v>8.7999999999999995E-2</v>
          </cell>
          <cell r="AI534">
            <v>8.7999999999999995E-2</v>
          </cell>
        </row>
        <row r="538">
          <cell r="F538">
            <v>0.73799224936763896</v>
          </cell>
          <cell r="G538">
            <v>0.73799224936763896</v>
          </cell>
          <cell r="H538">
            <v>0.73799224936763896</v>
          </cell>
          <cell r="I538">
            <v>0.73799224936763896</v>
          </cell>
          <cell r="J538">
            <v>0.73799224936763896</v>
          </cell>
          <cell r="K538">
            <v>0.73799224936763896</v>
          </cell>
          <cell r="L538">
            <v>0.73799224936763896</v>
          </cell>
          <cell r="M538">
            <v>0.73799224936763896</v>
          </cell>
          <cell r="N538">
            <v>0.73799224936763896</v>
          </cell>
          <cell r="O538">
            <v>0.73799224936763896</v>
          </cell>
          <cell r="P538">
            <v>0.73799224936763896</v>
          </cell>
          <cell r="Q538">
            <v>0.73799224936763896</v>
          </cell>
          <cell r="R538">
            <v>0.73799224936763896</v>
          </cell>
          <cell r="S538">
            <v>0.73799224936763896</v>
          </cell>
          <cell r="T538">
            <v>0.73799224936763896</v>
          </cell>
          <cell r="U538">
            <v>0.73799224936763896</v>
          </cell>
          <cell r="V538">
            <v>0.73799224936763896</v>
          </cell>
          <cell r="W538">
            <v>0.73799224936763896</v>
          </cell>
          <cell r="X538">
            <v>0.73799224936763896</v>
          </cell>
          <cell r="Y538">
            <v>0.73799224936763896</v>
          </cell>
          <cell r="Z538">
            <v>0.73799224936763896</v>
          </cell>
          <cell r="AA538">
            <v>0.73799224936763896</v>
          </cell>
          <cell r="AB538">
            <v>0.73799224936763896</v>
          </cell>
          <cell r="AC538">
            <v>0.73799224936763896</v>
          </cell>
          <cell r="AD538">
            <v>0.73799224936763896</v>
          </cell>
          <cell r="AE538">
            <v>0.73799224936763896</v>
          </cell>
          <cell r="AF538">
            <v>0.73799224936763896</v>
          </cell>
          <cell r="AG538">
            <v>0.73799224936763896</v>
          </cell>
          <cell r="AH538">
            <v>0.73799224936763896</v>
          </cell>
          <cell r="AI538">
            <v>0.73799224936763896</v>
          </cell>
        </row>
        <row r="539">
          <cell r="F539">
            <v>0.73799224936763896</v>
          </cell>
          <cell r="G539">
            <v>0.73799224936763896</v>
          </cell>
          <cell r="H539">
            <v>0.73799224936763896</v>
          </cell>
          <cell r="I539">
            <v>0.73799224936763896</v>
          </cell>
          <cell r="J539">
            <v>0.73799224936763896</v>
          </cell>
          <cell r="K539">
            <v>0.73799224936763896</v>
          </cell>
          <cell r="L539">
            <v>0.73799224936763896</v>
          </cell>
          <cell r="M539">
            <v>0.73799224936763896</v>
          </cell>
          <cell r="N539">
            <v>0.73799224936763896</v>
          </cell>
          <cell r="O539">
            <v>0.73799224936763896</v>
          </cell>
          <cell r="P539">
            <v>0.73799224936763896</v>
          </cell>
          <cell r="Q539">
            <v>0.73799224936763896</v>
          </cell>
          <cell r="R539">
            <v>0.73799224936763896</v>
          </cell>
          <cell r="S539">
            <v>0.73799224936763896</v>
          </cell>
          <cell r="T539">
            <v>0.73799224936763896</v>
          </cell>
          <cell r="U539">
            <v>0.73799224936763896</v>
          </cell>
          <cell r="V539">
            <v>0.73799224936763896</v>
          </cell>
          <cell r="W539">
            <v>0.73799224936763896</v>
          </cell>
          <cell r="X539">
            <v>0.73799224936763896</v>
          </cell>
          <cell r="Y539">
            <v>0.73799224936763896</v>
          </cell>
          <cell r="Z539">
            <v>0.73799224936763896</v>
          </cell>
          <cell r="AA539">
            <v>0.73799224936763896</v>
          </cell>
          <cell r="AB539">
            <v>0.73799224936763896</v>
          </cell>
          <cell r="AC539">
            <v>0.73799224936763896</v>
          </cell>
          <cell r="AD539">
            <v>0.73799224936763896</v>
          </cell>
          <cell r="AE539">
            <v>0.73799224936763896</v>
          </cell>
          <cell r="AF539">
            <v>0.73799224936763896</v>
          </cell>
          <cell r="AG539">
            <v>0.73799224936763896</v>
          </cell>
          <cell r="AH539">
            <v>0.73799224936763896</v>
          </cell>
          <cell r="AI539">
            <v>0.73799224936763896</v>
          </cell>
        </row>
        <row r="540">
          <cell r="F540">
            <v>0.73799224936763896</v>
          </cell>
          <cell r="G540">
            <v>0.73799224936763896</v>
          </cell>
          <cell r="H540">
            <v>0.73799224936763896</v>
          </cell>
          <cell r="I540">
            <v>0.73799224936763896</v>
          </cell>
          <cell r="J540">
            <v>0.73799224936763896</v>
          </cell>
          <cell r="K540">
            <v>0.73799224936763896</v>
          </cell>
          <cell r="L540">
            <v>0.73799224936763896</v>
          </cell>
          <cell r="M540">
            <v>0.73799224936763896</v>
          </cell>
          <cell r="N540">
            <v>0.73799224936763896</v>
          </cell>
          <cell r="O540">
            <v>0.73799224936763896</v>
          </cell>
          <cell r="P540">
            <v>0.73799224936763896</v>
          </cell>
          <cell r="Q540">
            <v>0.73799224936763896</v>
          </cell>
          <cell r="R540">
            <v>0.73799224936763896</v>
          </cell>
          <cell r="S540">
            <v>0.73799224936763896</v>
          </cell>
          <cell r="T540">
            <v>0.73799224936763896</v>
          </cell>
          <cell r="U540">
            <v>0.73799224936763896</v>
          </cell>
          <cell r="V540">
            <v>0.73799224936763896</v>
          </cell>
          <cell r="W540">
            <v>0.73799224936763896</v>
          </cell>
          <cell r="X540">
            <v>0.73799224936763896</v>
          </cell>
          <cell r="Y540">
            <v>0.73799224936763896</v>
          </cell>
          <cell r="Z540">
            <v>0.73799224936763896</v>
          </cell>
          <cell r="AA540">
            <v>0.73799224936763896</v>
          </cell>
          <cell r="AB540">
            <v>0.73799224936763896</v>
          </cell>
          <cell r="AC540">
            <v>0.73799224936763896</v>
          </cell>
          <cell r="AD540">
            <v>0.73799224936763896</v>
          </cell>
          <cell r="AE540">
            <v>0.73799224936763896</v>
          </cell>
          <cell r="AF540">
            <v>0.73799224936763896</v>
          </cell>
          <cell r="AG540">
            <v>0.73799224936763896</v>
          </cell>
          <cell r="AH540">
            <v>0.73799224936763896</v>
          </cell>
          <cell r="AI540">
            <v>0.73799224936763896</v>
          </cell>
        </row>
        <row r="541">
          <cell r="F541">
            <v>0.25740000000000002</v>
          </cell>
          <cell r="G541">
            <v>0.25740000000000002</v>
          </cell>
          <cell r="H541">
            <v>0.25740000000000002</v>
          </cell>
          <cell r="I541">
            <v>0.25740000000000002</v>
          </cell>
          <cell r="J541">
            <v>0.25740000000000002</v>
          </cell>
          <cell r="K541">
            <v>0.25740000000000002</v>
          </cell>
          <cell r="L541">
            <v>0.25740000000000002</v>
          </cell>
          <cell r="M541">
            <v>0.25740000000000002</v>
          </cell>
          <cell r="N541">
            <v>0.25740000000000002</v>
          </cell>
          <cell r="O541">
            <v>0.25740000000000002</v>
          </cell>
          <cell r="P541">
            <v>0.25740000000000002</v>
          </cell>
          <cell r="Q541">
            <v>0.25740000000000002</v>
          </cell>
          <cell r="R541">
            <v>0.25740000000000002</v>
          </cell>
          <cell r="S541">
            <v>0.25740000000000002</v>
          </cell>
          <cell r="T541">
            <v>0.25740000000000002</v>
          </cell>
          <cell r="U541">
            <v>0.25740000000000002</v>
          </cell>
          <cell r="V541">
            <v>0.25740000000000002</v>
          </cell>
          <cell r="W541">
            <v>0.25740000000000002</v>
          </cell>
          <cell r="X541">
            <v>0.25740000000000002</v>
          </cell>
          <cell r="Y541">
            <v>0.25740000000000002</v>
          </cell>
          <cell r="Z541">
            <v>0.25740000000000002</v>
          </cell>
          <cell r="AA541">
            <v>0.25740000000000002</v>
          </cell>
          <cell r="AB541">
            <v>0.25740000000000002</v>
          </cell>
          <cell r="AC541">
            <v>0.25740000000000002</v>
          </cell>
          <cell r="AD541">
            <v>0.25740000000000002</v>
          </cell>
          <cell r="AE541">
            <v>0.25740000000000002</v>
          </cell>
          <cell r="AF541">
            <v>0.25740000000000002</v>
          </cell>
          <cell r="AG541">
            <v>0.25740000000000002</v>
          </cell>
          <cell r="AH541">
            <v>0.25740000000000002</v>
          </cell>
          <cell r="AI541">
            <v>0.25740000000000002</v>
          </cell>
        </row>
      </sheetData>
      <sheetData sheetId="25">
        <row r="3">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F3">
            <v>0</v>
          </cell>
        </row>
        <row r="4">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row>
        <row r="10">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row>
        <row r="12">
          <cell r="C12">
            <v>0.30000001192092896</v>
          </cell>
          <cell r="D12">
            <v>0.30000001192092896</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row>
        <row r="27">
          <cell r="C27">
            <v>19.200000000000003</v>
          </cell>
          <cell r="D27">
            <v>25.46</v>
          </cell>
          <cell r="E27">
            <v>25.46</v>
          </cell>
          <cell r="F27">
            <v>25.46</v>
          </cell>
          <cell r="G27">
            <v>25.46</v>
          </cell>
          <cell r="H27">
            <v>25.46</v>
          </cell>
          <cell r="I27">
            <v>25.46</v>
          </cell>
          <cell r="J27">
            <v>25.46</v>
          </cell>
          <cell r="K27">
            <v>25.46</v>
          </cell>
          <cell r="L27">
            <v>25.46</v>
          </cell>
          <cell r="M27">
            <v>25.46</v>
          </cell>
          <cell r="N27">
            <v>25.46</v>
          </cell>
          <cell r="O27">
            <v>25.46</v>
          </cell>
          <cell r="P27">
            <v>25.46</v>
          </cell>
          <cell r="Q27">
            <v>25.46</v>
          </cell>
          <cell r="R27">
            <v>25.46</v>
          </cell>
          <cell r="S27">
            <v>25.46</v>
          </cell>
          <cell r="T27">
            <v>25.46</v>
          </cell>
          <cell r="U27">
            <v>25.46</v>
          </cell>
          <cell r="V27">
            <v>25.46</v>
          </cell>
          <cell r="W27">
            <v>25.46</v>
          </cell>
          <cell r="X27">
            <v>25.46</v>
          </cell>
          <cell r="Y27">
            <v>25.46</v>
          </cell>
          <cell r="Z27">
            <v>19.094999999999999</v>
          </cell>
          <cell r="AA27">
            <v>12.73</v>
          </cell>
          <cell r="AB27">
            <v>0</v>
          </cell>
          <cell r="AC27">
            <v>0</v>
          </cell>
          <cell r="AD27">
            <v>0</v>
          </cell>
          <cell r="AE27">
            <v>0</v>
          </cell>
          <cell r="AF27">
            <v>0</v>
          </cell>
        </row>
        <row r="29">
          <cell r="C29">
            <v>0</v>
          </cell>
          <cell r="D29">
            <v>0</v>
          </cell>
          <cell r="E29">
            <v>25.46</v>
          </cell>
          <cell r="F29">
            <v>25.46</v>
          </cell>
          <cell r="G29">
            <v>25.46</v>
          </cell>
          <cell r="H29">
            <v>25.46</v>
          </cell>
          <cell r="I29">
            <v>25.46</v>
          </cell>
          <cell r="J29">
            <v>25.46</v>
          </cell>
          <cell r="K29">
            <v>25.46</v>
          </cell>
          <cell r="L29">
            <v>25.46</v>
          </cell>
          <cell r="M29">
            <v>25.46</v>
          </cell>
          <cell r="N29">
            <v>25.46</v>
          </cell>
          <cell r="O29">
            <v>25.46</v>
          </cell>
          <cell r="P29">
            <v>25.46</v>
          </cell>
          <cell r="Q29">
            <v>25.46</v>
          </cell>
          <cell r="R29">
            <v>25.46</v>
          </cell>
          <cell r="S29">
            <v>25.46</v>
          </cell>
          <cell r="T29">
            <v>25.46</v>
          </cell>
          <cell r="U29">
            <v>25.46</v>
          </cell>
          <cell r="V29">
            <v>25.46</v>
          </cell>
          <cell r="W29">
            <v>25.46</v>
          </cell>
          <cell r="X29">
            <v>25.46</v>
          </cell>
          <cell r="Y29">
            <v>25.46</v>
          </cell>
          <cell r="Z29">
            <v>19.094999999999999</v>
          </cell>
          <cell r="AA29">
            <v>12.73</v>
          </cell>
          <cell r="AB29">
            <v>0</v>
          </cell>
          <cell r="AC29">
            <v>0</v>
          </cell>
          <cell r="AD29">
            <v>0</v>
          </cell>
          <cell r="AE29">
            <v>0</v>
          </cell>
          <cell r="AF29">
            <v>0</v>
          </cell>
        </row>
      </sheetData>
      <sheetData sheetId="26"/>
      <sheetData sheetId="27"/>
      <sheetData sheetId="28"/>
      <sheetData sheetId="29"/>
      <sheetData sheetId="30"/>
      <sheetData sheetId="31"/>
      <sheetData sheetId="32"/>
      <sheetData sheetId="33"/>
      <sheetData sheetId="34"/>
      <sheetData sheetId="35"/>
      <sheetData sheetId="3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topLeftCell="A31" workbookViewId="0">
      <selection activeCell="J60" sqref="J60"/>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637</v>
      </c>
    </row>
    <row r="40" spans="2:2" x14ac:dyDescent="0.25">
      <c r="B40" t="s">
        <v>638</v>
      </c>
    </row>
    <row r="41" spans="2:2" x14ac:dyDescent="0.25">
      <c r="B41" s="28" t="s">
        <v>588</v>
      </c>
    </row>
    <row r="42" spans="2:2" x14ac:dyDescent="0.25">
      <c r="B42" t="s">
        <v>636</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B57" s="27" t="s">
        <v>1059</v>
      </c>
    </row>
    <row r="58" spans="1:2" x14ac:dyDescent="0.25">
      <c r="B58" t="s">
        <v>1060</v>
      </c>
    </row>
    <row r="59" spans="1:2" x14ac:dyDescent="0.25">
      <c r="B59" s="2">
        <v>2023</v>
      </c>
    </row>
    <row r="60" spans="1:2" x14ac:dyDescent="0.25">
      <c r="B60" t="s">
        <v>1062</v>
      </c>
    </row>
    <row r="61" spans="1:2" x14ac:dyDescent="0.25">
      <c r="B61" s="138" t="s">
        <v>1061</v>
      </c>
    </row>
    <row r="64" spans="1:2" x14ac:dyDescent="0.25">
      <c r="A64" s="1" t="s">
        <v>169</v>
      </c>
    </row>
    <row r="65" spans="1:1" x14ac:dyDescent="0.25">
      <c r="A65" t="s">
        <v>671</v>
      </c>
    </row>
    <row r="66" spans="1:1" x14ac:dyDescent="0.25">
      <c r="A66" t="s">
        <v>672</v>
      </c>
    </row>
    <row r="67" spans="1:1" x14ac:dyDescent="0.25">
      <c r="A67" s="1"/>
    </row>
    <row r="68" spans="1:1" x14ac:dyDescent="0.25">
      <c r="A68" t="s">
        <v>170</v>
      </c>
    </row>
    <row r="69" spans="1:1" x14ac:dyDescent="0.25">
      <c r="A69" t="s">
        <v>171</v>
      </c>
    </row>
    <row r="71" spans="1:1" x14ac:dyDescent="0.25">
      <c r="A71" t="s">
        <v>174</v>
      </c>
    </row>
    <row r="72" spans="1:1" x14ac:dyDescent="0.25">
      <c r="A72" t="s">
        <v>175</v>
      </c>
    </row>
    <row r="73" spans="1:1" x14ac:dyDescent="0.25">
      <c r="A73" t="s">
        <v>176</v>
      </c>
    </row>
    <row r="74" spans="1:1" x14ac:dyDescent="0.25">
      <c r="A74" t="s">
        <v>177</v>
      </c>
    </row>
    <row r="76" spans="1:1" x14ac:dyDescent="0.25">
      <c r="A76" t="s">
        <v>186</v>
      </c>
    </row>
    <row r="77" spans="1:1" x14ac:dyDescent="0.25">
      <c r="A77" t="s">
        <v>187</v>
      </c>
    </row>
    <row r="78" spans="1:1" x14ac:dyDescent="0.25">
      <c r="A78" t="s">
        <v>188</v>
      </c>
    </row>
    <row r="79" spans="1:1" x14ac:dyDescent="0.25">
      <c r="A79" t="s">
        <v>190</v>
      </c>
    </row>
    <row r="80" spans="1:1" x14ac:dyDescent="0.25">
      <c r="A80">
        <v>0.97099999999999997</v>
      </c>
    </row>
    <row r="81" spans="1:5" x14ac:dyDescent="0.25">
      <c r="A81" t="s">
        <v>189</v>
      </c>
    </row>
    <row r="83" spans="1:5" x14ac:dyDescent="0.25">
      <c r="A83" t="s">
        <v>524</v>
      </c>
    </row>
    <row r="84" spans="1:5" x14ac:dyDescent="0.25">
      <c r="A84">
        <v>0.89805481563188172</v>
      </c>
    </row>
    <row r="85" spans="1:5" x14ac:dyDescent="0.25">
      <c r="A85" t="s">
        <v>189</v>
      </c>
    </row>
    <row r="86" spans="1:5" x14ac:dyDescent="0.25">
      <c r="A86">
        <v>0.88711067149387013</v>
      </c>
      <c r="B86" t="s">
        <v>537</v>
      </c>
      <c r="E86" s="19"/>
    </row>
    <row r="87" spans="1:5" x14ac:dyDescent="0.25">
      <c r="A87">
        <v>0.78452102304761584</v>
      </c>
      <c r="B87" t="s">
        <v>840</v>
      </c>
      <c r="E87" s="19"/>
    </row>
    <row r="88" spans="1:5" x14ac:dyDescent="0.25">
      <c r="E88" s="19"/>
    </row>
    <row r="89" spans="1:5" x14ac:dyDescent="0.25">
      <c r="E89" s="19"/>
    </row>
    <row r="90" spans="1:5" x14ac:dyDescent="0.25">
      <c r="E90" s="19"/>
    </row>
    <row r="93" spans="1:5" x14ac:dyDescent="0.25">
      <c r="A93" s="1" t="s">
        <v>530</v>
      </c>
    </row>
    <row r="94" spans="1:5" x14ac:dyDescent="0.25">
      <c r="A94" t="s">
        <v>589</v>
      </c>
    </row>
    <row r="95" spans="1:5" x14ac:dyDescent="0.25">
      <c r="A95" t="s">
        <v>590</v>
      </c>
    </row>
    <row r="96" spans="1:5" x14ac:dyDescent="0.25">
      <c r="A96" t="s">
        <v>531</v>
      </c>
    </row>
    <row r="97" spans="1:1" x14ac:dyDescent="0.25">
      <c r="A97" t="s">
        <v>532</v>
      </c>
    </row>
    <row r="99" spans="1:1" x14ac:dyDescent="0.25">
      <c r="A99" s="1" t="s">
        <v>305</v>
      </c>
    </row>
    <row r="100" spans="1:1" x14ac:dyDescent="0.25">
      <c r="A100" t="s">
        <v>316</v>
      </c>
    </row>
    <row r="101" spans="1:1" x14ac:dyDescent="0.25">
      <c r="A101" t="s">
        <v>317</v>
      </c>
    </row>
    <row r="102" spans="1:1" x14ac:dyDescent="0.25">
      <c r="A102" t="s">
        <v>306</v>
      </c>
    </row>
    <row r="103" spans="1:1" x14ac:dyDescent="0.25">
      <c r="A103" t="s">
        <v>307</v>
      </c>
    </row>
    <row r="105" spans="1:1" x14ac:dyDescent="0.25">
      <c r="A105" s="1" t="s">
        <v>535</v>
      </c>
    </row>
    <row r="106" spans="1:1" x14ac:dyDescent="0.25">
      <c r="A106" t="s">
        <v>831</v>
      </c>
    </row>
    <row r="107" spans="1:1" x14ac:dyDescent="0.25">
      <c r="A107" t="s">
        <v>832</v>
      </c>
    </row>
    <row r="109" spans="1:1" x14ac:dyDescent="0.25">
      <c r="A109" t="s">
        <v>536</v>
      </c>
    </row>
    <row r="110" spans="1:1" x14ac:dyDescent="0.2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5" t="s">
        <v>652</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4"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434</v>
      </c>
      <c r="B10" s="54" t="s">
        <v>78</v>
      </c>
      <c r="AG10" s="51" t="s">
        <v>617</v>
      </c>
    </row>
    <row r="11" spans="1:33" ht="15" customHeight="1" x14ac:dyDescent="0.2">
      <c r="B11" s="53" t="s">
        <v>79</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628</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627</v>
      </c>
    </row>
    <row r="111" spans="2:33" ht="15" customHeight="1" x14ac:dyDescent="0.2">
      <c r="B111" s="38" t="s">
        <v>606</v>
      </c>
    </row>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2">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5" t="s">
        <v>587</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x14ac:dyDescent="0.2">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4" t="s">
        <v>650</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25">
      <c r="C6" s="477" t="s">
        <v>597</v>
      </c>
      <c r="D6" s="477"/>
      <c r="E6" s="477"/>
      <c r="F6" s="477"/>
      <c r="G6" s="477"/>
      <c r="H6" s="477"/>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25">
      <c r="I13" s="478" t="s">
        <v>598</v>
      </c>
      <c r="J13" s="478"/>
      <c r="K13" s="478"/>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25">
      <c r="C20" s="35"/>
      <c r="D20" s="477" t="s">
        <v>597</v>
      </c>
      <c r="E20" s="477"/>
      <c r="F20" s="477"/>
      <c r="G20" s="477"/>
      <c r="H20" s="477"/>
      <c r="I20" s="477"/>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140625" defaultRowHeight="15" x14ac:dyDescent="0.25"/>
  <cols>
    <col min="1" max="1" width="26.5703125" customWidth="1"/>
    <col min="2" max="2" width="11.855468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833</v>
      </c>
      <c r="B22">
        <v>0</v>
      </c>
      <c r="C22">
        <v>0</v>
      </c>
      <c r="D22">
        <f>'Inflation Reduction Act'!$B$223</f>
        <v>1.746451063189143E-5</v>
      </c>
      <c r="E22">
        <f>'Inflation Reduction Act'!$B$223</f>
        <v>1.746451063189143E-5</v>
      </c>
      <c r="F22">
        <f>'Inflation Reduction Act'!$B$223</f>
        <v>1.746451063189143E-5</v>
      </c>
      <c r="G22">
        <f>'Inflation Reduction Act'!$B$223</f>
        <v>1.746451063189143E-5</v>
      </c>
      <c r="H22">
        <f>'Inflation Reduction Act'!$B$223</f>
        <v>1.746451063189143E-5</v>
      </c>
      <c r="I22">
        <f>'Inflation Reduction Act'!$B$223</f>
        <v>1.746451063189143E-5</v>
      </c>
      <c r="J22">
        <f>'Inflation Reduction Act'!$B$223</f>
        <v>1.746451063189143E-5</v>
      </c>
      <c r="K22">
        <f>'Inflation Reduction Act'!$B$223</f>
        <v>1.746451063189143E-5</v>
      </c>
      <c r="L22">
        <f>'Inflation Reduction Act'!$B$223</f>
        <v>1.746451063189143E-5</v>
      </c>
      <c r="M22">
        <f>'Inflation Reduction Act'!$B$223</f>
        <v>1.746451063189143E-5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14.064727478328061</v>
      </c>
      <c r="P7" s="4">
        <f>'Inflation Reduction Act'!N115</f>
        <v>9.3817087045137484</v>
      </c>
      <c r="Q7" s="4">
        <f>'Inflation Reduction Act'!O115</f>
        <v>0</v>
      </c>
      <c r="R7" s="4">
        <f>'Inflation Reduction Act'!P115</f>
        <v>0</v>
      </c>
      <c r="S7" s="4">
        <f>'Inflation Reduction Act'!Q115</f>
        <v>0</v>
      </c>
      <c r="T7" s="4">
        <f>'Inflation Reduction Act'!R115</f>
        <v>0</v>
      </c>
      <c r="U7" s="4">
        <f>'Inflation Reduction Act'!S115</f>
        <v>0</v>
      </c>
      <c r="V7" s="4">
        <f>'Inflation Reduction Act'!T115</f>
        <v>0</v>
      </c>
      <c r="W7" s="4">
        <f>'Inflation Reduction Act'!U115</f>
        <v>0</v>
      </c>
      <c r="X7" s="4">
        <f>'Inflation Reduction Act'!V115</f>
        <v>0</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2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11.712717791146694</v>
      </c>
      <c r="P8" s="4">
        <f>'Inflation Reduction Act'!N119</f>
        <v>7.8224266517401722</v>
      </c>
      <c r="Q8" s="4">
        <f>'Inflation Reduction Act'!O119</f>
        <v>0</v>
      </c>
      <c r="R8" s="4">
        <f>'Inflation Reduction Act'!P119</f>
        <v>0</v>
      </c>
      <c r="S8" s="4">
        <f>'Inflation Reduction Act'!Q119</f>
        <v>0</v>
      </c>
      <c r="T8" s="4">
        <f>'Inflation Reduction Act'!R119</f>
        <v>0</v>
      </c>
      <c r="U8" s="4">
        <f>'Inflation Reduction Act'!S119</f>
        <v>0</v>
      </c>
      <c r="V8" s="4">
        <f>'Inflation Reduction Act'!T119</f>
        <v>0</v>
      </c>
      <c r="W8" s="4">
        <f>'Inflation Reduction Act'!U119</f>
        <v>0</v>
      </c>
      <c r="X8" s="4">
        <f>'Inflation Reduction Act'!V119</f>
        <v>0</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12.28473887875483</v>
      </c>
      <c r="P18" s="4">
        <f>'Inflation Reduction Act'!N132</f>
        <v>8.1898259191698859</v>
      </c>
      <c r="Q18" s="4">
        <f>'Inflation Reduction Act'!O132</f>
        <v>0</v>
      </c>
      <c r="R18" s="4">
        <f>'Inflation Reduction Act'!P132</f>
        <v>0</v>
      </c>
      <c r="S18" s="4">
        <f>'Inflation Reduction Act'!Q132</f>
        <v>0</v>
      </c>
      <c r="T18" s="4">
        <f>'Inflation Reduction Act'!R132</f>
        <v>0</v>
      </c>
      <c r="U18" s="4">
        <f>'Inflation Reduction Act'!S132</f>
        <v>0</v>
      </c>
      <c r="V18" s="4">
        <f>'Inflation Reduction Act'!T132</f>
        <v>0</v>
      </c>
      <c r="W18" s="4">
        <f>'Inflation Reduction Act'!U132</f>
        <v>0</v>
      </c>
      <c r="X18" s="4">
        <f>'Inflation Reduction Act'!V132</f>
        <v>0</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5" x14ac:dyDescent="0.25"/>
  <cols>
    <col min="1" max="1" width="32.7109375" customWidth="1"/>
  </cols>
  <sheetData>
    <row r="1" spans="1:33" x14ac:dyDescent="0.2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0.31218750000000001</v>
      </c>
      <c r="P9" s="19">
        <f>'Inflation Reduction Act'!N156</f>
        <v>0.208125</v>
      </c>
      <c r="Q9" s="19">
        <f>'Inflation Reduction Act'!O156</f>
        <v>0</v>
      </c>
      <c r="R9" s="19">
        <f>'Inflation Reduction Act'!P156</f>
        <v>0</v>
      </c>
      <c r="S9" s="19">
        <f>'Inflation Reduction Act'!Q156</f>
        <v>0</v>
      </c>
      <c r="T9" s="19">
        <f>'Inflation Reduction Act'!R156</f>
        <v>0</v>
      </c>
      <c r="U9" s="19">
        <f>'Inflation Reduction Act'!S156</f>
        <v>0</v>
      </c>
      <c r="V9" s="19">
        <f>'Inflation Reduction Act'!T156</f>
        <v>0</v>
      </c>
      <c r="W9" s="19">
        <f>'Inflation Reduction Act'!U156</f>
        <v>0</v>
      </c>
      <c r="X9" s="19">
        <f>'Inflation Reduction Act'!V156</f>
        <v>0</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0.31218750000000001</v>
      </c>
      <c r="P11" s="19">
        <f>'Inflation Reduction Act'!N159</f>
        <v>0.208125</v>
      </c>
      <c r="Q11" s="19">
        <f>'Inflation Reduction Act'!O159</f>
        <v>0</v>
      </c>
      <c r="R11" s="19">
        <f>'Inflation Reduction Act'!P159</f>
        <v>0</v>
      </c>
      <c r="S11" s="19">
        <f>'Inflation Reduction Act'!Q159</f>
        <v>0</v>
      </c>
      <c r="T11" s="19">
        <f>'Inflation Reduction Act'!R159</f>
        <v>0</v>
      </c>
      <c r="U11" s="19">
        <f>'Inflation Reduction Act'!S159</f>
        <v>0</v>
      </c>
      <c r="V11" s="19">
        <f>'Inflation Reduction Act'!T159</f>
        <v>0</v>
      </c>
      <c r="W11" s="19">
        <f>'Inflation Reduction Act'!U159</f>
        <v>0</v>
      </c>
      <c r="X11" s="19">
        <f>'Inflation Reduction Act'!V159</f>
        <v>0</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0.31218750000000001</v>
      </c>
      <c r="P15" s="19">
        <f>'Inflation Reduction Act'!N162</f>
        <v>0.208125</v>
      </c>
      <c r="Q15" s="19">
        <f>'Inflation Reduction Act'!O162</f>
        <v>0</v>
      </c>
      <c r="R15" s="19">
        <f>'Inflation Reduction Act'!P162</f>
        <v>0</v>
      </c>
      <c r="S15" s="19">
        <f>'Inflation Reduction Act'!Q162</f>
        <v>0</v>
      </c>
      <c r="T15" s="19">
        <f>'Inflation Reduction Act'!R162</f>
        <v>0</v>
      </c>
      <c r="U15" s="19">
        <f>'Inflation Reduction Act'!S162</f>
        <v>0</v>
      </c>
      <c r="V15" s="19">
        <f>'Inflation Reduction Act'!T162</f>
        <v>0</v>
      </c>
      <c r="W15" s="19">
        <f>'Inflation Reduction Act'!U162</f>
        <v>0</v>
      </c>
      <c r="X15" s="19">
        <f>'Inflation Reduction Act'!V162</f>
        <v>0</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24"/>
  <sheetViews>
    <sheetView topLeftCell="A132" workbookViewId="0">
      <selection activeCell="O141" sqref="O141"/>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1058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841</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1063</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842</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843</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844</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847</v>
      </c>
      <c r="B10" s="77" t="s">
        <v>848</v>
      </c>
      <c r="C10" s="77" t="s">
        <v>849</v>
      </c>
      <c r="D10" s="77" t="s">
        <v>850</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2.75" x14ac:dyDescent="0.2">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2.75" x14ac:dyDescent="0.2">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845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2.75" x14ac:dyDescent="0.2">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2.75" x14ac:dyDescent="0.2">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2.75" x14ac:dyDescent="0.2">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2.75" x14ac:dyDescent="0.2">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'[1]Policy Control Center'!C9</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5.5" x14ac:dyDescent="0.2">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2.75" x14ac:dyDescent="0.2">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2.75" x14ac:dyDescent="0.2">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2.75" x14ac:dyDescent="0.2">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2.75" x14ac:dyDescent="0.2">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2.75" x14ac:dyDescent="0.2">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2.75" x14ac:dyDescent="0.2">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5.5" x14ac:dyDescent="0.2">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2.75"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2.75" x14ac:dyDescent="0.2">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2.75" x14ac:dyDescent="0.2">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2.75" x14ac:dyDescent="0.2">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2.75" x14ac:dyDescent="0.2">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846</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7.25" x14ac:dyDescent="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7.25" x14ac:dyDescent="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4">
      <c r="A93" s="103" t="s">
        <v>1057</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2.75" x14ac:dyDescent="0.2">
      <c r="A95" s="103" t="s">
        <v>1056</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2.75" x14ac:dyDescent="0.2">
      <c r="A96" s="103" t="s">
        <v>1055</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7.25" x14ac:dyDescent="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x14ac:dyDescent="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727</v>
      </c>
      <c r="B104" s="112">
        <v>7.4999999999999997E-2</v>
      </c>
      <c r="C104" s="77" t="s">
        <v>851</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x14ac:dyDescent="0.2">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x14ac:dyDescent="0.2">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2.75" x14ac:dyDescent="0.2">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2.75" x14ac:dyDescent="0.2">
      <c r="A110" s="103" t="s">
        <v>731</v>
      </c>
      <c r="B110" s="117">
        <v>1</v>
      </c>
      <c r="C110" s="117">
        <v>1</v>
      </c>
      <c r="D110" s="117">
        <v>1</v>
      </c>
      <c r="E110" s="117">
        <v>1</v>
      </c>
      <c r="F110" s="117">
        <v>1</v>
      </c>
      <c r="G110" s="117">
        <v>1</v>
      </c>
      <c r="H110" s="117">
        <v>1</v>
      </c>
      <c r="I110" s="117">
        <v>1</v>
      </c>
      <c r="J110" s="117">
        <v>1</v>
      </c>
      <c r="K110" s="117">
        <v>1</v>
      </c>
      <c r="L110" s="117">
        <v>1</v>
      </c>
      <c r="M110" s="117">
        <v>0.75</v>
      </c>
      <c r="N110" s="117">
        <v>0.5</v>
      </c>
      <c r="O110" s="117">
        <v>0</v>
      </c>
      <c r="P110" s="117">
        <v>0</v>
      </c>
      <c r="Q110" s="117">
        <v>0</v>
      </c>
      <c r="R110" s="117">
        <v>0</v>
      </c>
      <c r="S110" s="117">
        <v>0</v>
      </c>
      <c r="T110" s="117">
        <v>0</v>
      </c>
      <c r="U110" s="117">
        <v>0</v>
      </c>
      <c r="V110" s="117">
        <v>0</v>
      </c>
      <c r="W110" s="117">
        <v>0</v>
      </c>
      <c r="X110" s="117">
        <v>0</v>
      </c>
      <c r="Y110" s="117">
        <v>0</v>
      </c>
      <c r="Z110" s="117">
        <v>0</v>
      </c>
      <c r="AA110" s="117">
        <v>0</v>
      </c>
      <c r="AB110" s="117">
        <v>0</v>
      </c>
      <c r="AC110" s="117">
        <v>0</v>
      </c>
      <c r="AD110" s="77"/>
      <c r="AE110" s="77"/>
      <c r="AF110" s="77"/>
      <c r="AG110" s="77"/>
      <c r="AH110" s="77"/>
      <c r="AI110" s="77"/>
    </row>
    <row r="111" spans="1:36" ht="12.75" x14ac:dyDescent="0.2">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2.75" x14ac:dyDescent="0.2">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2.75" x14ac:dyDescent="0.2">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2.75" x14ac:dyDescent="0.2">
      <c r="A114" s="103" t="s">
        <v>733</v>
      </c>
      <c r="B114" s="118">
        <f t="shared" ref="B114:C114" si="5">C114</f>
        <v>23.620381171332561</v>
      </c>
      <c r="C114" s="118">
        <f t="shared" si="5"/>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6">((($B$100*H44+$B$99*(1-H44))*(1+($B$102*H76+$B$101*(1-H76))))+(($B$100*H44+$B$99*(1-H44))*$B$105*$B$106))*I110*(1-$B$104)</f>
        <v>23.620381171332561</v>
      </c>
      <c r="J114" s="118">
        <f t="shared" si="6"/>
        <v>23.620381171332561</v>
      </c>
      <c r="K114" s="118">
        <f t="shared" si="6"/>
        <v>23.620381171332561</v>
      </c>
      <c r="L114" s="118">
        <f>((($B$100*K44+$B$99*(1-K44))*(1+($B$102*K76+$B$101*(1-K76))))+(($B$100*K44+$B$99*(1-K44))*$B$105*$B$106))*L110*(1-$B$104)</f>
        <v>23.620381171332561</v>
      </c>
      <c r="M114" s="118">
        <f>((($B$100*L44+$B$99*(1-L44))*(1+($B$102*L76+$B$101*(1-L76))))+(($B$100*L44+$B$99*(1-L44))*$B$105*$B$106))*M110*(1-$B$104)</f>
        <v>17.715285878499422</v>
      </c>
      <c r="N114" s="118">
        <f>((($B$100*M44+$B$99*(1-M44))*(1+($B$102*M76+$B$101*(1-M76))))+(($B$100*M44+$B$99*(1-M44))*$B$105*$B$106))*N110*(1-$B$104)</f>
        <v>11.81019058566628</v>
      </c>
      <c r="O114" s="118">
        <f t="shared" si="6"/>
        <v>0</v>
      </c>
      <c r="P114" s="118">
        <f t="shared" si="6"/>
        <v>0</v>
      </c>
      <c r="Q114" s="118">
        <f t="shared" si="6"/>
        <v>0</v>
      </c>
      <c r="R114" s="118">
        <f t="shared" si="6"/>
        <v>0</v>
      </c>
      <c r="S114" s="118">
        <f t="shared" si="6"/>
        <v>0</v>
      </c>
      <c r="T114" s="118">
        <f t="shared" si="6"/>
        <v>0</v>
      </c>
      <c r="U114" s="118">
        <f t="shared" si="6"/>
        <v>0</v>
      </c>
      <c r="V114" s="118">
        <f t="shared" si="6"/>
        <v>0</v>
      </c>
      <c r="W114" s="118">
        <f t="shared" si="6"/>
        <v>0</v>
      </c>
      <c r="X114" s="118">
        <f t="shared" si="6"/>
        <v>0</v>
      </c>
      <c r="Y114" s="118">
        <f t="shared" si="6"/>
        <v>0</v>
      </c>
      <c r="Z114" s="118">
        <f t="shared" si="6"/>
        <v>0</v>
      </c>
      <c r="AA114" s="118">
        <f t="shared" si="6"/>
        <v>0</v>
      </c>
      <c r="AB114" s="118">
        <f t="shared" si="6"/>
        <v>0</v>
      </c>
      <c r="AC114" s="118">
        <f t="shared" si="6"/>
        <v>0</v>
      </c>
      <c r="AD114" s="103"/>
      <c r="AE114" s="103"/>
      <c r="AF114" s="77"/>
      <c r="AG114" s="77"/>
      <c r="AH114" s="77"/>
      <c r="AI114" s="77"/>
      <c r="AJ114" s="77"/>
    </row>
    <row r="115" spans="1:36" ht="12.75" x14ac:dyDescent="0.2">
      <c r="A115" s="103" t="s">
        <v>734</v>
      </c>
      <c r="B115" s="118">
        <f>B114*$B$96*(1-$B$104)</f>
        <v>18.464045540966026</v>
      </c>
      <c r="C115" s="118">
        <f>C114*$B$96*(1-$B$104)</f>
        <v>18.464045540966026</v>
      </c>
      <c r="D115" s="118">
        <f>D114*B$96*(1-$B$104)</f>
        <v>18.464045540966026</v>
      </c>
      <c r="E115" s="118">
        <f t="shared" ref="E115:AC115" si="7">E114*C$96*(1-$B$104)</f>
        <v>18.582305296242133</v>
      </c>
      <c r="F115" s="118">
        <f t="shared" si="7"/>
        <v>18.605525919351447</v>
      </c>
      <c r="G115" s="118">
        <f t="shared" si="7"/>
        <v>18.629431854407127</v>
      </c>
      <c r="H115" s="118">
        <f t="shared" si="7"/>
        <v>18.654053742983038</v>
      </c>
      <c r="I115" s="118">
        <f t="shared" si="7"/>
        <v>18.679424071173838</v>
      </c>
      <c r="J115" s="118">
        <f t="shared" si="7"/>
        <v>18.705577309693794</v>
      </c>
      <c r="K115" s="118">
        <f t="shared" si="7"/>
        <v>18.732550066852841</v>
      </c>
      <c r="L115" s="118">
        <f t="shared" si="7"/>
        <v>18.742682061996398</v>
      </c>
      <c r="M115" s="118">
        <f t="shared" si="7"/>
        <v>14.064727478328061</v>
      </c>
      <c r="N115" s="118">
        <f t="shared" si="7"/>
        <v>9.3817087045137484</v>
      </c>
      <c r="O115" s="118">
        <f t="shared" si="7"/>
        <v>0</v>
      </c>
      <c r="P115" s="118">
        <f t="shared" si="7"/>
        <v>0</v>
      </c>
      <c r="Q115" s="118">
        <f t="shared" si="7"/>
        <v>0</v>
      </c>
      <c r="R115" s="118">
        <f t="shared" si="7"/>
        <v>0</v>
      </c>
      <c r="S115" s="118">
        <f t="shared" si="7"/>
        <v>0</v>
      </c>
      <c r="T115" s="118">
        <f t="shared" si="7"/>
        <v>0</v>
      </c>
      <c r="U115" s="118">
        <f t="shared" si="7"/>
        <v>0</v>
      </c>
      <c r="V115" s="118">
        <f t="shared" si="7"/>
        <v>0</v>
      </c>
      <c r="W115" s="118">
        <f t="shared" si="7"/>
        <v>0</v>
      </c>
      <c r="X115" s="118">
        <f t="shared" si="7"/>
        <v>0</v>
      </c>
      <c r="Y115" s="118">
        <f t="shared" si="7"/>
        <v>0</v>
      </c>
      <c r="Z115" s="118">
        <f t="shared" si="7"/>
        <v>0</v>
      </c>
      <c r="AA115" s="118">
        <f t="shared" si="7"/>
        <v>0</v>
      </c>
      <c r="AB115" s="118">
        <f t="shared" si="7"/>
        <v>0</v>
      </c>
      <c r="AC115" s="118">
        <f t="shared" si="7"/>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735</v>
      </c>
      <c r="B117" s="118">
        <f t="shared" ref="B117:C117" si="8">C117</f>
        <v>22.802215534460078</v>
      </c>
      <c r="C117" s="118">
        <f t="shared" si="8"/>
        <v>22.802215534460078</v>
      </c>
      <c r="D117" s="118">
        <f>((($B$100*C44+$B$99*(1-C44))*(1+($B$102*C74+$B$101*(1-C74))))+(($B$100*C44+$B$99*(1-C44))*$B$105*$B$106))*D110*(1-$B$104)</f>
        <v>22.802215534460078</v>
      </c>
      <c r="E117" s="118">
        <f t="shared" ref="E117:P117" si="9">((($B$100*D44+$B$99*(1-D44))*(1+($B$102*D74+$B$101*(1-D74))))+(($B$100*D44+$B$99*(1-D44))*$B$105*$B$106))*E110*(1-$B$104)</f>
        <v>22.932610942961524</v>
      </c>
      <c r="F117" s="118">
        <f t="shared" si="9"/>
        <v>23.063006351462974</v>
      </c>
      <c r="G117" s="118">
        <f t="shared" si="9"/>
        <v>23.058270922222079</v>
      </c>
      <c r="H117" s="118">
        <f t="shared" si="9"/>
        <v>23.054482578829365</v>
      </c>
      <c r="I117" s="118">
        <f>((($B$100*H44+$B$99*(1-H44))*(1+($B$102*H74+$B$101*(1-H74))))+(($B$100*H44+$B$99*(1-H44))*$B$105*$B$106))*I110*(1-$B$104)</f>
        <v>23.051383025144418</v>
      </c>
      <c r="J117" s="118">
        <f t="shared" si="9"/>
        <v>23.051383025144418</v>
      </c>
      <c r="K117" s="118">
        <f t="shared" si="9"/>
        <v>23.051383025144418</v>
      </c>
      <c r="L117" s="118">
        <f>((($B$100*K44+$B$99*(1-K44))*(1+($B$102*K74+$B$101*(1-K74))))+(($B$100*K44+$B$99*(1-K44))*$B$105*$B$106))*L110*(1-$B$104)</f>
        <v>23.051383025144418</v>
      </c>
      <c r="M117" s="118">
        <f>((($B$100*L44+$B$99*(1-L44))*(1+($B$102*L74+$B$101*(1-L74))))+(($B$100*L44+$B$99*(1-L44))*$B$105*$B$106))*M110*(1-$B$104)</f>
        <v>17.288537268858313</v>
      </c>
      <c r="N117" s="118">
        <f>((($B$100*M44+$B$99*(1-M44))*(1+($B$102*M74+$B$101*(1-M74))))+(($B$100*M44+$B$99*(1-M44))*$B$105*$B$106))*N110*(1-$B$104)</f>
        <v>11.525691512572209</v>
      </c>
      <c r="O117" s="118">
        <f t="shared" si="9"/>
        <v>0</v>
      </c>
      <c r="P117" s="118">
        <f t="shared" si="9"/>
        <v>0</v>
      </c>
      <c r="Q117" s="118">
        <f t="shared" ref="Q117" si="10">((($B$100*P44+$B$99*(1-P44))*(1+($B$102*P74+$B$101*(1-P74))))+(($B$100*P44+$B$99*(1-P44))*$B$105*$B$106))*Q110*(1-$B$104)</f>
        <v>0</v>
      </c>
      <c r="R117" s="118">
        <f t="shared" ref="R117" si="11">((($B$100*Q44+$B$99*(1-Q44))*(1+($B$102*Q74+$B$101*(1-Q74))))+(($B$100*Q44+$B$99*(1-Q44))*$B$105*$B$106))*R110*(1-$B$104)</f>
        <v>0</v>
      </c>
      <c r="S117" s="118">
        <f t="shared" ref="S117" si="12">((($B$100*R44+$B$99*(1-R44))*(1+($B$102*R74+$B$101*(1-R74))))+(($B$100*R44+$B$99*(1-R44))*$B$105*$B$106))*S110*(1-$B$104)</f>
        <v>0</v>
      </c>
      <c r="T117" s="118">
        <f t="shared" ref="T117" si="13">((($B$100*S44+$B$99*(1-S44))*(1+($B$102*S74+$B$101*(1-S74))))+(($B$100*S44+$B$99*(1-S44))*$B$105*$B$106))*T110*(1-$B$104)</f>
        <v>0</v>
      </c>
      <c r="U117" s="118">
        <f t="shared" ref="U117" si="14">((($B$100*T44+$B$99*(1-T44))*(1+($B$102*T74+$B$101*(1-T74))))+(($B$100*T44+$B$99*(1-T44))*$B$105*$B$106))*U110*(1-$B$104)</f>
        <v>0</v>
      </c>
      <c r="V117" s="118">
        <f t="shared" ref="V117" si="15">((($B$100*U44+$B$99*(1-U44))*(1+($B$102*U74+$B$101*(1-U74))))+(($B$100*U44+$B$99*(1-U44))*$B$105*$B$106))*V110*(1-$B$104)</f>
        <v>0</v>
      </c>
      <c r="W117" s="118">
        <f t="shared" ref="W117" si="16">((($B$100*V44+$B$99*(1-V44))*(1+($B$102*V74+$B$101*(1-V74))))+(($B$100*V44+$B$99*(1-V44))*$B$105*$B$106))*W110*(1-$B$104)</f>
        <v>0</v>
      </c>
      <c r="X117" s="118">
        <f t="shared" ref="X117" si="17">((($B$100*W44+$B$99*(1-W44))*(1+($B$102*W74+$B$101*(1-W74))))+(($B$100*W44+$B$99*(1-W44))*$B$105*$B$106))*X110*(1-$B$104)</f>
        <v>0</v>
      </c>
      <c r="Y117" s="118">
        <f t="shared" ref="Y117" si="18">((($B$100*X44+$B$99*(1-X44))*(1+($B$102*X74+$B$101*(1-X74))))+(($B$100*X44+$B$99*(1-X44))*$B$105*$B$106))*Y110*(1-$B$104)</f>
        <v>0</v>
      </c>
      <c r="Z117" s="118">
        <f t="shared" ref="Z117" si="19">((($B$100*Y44+$B$99*(1-Y44))*(1+($B$102*Y74+$B$101*(1-Y74))))+(($B$100*Y44+$B$99*(1-Y44))*$B$105*$B$106))*Z110*(1-$B$104)</f>
        <v>0</v>
      </c>
      <c r="AA117" s="118">
        <f t="shared" ref="AA117" si="20">((($B$100*Z44+$B$99*(1-Z44))*(1+($B$102*Z74+$B$101*(1-Z74))))+(($B$100*Z44+$B$99*(1-Z44))*$B$105*$B$106))*AA110*(1-$B$104)</f>
        <v>0</v>
      </c>
      <c r="AB117" s="118">
        <f t="shared" ref="AB117" si="21">((($B$100*AA44+$B$99*(1-AA44))*(1+($B$102*AA74+$B$101*(1-AA74))))+(($B$100*AA44+$B$99*(1-AA44))*$B$105*$B$106))*AB110*(1-$B$104)</f>
        <v>0</v>
      </c>
      <c r="AC117" s="118">
        <f t="shared" ref="AC117" si="22">((($B$100*AB44+$B$99*(1-AB44))*(1+($B$102*AB74+$B$101*(1-AB74))))+(($B$100*AB44+$B$99*(1-AB44))*$B$105*$B$106))*AC110*(1-$B$104)</f>
        <v>0</v>
      </c>
      <c r="AD117" s="103"/>
      <c r="AE117" s="103"/>
      <c r="AF117" s="77"/>
      <c r="AG117" s="77"/>
      <c r="AH117" s="77"/>
      <c r="AI117" s="77"/>
      <c r="AJ117" s="77"/>
    </row>
    <row r="118" spans="1:36" ht="12.75" x14ac:dyDescent="0.2">
      <c r="A118" s="103" t="s">
        <v>736</v>
      </c>
      <c r="B118" s="118">
        <f>B117*B$95*(1-$B$104)</f>
        <v>17.156282454803549</v>
      </c>
      <c r="C118" s="118">
        <f t="shared" ref="C118:AC118" si="23">C117*C$95*(1-$B$104)</f>
        <v>17.192163919864438</v>
      </c>
      <c r="D118" s="118">
        <f t="shared" si="23"/>
        <v>17.209001326101614</v>
      </c>
      <c r="E118" s="118">
        <f t="shared" si="23"/>
        <v>17.325277467574079</v>
      </c>
      <c r="F118" s="118">
        <f t="shared" si="23"/>
        <v>17.44277368398911</v>
      </c>
      <c r="G118" s="118">
        <f t="shared" si="23"/>
        <v>17.45927805026535</v>
      </c>
      <c r="H118" s="118">
        <f t="shared" si="23"/>
        <v>17.477696778651403</v>
      </c>
      <c r="I118" s="118">
        <f t="shared" si="23"/>
        <v>17.497947473938165</v>
      </c>
      <c r="J118" s="118">
        <f t="shared" si="23"/>
        <v>17.521989968890971</v>
      </c>
      <c r="K118" s="118">
        <f t="shared" si="23"/>
        <v>17.54761689853126</v>
      </c>
      <c r="L118" s="118">
        <f t="shared" si="23"/>
        <v>17.57499004985219</v>
      </c>
      <c r="M118" s="118">
        <f t="shared" si="23"/>
        <v>13.203220485920655</v>
      </c>
      <c r="N118" s="118">
        <f t="shared" si="23"/>
        <v>8.8178700844252269</v>
      </c>
      <c r="O118" s="118">
        <f t="shared" si="23"/>
        <v>0</v>
      </c>
      <c r="P118" s="118">
        <f t="shared" si="23"/>
        <v>0</v>
      </c>
      <c r="Q118" s="118">
        <f t="shared" si="23"/>
        <v>0</v>
      </c>
      <c r="R118" s="118">
        <f t="shared" si="23"/>
        <v>0</v>
      </c>
      <c r="S118" s="118">
        <f t="shared" si="23"/>
        <v>0</v>
      </c>
      <c r="T118" s="118">
        <f t="shared" si="23"/>
        <v>0</v>
      </c>
      <c r="U118" s="118">
        <f t="shared" si="23"/>
        <v>0</v>
      </c>
      <c r="V118" s="118">
        <f t="shared" si="23"/>
        <v>0</v>
      </c>
      <c r="W118" s="118">
        <f t="shared" si="23"/>
        <v>0</v>
      </c>
      <c r="X118" s="118">
        <f t="shared" si="23"/>
        <v>0</v>
      </c>
      <c r="Y118" s="118">
        <f t="shared" si="23"/>
        <v>0</v>
      </c>
      <c r="Z118" s="118">
        <f t="shared" si="23"/>
        <v>0</v>
      </c>
      <c r="AA118" s="118">
        <f t="shared" si="23"/>
        <v>0</v>
      </c>
      <c r="AB118" s="118">
        <f t="shared" si="23"/>
        <v>0</v>
      </c>
      <c r="AC118" s="118">
        <f t="shared" si="23"/>
        <v>0</v>
      </c>
      <c r="AD118" s="103"/>
      <c r="AE118" s="103"/>
      <c r="AF118" s="77"/>
      <c r="AG118" s="77"/>
      <c r="AH118" s="77"/>
      <c r="AI118" s="77"/>
      <c r="AJ118" s="77"/>
    </row>
    <row r="119" spans="1:36" ht="12.75" x14ac:dyDescent="0.2">
      <c r="A119" s="103" t="s">
        <v>737</v>
      </c>
      <c r="B119" s="119">
        <f>B118*$B$90</f>
        <v>15.219521248819278</v>
      </c>
      <c r="C119" s="119">
        <f t="shared" ref="C119:AC119" si="24">C118*$B$90</f>
        <v>15.251352079383627</v>
      </c>
      <c r="D119" s="119">
        <f t="shared" si="24"/>
        <v>15.266288722136904</v>
      </c>
      <c r="E119" s="119">
        <f t="shared" si="24"/>
        <v>15.369438528077259</v>
      </c>
      <c r="F119" s="119">
        <f t="shared" si="24"/>
        <v>15.473670675519186</v>
      </c>
      <c r="G119" s="119">
        <f t="shared" si="24"/>
        <v>15.488311874969083</v>
      </c>
      <c r="H119" s="119">
        <f t="shared" si="24"/>
        <v>15.504651325475697</v>
      </c>
      <c r="I119" s="120">
        <f t="shared" si="24"/>
        <v>15.522615933369755</v>
      </c>
      <c r="J119" s="120">
        <f t="shared" si="24"/>
        <v>15.543944287211726</v>
      </c>
      <c r="K119" s="120">
        <f t="shared" si="24"/>
        <v>15.566678209973249</v>
      </c>
      <c r="L119" s="120">
        <f t="shared" si="24"/>
        <v>15.590961224622461</v>
      </c>
      <c r="M119" s="120">
        <f t="shared" si="24"/>
        <v>11.712717791146694</v>
      </c>
      <c r="N119" s="120">
        <f t="shared" si="24"/>
        <v>7.8224266517401722</v>
      </c>
      <c r="O119" s="120">
        <f t="shared" si="24"/>
        <v>0</v>
      </c>
      <c r="P119" s="120">
        <f t="shared" si="24"/>
        <v>0</v>
      </c>
      <c r="Q119" s="120">
        <f t="shared" si="24"/>
        <v>0</v>
      </c>
      <c r="R119" s="118">
        <f>R118*$B$90</f>
        <v>0</v>
      </c>
      <c r="S119" s="118">
        <f t="shared" si="24"/>
        <v>0</v>
      </c>
      <c r="T119" s="118">
        <f t="shared" si="24"/>
        <v>0</v>
      </c>
      <c r="U119" s="118">
        <f t="shared" si="24"/>
        <v>0</v>
      </c>
      <c r="V119" s="118">
        <f t="shared" si="24"/>
        <v>0</v>
      </c>
      <c r="W119" s="118">
        <f t="shared" si="24"/>
        <v>0</v>
      </c>
      <c r="X119" s="118">
        <f t="shared" si="24"/>
        <v>0</v>
      </c>
      <c r="Y119" s="118">
        <f t="shared" si="24"/>
        <v>0</v>
      </c>
      <c r="Z119" s="118">
        <f t="shared" si="24"/>
        <v>0</v>
      </c>
      <c r="AA119" s="118">
        <f t="shared" si="24"/>
        <v>0</v>
      </c>
      <c r="AB119" s="118">
        <f t="shared" si="24"/>
        <v>0</v>
      </c>
      <c r="AC119" s="118">
        <f t="shared" si="24"/>
        <v>0</v>
      </c>
      <c r="AD119" s="103"/>
      <c r="AE119" s="103"/>
      <c r="AF119" s="77"/>
      <c r="AG119" s="77"/>
      <c r="AH119" s="77"/>
      <c r="AI119" s="77"/>
      <c r="AJ119" s="77"/>
    </row>
    <row r="120" spans="1:36" ht="12.75" x14ac:dyDescent="0.2">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739</v>
      </c>
      <c r="B122" s="118">
        <f t="shared" ref="B122:C122" si="25">C122</f>
        <v>23.620381171332561</v>
      </c>
      <c r="C122" s="118">
        <f t="shared" si="25"/>
        <v>23.620381171332561</v>
      </c>
      <c r="D122" s="118">
        <f>((($B$100*C44+$B$99*(1-C44))*(1+($B$102*C76+$B$101*(1-C76))))+(($B$100*C44+$B$99*(1-C44))*$B$105*$B$106))*D110*(1-$B$104)</f>
        <v>23.620381171332561</v>
      </c>
      <c r="E122" s="118">
        <f t="shared" ref="E122:Q122" si="26">((($B$100*D44+$B$99*(1-D44))*(1+($B$102*D76+$B$101*(1-D76))))+(($B$100*D44+$B$99*(1-D44))*$B$105*$B$106))*E110*(1-$B$104)</f>
        <v>23.620381171332561</v>
      </c>
      <c r="F122" s="118">
        <f t="shared" si="26"/>
        <v>23.620381171332561</v>
      </c>
      <c r="G122" s="118">
        <f t="shared" si="26"/>
        <v>23.620381171332561</v>
      </c>
      <c r="H122" s="118">
        <f t="shared" si="26"/>
        <v>23.620381171332561</v>
      </c>
      <c r="I122" s="118">
        <f t="shared" si="26"/>
        <v>23.620381171332561</v>
      </c>
      <c r="J122" s="118">
        <f t="shared" si="26"/>
        <v>23.620381171332561</v>
      </c>
      <c r="K122" s="118">
        <f t="shared" si="26"/>
        <v>23.620381171332561</v>
      </c>
      <c r="L122" s="118">
        <f>((($B$100*K44+$B$99*(1-K44))*(1+($B$102*K76+$B$101*(1-K76))))+(($B$100*K44+$B$99*(1-K44))*$B$105*$B$106))*L110*(1-$B$104)</f>
        <v>23.620381171332561</v>
      </c>
      <c r="M122" s="118">
        <f>((($B$100*L44+$B$99*(1-L44))*(1+($B$102*L76+$B$101*(1-L76))))+(($B$100*L44+$B$99*(1-L44))*$B$105*$B$106))*M110*(1-$B$104)</f>
        <v>17.715285878499422</v>
      </c>
      <c r="N122" s="118">
        <f>((($B$100*M44+$B$99*(1-M44))*(1+($B$102*M76+$B$101*(1-M76))))+(($B$100*M44+$B$99*(1-M44))*$B$105*$B$106))*N110*(1-$B$104)</f>
        <v>11.81019058566628</v>
      </c>
      <c r="O122" s="118">
        <f t="shared" si="26"/>
        <v>0</v>
      </c>
      <c r="P122" s="118">
        <f t="shared" si="26"/>
        <v>0</v>
      </c>
      <c r="Q122" s="118">
        <f t="shared" si="26"/>
        <v>0</v>
      </c>
      <c r="R122" s="118">
        <f t="shared" ref="R122:AC122" si="27">((($B$100*Q44+$B$99*(1-Q44))*(1+($B$102*Q76+$B$101*(1-Q76))))+(($B$100*Q44+$B$99*(1-Q44))*$B$105*$B$106))*R110*(1-P104)</f>
        <v>0</v>
      </c>
      <c r="S122" s="118">
        <f t="shared" si="27"/>
        <v>0</v>
      </c>
      <c r="T122" s="118">
        <f t="shared" si="27"/>
        <v>0</v>
      </c>
      <c r="U122" s="118">
        <f t="shared" si="27"/>
        <v>0</v>
      </c>
      <c r="V122" s="118">
        <f t="shared" si="27"/>
        <v>0</v>
      </c>
      <c r="W122" s="118">
        <f t="shared" si="27"/>
        <v>0</v>
      </c>
      <c r="X122" s="118">
        <f t="shared" si="27"/>
        <v>0</v>
      </c>
      <c r="Y122" s="118">
        <f t="shared" si="27"/>
        <v>0</v>
      </c>
      <c r="Z122" s="118">
        <f t="shared" si="27"/>
        <v>0</v>
      </c>
      <c r="AA122" s="118">
        <f t="shared" si="27"/>
        <v>0</v>
      </c>
      <c r="AB122" s="118">
        <f t="shared" si="27"/>
        <v>0</v>
      </c>
      <c r="AC122" s="118">
        <f t="shared" si="27"/>
        <v>0</v>
      </c>
      <c r="AD122" s="103"/>
      <c r="AE122" s="103"/>
      <c r="AF122" s="77"/>
      <c r="AG122" s="77"/>
      <c r="AH122" s="77"/>
      <c r="AI122" s="77"/>
      <c r="AJ122" s="77"/>
    </row>
    <row r="123" spans="1:36" ht="12.75" x14ac:dyDescent="0.2">
      <c r="A123" s="103" t="s">
        <v>740</v>
      </c>
      <c r="B123" s="118">
        <f>B122*$B$96*(1-$B$104)</f>
        <v>18.464045540966026</v>
      </c>
      <c r="C123" s="118">
        <f t="shared" ref="C123" si="28">C122*$B$96*(1-$B$104)</f>
        <v>18.464045540966026</v>
      </c>
      <c r="D123" s="118">
        <f t="shared" ref="D123" si="29">D122*$B$96*(1-$B$104)</f>
        <v>18.464045540966026</v>
      </c>
      <c r="E123" s="118">
        <f t="shared" ref="E123" si="30">E122*$B$96*(1-$B$104)</f>
        <v>18.464045540966026</v>
      </c>
      <c r="F123" s="118">
        <f t="shared" ref="F123" si="31">F122*$B$96*(1-$B$104)</f>
        <v>18.464045540966026</v>
      </c>
      <c r="G123" s="118">
        <f t="shared" ref="G123" si="32">G122*$B$96*(1-$B$104)</f>
        <v>18.464045540966026</v>
      </c>
      <c r="H123" s="118">
        <f t="shared" ref="H123" si="33">H122*$B$96*(1-$B$104)</f>
        <v>18.464045540966026</v>
      </c>
      <c r="I123" s="118">
        <f t="shared" ref="I123" si="34">I122*$B$96*(1-$B$104)</f>
        <v>18.464045540966026</v>
      </c>
      <c r="J123" s="118">
        <f t="shared" ref="J123" si="35">J122*$B$96*(1-$B$104)</f>
        <v>18.464045540966026</v>
      </c>
      <c r="K123" s="118">
        <f t="shared" ref="K123" si="36">K122*$B$96*(1-$B$104)</f>
        <v>18.464045540966026</v>
      </c>
      <c r="L123" s="118">
        <f t="shared" ref="L123" si="37">L122*$B$96*(1-$B$104)</f>
        <v>18.464045540966026</v>
      </c>
      <c r="M123" s="118">
        <f t="shared" ref="M123" si="38">M122*$B$96*(1-$B$104)</f>
        <v>13.848034155724521</v>
      </c>
      <c r="N123" s="118">
        <f t="shared" ref="N123" si="39">N122*$B$96*(1-$B$104)</f>
        <v>9.2320227704830131</v>
      </c>
      <c r="O123" s="118">
        <f t="shared" ref="O123" si="40">O122*$B$96*(1-$B$104)</f>
        <v>0</v>
      </c>
      <c r="P123" s="118">
        <f t="shared" ref="P123" si="41">P122*$B$96*(1-$B$104)</f>
        <v>0</v>
      </c>
      <c r="Q123" s="118">
        <f t="shared" ref="Q123" si="42">Q122*$B$96*(1-$B$104)</f>
        <v>0</v>
      </c>
      <c r="R123" s="118">
        <f t="shared" ref="R123" si="43">R122*$B$96*(1-$B$104)</f>
        <v>0</v>
      </c>
      <c r="S123" s="118">
        <f t="shared" ref="S123" si="44">S122*$B$96*(1-$B$104)</f>
        <v>0</v>
      </c>
      <c r="T123" s="118">
        <f t="shared" ref="T123" si="45">T122*$B$96*(1-$B$104)</f>
        <v>0</v>
      </c>
      <c r="U123" s="118">
        <f t="shared" ref="U123" si="46">U122*$B$96*(1-$B$104)</f>
        <v>0</v>
      </c>
      <c r="V123" s="118">
        <f t="shared" ref="V123" si="47">V122*$B$96*(1-$B$104)</f>
        <v>0</v>
      </c>
      <c r="W123" s="118">
        <f t="shared" ref="W123" si="48">W122*$B$96*(1-$B$104)</f>
        <v>0</v>
      </c>
      <c r="X123" s="118">
        <f t="shared" ref="X123" si="49">X122*$B$96*(1-$B$104)</f>
        <v>0</v>
      </c>
      <c r="Y123" s="118">
        <f t="shared" ref="Y123" si="50">Y122*$B$96*(1-$B$104)</f>
        <v>0</v>
      </c>
      <c r="Z123" s="118">
        <f t="shared" ref="Z123" si="51">Z122*$B$96*(1-$B$104)</f>
        <v>0</v>
      </c>
      <c r="AA123" s="118">
        <f t="shared" ref="AA123" si="52">AA122*$B$96*(1-$B$104)</f>
        <v>0</v>
      </c>
      <c r="AB123" s="118">
        <f t="shared" ref="AB123" si="53">AB122*$B$96*(1-$B$104)</f>
        <v>0</v>
      </c>
      <c r="AC123" s="118">
        <f t="shared" ref="AC123" si="54">AC122*$B$96*(1-$B$104)</f>
        <v>0</v>
      </c>
      <c r="AD123" s="103"/>
      <c r="AE123" s="103"/>
      <c r="AF123" s="77"/>
      <c r="AG123" s="77"/>
      <c r="AH123" s="77"/>
      <c r="AI123" s="77"/>
      <c r="AJ123" s="77"/>
    </row>
    <row r="124" spans="1:36" ht="12.75" x14ac:dyDescent="0.2">
      <c r="A124" s="103" t="s">
        <v>741</v>
      </c>
      <c r="B124" s="118">
        <f>B123*$B$90</f>
        <v>16.379651838339772</v>
      </c>
      <c r="C124" s="118">
        <f t="shared" ref="C124:AC124" si="55">C123*$B$90</f>
        <v>16.379651838339772</v>
      </c>
      <c r="D124" s="118">
        <f t="shared" si="55"/>
        <v>16.379651838339772</v>
      </c>
      <c r="E124" s="118">
        <f t="shared" si="55"/>
        <v>16.379651838339772</v>
      </c>
      <c r="F124" s="118">
        <f t="shared" si="55"/>
        <v>16.379651838339772</v>
      </c>
      <c r="G124" s="118">
        <f t="shared" si="55"/>
        <v>16.379651838339772</v>
      </c>
      <c r="H124" s="118">
        <f t="shared" si="55"/>
        <v>16.379651838339772</v>
      </c>
      <c r="I124" s="118">
        <f t="shared" si="55"/>
        <v>16.379651838339772</v>
      </c>
      <c r="J124" s="118">
        <f t="shared" si="55"/>
        <v>16.379651838339772</v>
      </c>
      <c r="K124" s="118">
        <f t="shared" si="55"/>
        <v>16.379651838339772</v>
      </c>
      <c r="L124" s="118">
        <f t="shared" si="55"/>
        <v>16.379651838339772</v>
      </c>
      <c r="M124" s="118">
        <f t="shared" si="55"/>
        <v>12.28473887875483</v>
      </c>
      <c r="N124" s="118">
        <f t="shared" si="55"/>
        <v>8.1898259191698859</v>
      </c>
      <c r="O124" s="118">
        <f t="shared" si="55"/>
        <v>0</v>
      </c>
      <c r="P124" s="118">
        <f t="shared" si="55"/>
        <v>0</v>
      </c>
      <c r="Q124" s="118">
        <f t="shared" si="55"/>
        <v>0</v>
      </c>
      <c r="R124" s="118">
        <f t="shared" si="55"/>
        <v>0</v>
      </c>
      <c r="S124" s="118">
        <f t="shared" si="55"/>
        <v>0</v>
      </c>
      <c r="T124" s="118">
        <f t="shared" si="55"/>
        <v>0</v>
      </c>
      <c r="U124" s="118">
        <f t="shared" si="55"/>
        <v>0</v>
      </c>
      <c r="V124" s="118">
        <f t="shared" si="55"/>
        <v>0</v>
      </c>
      <c r="W124" s="118">
        <f t="shared" si="55"/>
        <v>0</v>
      </c>
      <c r="X124" s="118">
        <f t="shared" si="55"/>
        <v>0</v>
      </c>
      <c r="Y124" s="118">
        <f t="shared" si="55"/>
        <v>0</v>
      </c>
      <c r="Z124" s="118">
        <f t="shared" si="55"/>
        <v>0</v>
      </c>
      <c r="AA124" s="118">
        <f t="shared" si="55"/>
        <v>0</v>
      </c>
      <c r="AB124" s="118">
        <f t="shared" si="55"/>
        <v>0</v>
      </c>
      <c r="AC124" s="118">
        <f t="shared" si="55"/>
        <v>0</v>
      </c>
      <c r="AD124" s="103"/>
      <c r="AE124" s="103"/>
      <c r="AF124" s="77"/>
      <c r="AG124" s="77"/>
      <c r="AH124" s="77"/>
      <c r="AI124" s="77"/>
      <c r="AJ124" s="77"/>
    </row>
    <row r="125" spans="1:36" ht="12.75" x14ac:dyDescent="0.2">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2.75" x14ac:dyDescent="0.2">
      <c r="A126" s="103" t="s">
        <v>742</v>
      </c>
      <c r="B126" s="118">
        <f t="shared" ref="B126:C126" si="56">C126</f>
        <v>23.620381171332561</v>
      </c>
      <c r="C126" s="118">
        <f t="shared" si="56"/>
        <v>23.620381171332561</v>
      </c>
      <c r="D126" s="118">
        <f>((($B$100*C44+$B$99*(1-C44))*(1+($B$102*C76+$B$101*(1-C76))))+(($B$100*C44+$B$99*(1-C44))*$B$105*$B$106))*D110*(1-$B$104)</f>
        <v>23.620381171332561</v>
      </c>
      <c r="E126" s="118">
        <f t="shared" ref="E126:P126" si="57">((($B$100*D44+$B$99*(1-D44))*(1+($B$102*D76+$B$101*(1-D76))))+(($B$100*D44+$B$99*(1-D44))*$B$105*$B$106))*E110*(1-$B$104)</f>
        <v>23.620381171332561</v>
      </c>
      <c r="F126" s="118">
        <f t="shared" si="57"/>
        <v>23.620381171332561</v>
      </c>
      <c r="G126" s="118">
        <f t="shared" si="57"/>
        <v>23.620381171332561</v>
      </c>
      <c r="H126" s="118">
        <f t="shared" si="57"/>
        <v>23.620381171332561</v>
      </c>
      <c r="I126" s="118">
        <f t="shared" si="57"/>
        <v>23.620381171332561</v>
      </c>
      <c r="J126" s="118">
        <f t="shared" si="57"/>
        <v>23.620381171332561</v>
      </c>
      <c r="K126" s="118">
        <f t="shared" si="57"/>
        <v>23.620381171332561</v>
      </c>
      <c r="L126" s="118">
        <f>((($B$100*K44+$B$99*(1-K44))*(1+($B$102*K76+$B$101*(1-K76))))+(($B$100*K44+$B$99*(1-K44))*$B$105*$B$106))*L110*(1-$B$104)</f>
        <v>23.620381171332561</v>
      </c>
      <c r="M126" s="118">
        <f>((($B$100*L44+$B$99*(1-L44))*(1+($B$102*L76+$B$101*(1-L76))))+(($B$100*L44+$B$99*(1-L44))*$B$105*$B$106))*M110*(1-$B$104)</f>
        <v>17.715285878499422</v>
      </c>
      <c r="N126" s="118">
        <f>((($B$100*M44+$B$99*(1-M44))*(1+($B$102*M76+$B$101*(1-M76))))+(($B$100*M44+$B$99*(1-M44))*$B$105*$B$106))*N110*(1-$B$104)</f>
        <v>11.81019058566628</v>
      </c>
      <c r="O126" s="118">
        <f t="shared" si="57"/>
        <v>0</v>
      </c>
      <c r="P126" s="118">
        <f t="shared" si="57"/>
        <v>0</v>
      </c>
      <c r="Q126" s="118">
        <f>((($B$100*P44+$B$99*(1-P44))*(1+($B$102*P76+$B$101*(1-P76))))+(($B$100*P44+$B$99*(1-P44))*$B$105*$B$106))*Q110*(1-$B$104)</f>
        <v>0</v>
      </c>
      <c r="R126" s="118">
        <f t="shared" ref="R126:AC126" si="58">((($B$100*Q44+$B$99*(1-Q44))*(1+($B$102*Q76+$B$101*(1-Q76))))+(($B$100*Q44+$B$99*(1-Q44))*$B$105*$B$106))*R110*(1-P104)</f>
        <v>0</v>
      </c>
      <c r="S126" s="118">
        <f t="shared" si="58"/>
        <v>0</v>
      </c>
      <c r="T126" s="118">
        <f t="shared" si="58"/>
        <v>0</v>
      </c>
      <c r="U126" s="118">
        <f t="shared" si="58"/>
        <v>0</v>
      </c>
      <c r="V126" s="118">
        <f t="shared" si="58"/>
        <v>0</v>
      </c>
      <c r="W126" s="118">
        <f t="shared" si="58"/>
        <v>0</v>
      </c>
      <c r="X126" s="118">
        <f t="shared" si="58"/>
        <v>0</v>
      </c>
      <c r="Y126" s="118">
        <f t="shared" si="58"/>
        <v>0</v>
      </c>
      <c r="Z126" s="118">
        <f t="shared" si="58"/>
        <v>0</v>
      </c>
      <c r="AA126" s="118">
        <f t="shared" si="58"/>
        <v>0</v>
      </c>
      <c r="AB126" s="118">
        <f t="shared" si="58"/>
        <v>0</v>
      </c>
      <c r="AC126" s="118">
        <f t="shared" si="58"/>
        <v>0</v>
      </c>
      <c r="AD126" s="103"/>
      <c r="AE126" s="103"/>
      <c r="AF126" s="77"/>
      <c r="AG126" s="77"/>
      <c r="AH126" s="77"/>
      <c r="AI126" s="77"/>
      <c r="AJ126" s="77"/>
    </row>
    <row r="127" spans="1:36" ht="12.75" x14ac:dyDescent="0.2">
      <c r="A127" s="103" t="s">
        <v>743</v>
      </c>
      <c r="B127" s="118">
        <f>B126*$B$96*(1-$B$104)</f>
        <v>18.464045540966026</v>
      </c>
      <c r="C127" s="118">
        <f t="shared" ref="C127" si="59">C126*$B$96*(1-$B$104)</f>
        <v>18.464045540966026</v>
      </c>
      <c r="D127" s="118">
        <f t="shared" ref="D127" si="60">D126*$B$96*(1-$B$104)</f>
        <v>18.464045540966026</v>
      </c>
      <c r="E127" s="118">
        <f t="shared" ref="E127" si="61">E126*$B$96*(1-$B$104)</f>
        <v>18.464045540966026</v>
      </c>
      <c r="F127" s="118">
        <f t="shared" ref="F127" si="62">F126*$B$96*(1-$B$104)</f>
        <v>18.464045540966026</v>
      </c>
      <c r="G127" s="118">
        <f t="shared" ref="G127" si="63">G126*$B$96*(1-$B$104)</f>
        <v>18.464045540966026</v>
      </c>
      <c r="H127" s="118">
        <f t="shared" ref="H127" si="64">H126*$B$96*(1-$B$104)</f>
        <v>18.464045540966026</v>
      </c>
      <c r="I127" s="118">
        <f t="shared" ref="I127" si="65">I126*$B$96*(1-$B$104)</f>
        <v>18.464045540966026</v>
      </c>
      <c r="J127" s="118">
        <f t="shared" ref="J127" si="66">J126*$B$96*(1-$B$104)</f>
        <v>18.464045540966026</v>
      </c>
      <c r="K127" s="118">
        <f t="shared" ref="K127" si="67">K126*$B$96*(1-$B$104)</f>
        <v>18.464045540966026</v>
      </c>
      <c r="L127" s="118">
        <f t="shared" ref="L127" si="68">L126*$B$96*(1-$B$104)</f>
        <v>18.464045540966026</v>
      </c>
      <c r="M127" s="118">
        <f t="shared" ref="M127" si="69">M126*$B$96*(1-$B$104)</f>
        <v>13.848034155724521</v>
      </c>
      <c r="N127" s="118">
        <f t="shared" ref="N127" si="70">N126*$B$96*(1-$B$104)</f>
        <v>9.2320227704830131</v>
      </c>
      <c r="O127" s="118">
        <f t="shared" ref="O127" si="71">O126*$B$96*(1-$B$104)</f>
        <v>0</v>
      </c>
      <c r="P127" s="118">
        <f t="shared" ref="P127" si="72">P126*$B$96*(1-$B$104)</f>
        <v>0</v>
      </c>
      <c r="Q127" s="118">
        <f t="shared" ref="Q127" si="73">Q126*$B$96*(1-$B$104)</f>
        <v>0</v>
      </c>
      <c r="R127" s="118">
        <f t="shared" ref="R127" si="74">R126*$B$96*(1-$B$104)</f>
        <v>0</v>
      </c>
      <c r="S127" s="118">
        <f t="shared" ref="S127" si="75">S126*$B$96*(1-$B$104)</f>
        <v>0</v>
      </c>
      <c r="T127" s="118">
        <f t="shared" ref="T127" si="76">T126*$B$96*(1-$B$104)</f>
        <v>0</v>
      </c>
      <c r="U127" s="118">
        <f t="shared" ref="U127" si="77">U126*$B$96*(1-$B$104)</f>
        <v>0</v>
      </c>
      <c r="V127" s="118">
        <f t="shared" ref="V127" si="78">V126*$B$96*(1-$B$104)</f>
        <v>0</v>
      </c>
      <c r="W127" s="118">
        <f t="shared" ref="W127" si="79">W126*$B$96*(1-$B$104)</f>
        <v>0</v>
      </c>
      <c r="X127" s="118">
        <f t="shared" ref="X127" si="80">X126*$B$96*(1-$B$104)</f>
        <v>0</v>
      </c>
      <c r="Y127" s="118">
        <f t="shared" ref="Y127" si="81">Y126*$B$96*(1-$B$104)</f>
        <v>0</v>
      </c>
      <c r="Z127" s="118">
        <f t="shared" ref="Z127" si="82">Z126*$B$96*(1-$B$104)</f>
        <v>0</v>
      </c>
      <c r="AA127" s="118">
        <f t="shared" ref="AA127" si="83">AA126*$B$96*(1-$B$104)</f>
        <v>0</v>
      </c>
      <c r="AB127" s="118">
        <f t="shared" ref="AB127" si="84">AB126*$B$96*(1-$B$104)</f>
        <v>0</v>
      </c>
      <c r="AC127" s="118">
        <f t="shared" ref="AC127" si="85">AC126*$B$96*(1-$B$104)</f>
        <v>0</v>
      </c>
      <c r="AD127" s="103"/>
      <c r="AE127" s="103"/>
      <c r="AF127" s="77"/>
      <c r="AG127" s="77"/>
      <c r="AH127" s="77"/>
      <c r="AI127" s="77"/>
      <c r="AJ127" s="77"/>
    </row>
    <row r="128" spans="1:36" ht="12.75" x14ac:dyDescent="0.2">
      <c r="A128" s="103" t="s">
        <v>744</v>
      </c>
      <c r="B128" s="118">
        <f>B127*$B$90</f>
        <v>16.379651838339772</v>
      </c>
      <c r="C128" s="118">
        <f t="shared" ref="C128:AC128" si="86">C127*$B$90</f>
        <v>16.379651838339772</v>
      </c>
      <c r="D128" s="118">
        <f t="shared" si="86"/>
        <v>16.379651838339772</v>
      </c>
      <c r="E128" s="118">
        <f t="shared" si="86"/>
        <v>16.379651838339772</v>
      </c>
      <c r="F128" s="118">
        <f t="shared" si="86"/>
        <v>16.379651838339772</v>
      </c>
      <c r="G128" s="118">
        <f t="shared" si="86"/>
        <v>16.379651838339772</v>
      </c>
      <c r="H128" s="118">
        <f t="shared" si="86"/>
        <v>16.379651838339772</v>
      </c>
      <c r="I128" s="118">
        <f t="shared" si="86"/>
        <v>16.379651838339772</v>
      </c>
      <c r="J128" s="118">
        <f t="shared" si="86"/>
        <v>16.379651838339772</v>
      </c>
      <c r="K128" s="118">
        <f t="shared" si="86"/>
        <v>16.379651838339772</v>
      </c>
      <c r="L128" s="118">
        <f t="shared" si="86"/>
        <v>16.379651838339772</v>
      </c>
      <c r="M128" s="118">
        <f t="shared" si="86"/>
        <v>12.28473887875483</v>
      </c>
      <c r="N128" s="118">
        <f t="shared" si="86"/>
        <v>8.1898259191698859</v>
      </c>
      <c r="O128" s="118">
        <f t="shared" si="86"/>
        <v>0</v>
      </c>
      <c r="P128" s="118">
        <f t="shared" si="86"/>
        <v>0</v>
      </c>
      <c r="Q128" s="118">
        <f t="shared" si="86"/>
        <v>0</v>
      </c>
      <c r="R128" s="118">
        <f t="shared" si="86"/>
        <v>0</v>
      </c>
      <c r="S128" s="118">
        <f t="shared" si="86"/>
        <v>0</v>
      </c>
      <c r="T128" s="118">
        <f t="shared" si="86"/>
        <v>0</v>
      </c>
      <c r="U128" s="118">
        <f t="shared" si="86"/>
        <v>0</v>
      </c>
      <c r="V128" s="118">
        <f t="shared" si="86"/>
        <v>0</v>
      </c>
      <c r="W128" s="118">
        <f t="shared" si="86"/>
        <v>0</v>
      </c>
      <c r="X128" s="118">
        <f t="shared" si="86"/>
        <v>0</v>
      </c>
      <c r="Y128" s="118">
        <f t="shared" si="86"/>
        <v>0</v>
      </c>
      <c r="Z128" s="118">
        <f t="shared" si="86"/>
        <v>0</v>
      </c>
      <c r="AA128" s="118">
        <f t="shared" si="86"/>
        <v>0</v>
      </c>
      <c r="AB128" s="118">
        <f t="shared" si="86"/>
        <v>0</v>
      </c>
      <c r="AC128" s="118">
        <f t="shared" si="86"/>
        <v>0</v>
      </c>
      <c r="AD128" s="103"/>
      <c r="AE128" s="103"/>
      <c r="AF128" s="77"/>
      <c r="AG128" s="77"/>
      <c r="AH128" s="77"/>
      <c r="AI128" s="77"/>
      <c r="AJ128" s="77"/>
    </row>
    <row r="129" spans="1:36" ht="12.75" x14ac:dyDescent="0.2">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2.75" x14ac:dyDescent="0.2">
      <c r="A130" s="103" t="s">
        <v>745</v>
      </c>
      <c r="B130" s="118">
        <f t="shared" ref="B130:C130" si="87">C130</f>
        <v>23.620381171332561</v>
      </c>
      <c r="C130" s="118">
        <f t="shared" si="87"/>
        <v>23.620381171332561</v>
      </c>
      <c r="D130" s="118">
        <f>((($B$100*C44+$B$99*(1-C44))*(1+($B$102*C76+$B$101*(1-C76))))+(($B$100*C44+$B$99*(1-C44))*$B$105*$B$106))*D110*(1-$B$104)</f>
        <v>23.620381171332561</v>
      </c>
      <c r="E130" s="118">
        <f t="shared" ref="E130:P130" si="88">((($B$100*D44+$B$99*(1-D44))*(1+($B$102*D76+$B$101*(1-D76))))+(($B$100*D44+$B$99*(1-D44))*$B$105*$B$106))*E110*(1-$B$104)</f>
        <v>23.620381171332561</v>
      </c>
      <c r="F130" s="118">
        <f t="shared" si="88"/>
        <v>23.620381171332561</v>
      </c>
      <c r="G130" s="118">
        <f t="shared" si="88"/>
        <v>23.620381171332561</v>
      </c>
      <c r="H130" s="118">
        <f t="shared" si="88"/>
        <v>23.620381171332561</v>
      </c>
      <c r="I130" s="118">
        <f t="shared" si="88"/>
        <v>23.620381171332561</v>
      </c>
      <c r="J130" s="118">
        <f t="shared" si="88"/>
        <v>23.620381171332561</v>
      </c>
      <c r="K130" s="118">
        <f t="shared" si="88"/>
        <v>23.620381171332561</v>
      </c>
      <c r="L130" s="118">
        <f>((($B$100*K44+$B$99*(1-K44))*(1+($B$102*K76+$B$101*(1-K76))))+(($B$100*K44+$B$99*(1-K44))*$B$105*$B$106))*L110*(1-$B$104)</f>
        <v>23.620381171332561</v>
      </c>
      <c r="M130" s="118">
        <f>((($B$100*L44+$B$99*(1-L44))*(1+($B$102*L76+$B$101*(1-L76))))+(($B$100*L44+$B$99*(1-L44))*$B$105*$B$106))*M110*(1-$B$104)</f>
        <v>17.715285878499422</v>
      </c>
      <c r="N130" s="118">
        <f>((($B$100*M44+$B$99*(1-M44))*(1+($B$102*M76+$B$101*(1-M76))))+(($B$100*M44+$B$99*(1-M44))*$B$105*$B$106))*N110*(1-$B$104)</f>
        <v>11.81019058566628</v>
      </c>
      <c r="O130" s="118">
        <f t="shared" si="88"/>
        <v>0</v>
      </c>
      <c r="P130" s="118">
        <f t="shared" si="88"/>
        <v>0</v>
      </c>
      <c r="Q130" s="118">
        <f>((($B$100*P44+$B$99*(1-P44))*(1+($B$102*P76+$B$101*(1-P76))))+(($B$100*P44+$B$99*(1-P44))*$B$105*$B$106))*Q110*(1-$B$104)</f>
        <v>0</v>
      </c>
      <c r="R130" s="118">
        <f t="shared" ref="R130:AC130" si="89">((($B$100*Q44+$B$99*(1-Q44))*(1+($B$102*Q76+$B$101*(1-Q76))))+(($B$100*Q44+$B$99*(1-Q44))*$B$105*$B$106))*R110*(1-P104)</f>
        <v>0</v>
      </c>
      <c r="S130" s="118">
        <f t="shared" si="89"/>
        <v>0</v>
      </c>
      <c r="T130" s="118">
        <f t="shared" si="89"/>
        <v>0</v>
      </c>
      <c r="U130" s="118">
        <f t="shared" si="89"/>
        <v>0</v>
      </c>
      <c r="V130" s="118">
        <f t="shared" si="89"/>
        <v>0</v>
      </c>
      <c r="W130" s="118">
        <f t="shared" si="89"/>
        <v>0</v>
      </c>
      <c r="X130" s="118">
        <f t="shared" si="89"/>
        <v>0</v>
      </c>
      <c r="Y130" s="118">
        <f t="shared" si="89"/>
        <v>0</v>
      </c>
      <c r="Z130" s="118">
        <f t="shared" si="89"/>
        <v>0</v>
      </c>
      <c r="AA130" s="118">
        <f t="shared" si="89"/>
        <v>0</v>
      </c>
      <c r="AB130" s="118">
        <f t="shared" si="89"/>
        <v>0</v>
      </c>
      <c r="AC130" s="118">
        <f t="shared" si="89"/>
        <v>0</v>
      </c>
      <c r="AD130" s="103"/>
      <c r="AE130" s="103"/>
      <c r="AF130" s="77"/>
      <c r="AG130" s="77"/>
      <c r="AH130" s="77"/>
      <c r="AI130" s="77"/>
      <c r="AJ130" s="77"/>
    </row>
    <row r="131" spans="1:36" ht="12.75" x14ac:dyDescent="0.2">
      <c r="A131" s="103" t="s">
        <v>746</v>
      </c>
      <c r="B131" s="118">
        <f>B130*$B$96*(1-$B$104)</f>
        <v>18.464045540966026</v>
      </c>
      <c r="C131" s="118">
        <f t="shared" ref="C131" si="90">C130*$B$96*(1-$B$104)</f>
        <v>18.464045540966026</v>
      </c>
      <c r="D131" s="118">
        <f t="shared" ref="D131" si="91">D130*$B$96*(1-$B$104)</f>
        <v>18.464045540966026</v>
      </c>
      <c r="E131" s="118">
        <f t="shared" ref="E131" si="92">E130*$B$96*(1-$B$104)</f>
        <v>18.464045540966026</v>
      </c>
      <c r="F131" s="118">
        <f t="shared" ref="F131" si="93">F130*$B$96*(1-$B$104)</f>
        <v>18.464045540966026</v>
      </c>
      <c r="G131" s="118">
        <f t="shared" ref="G131" si="94">G130*$B$96*(1-$B$104)</f>
        <v>18.464045540966026</v>
      </c>
      <c r="H131" s="118">
        <f t="shared" ref="H131" si="95">H130*$B$96*(1-$B$104)</f>
        <v>18.464045540966026</v>
      </c>
      <c r="I131" s="118">
        <f t="shared" ref="I131" si="96">I130*$B$96*(1-$B$104)</f>
        <v>18.464045540966026</v>
      </c>
      <c r="J131" s="118">
        <f t="shared" ref="J131" si="97">J130*$B$96*(1-$B$104)</f>
        <v>18.464045540966026</v>
      </c>
      <c r="K131" s="118">
        <f t="shared" ref="K131" si="98">K130*$B$96*(1-$B$104)</f>
        <v>18.464045540966026</v>
      </c>
      <c r="L131" s="118">
        <f t="shared" ref="L131" si="99">L130*$B$96*(1-$B$104)</f>
        <v>18.464045540966026</v>
      </c>
      <c r="M131" s="118">
        <f t="shared" ref="M131" si="100">M130*$B$96*(1-$B$104)</f>
        <v>13.848034155724521</v>
      </c>
      <c r="N131" s="118">
        <f t="shared" ref="N131" si="101">N130*$B$96*(1-$B$104)</f>
        <v>9.2320227704830131</v>
      </c>
      <c r="O131" s="118">
        <f t="shared" ref="O131" si="102">O130*$B$96*(1-$B$104)</f>
        <v>0</v>
      </c>
      <c r="P131" s="118">
        <f t="shared" ref="P131" si="103">P130*$B$96*(1-$B$104)</f>
        <v>0</v>
      </c>
      <c r="Q131" s="118">
        <f t="shared" ref="Q131" si="104">Q130*$B$96*(1-$B$104)</f>
        <v>0</v>
      </c>
      <c r="R131" s="118">
        <f t="shared" ref="R131" si="105">R130*$B$96*(1-$B$104)</f>
        <v>0</v>
      </c>
      <c r="S131" s="118">
        <f t="shared" ref="S131" si="106">S130*$B$96*(1-$B$104)</f>
        <v>0</v>
      </c>
      <c r="T131" s="118">
        <f t="shared" ref="T131" si="107">T130*$B$96*(1-$B$104)</f>
        <v>0</v>
      </c>
      <c r="U131" s="118">
        <f t="shared" ref="U131" si="108">U130*$B$96*(1-$B$104)</f>
        <v>0</v>
      </c>
      <c r="V131" s="118">
        <f t="shared" ref="V131" si="109">V130*$B$96*(1-$B$104)</f>
        <v>0</v>
      </c>
      <c r="W131" s="118">
        <f t="shared" ref="W131" si="110">W130*$B$96*(1-$B$104)</f>
        <v>0</v>
      </c>
      <c r="X131" s="118">
        <f t="shared" ref="X131" si="111">X130*$B$96*(1-$B$104)</f>
        <v>0</v>
      </c>
      <c r="Y131" s="118">
        <f t="shared" ref="Y131" si="112">Y130*$B$96*(1-$B$104)</f>
        <v>0</v>
      </c>
      <c r="Z131" s="118">
        <f t="shared" ref="Z131" si="113">Z130*$B$96*(1-$B$104)</f>
        <v>0</v>
      </c>
      <c r="AA131" s="118">
        <f t="shared" ref="AA131" si="114">AA130*$B$96*(1-$B$104)</f>
        <v>0</v>
      </c>
      <c r="AB131" s="118">
        <f t="shared" ref="AB131" si="115">AB130*$B$96*(1-$B$104)</f>
        <v>0</v>
      </c>
      <c r="AC131" s="118">
        <f t="shared" ref="AC131" si="116">AC130*$B$96*(1-$B$104)</f>
        <v>0</v>
      </c>
      <c r="AD131" s="103"/>
      <c r="AE131" s="103"/>
      <c r="AF131" s="77"/>
      <c r="AG131" s="77"/>
      <c r="AH131" s="77"/>
      <c r="AI131" s="77"/>
      <c r="AJ131" s="77"/>
    </row>
    <row r="132" spans="1:36" ht="12.75" x14ac:dyDescent="0.2">
      <c r="A132" s="103" t="s">
        <v>747</v>
      </c>
      <c r="B132" s="118">
        <f>B131*$B$90</f>
        <v>16.379651838339772</v>
      </c>
      <c r="C132" s="118">
        <f t="shared" ref="C132:AC132" si="117">C131*$B$90</f>
        <v>16.379651838339772</v>
      </c>
      <c r="D132" s="118">
        <f t="shared" si="117"/>
        <v>16.379651838339772</v>
      </c>
      <c r="E132" s="118">
        <f t="shared" si="117"/>
        <v>16.379651838339772</v>
      </c>
      <c r="F132" s="118">
        <f t="shared" si="117"/>
        <v>16.379651838339772</v>
      </c>
      <c r="G132" s="118">
        <f t="shared" si="117"/>
        <v>16.379651838339772</v>
      </c>
      <c r="H132" s="118">
        <f t="shared" si="117"/>
        <v>16.379651838339772</v>
      </c>
      <c r="I132" s="118">
        <f t="shared" si="117"/>
        <v>16.379651838339772</v>
      </c>
      <c r="J132" s="118">
        <f t="shared" si="117"/>
        <v>16.379651838339772</v>
      </c>
      <c r="K132" s="118">
        <f t="shared" si="117"/>
        <v>16.379651838339772</v>
      </c>
      <c r="L132" s="118">
        <f t="shared" si="117"/>
        <v>16.379651838339772</v>
      </c>
      <c r="M132" s="118">
        <f t="shared" si="117"/>
        <v>12.28473887875483</v>
      </c>
      <c r="N132" s="118">
        <f t="shared" si="117"/>
        <v>8.1898259191698859</v>
      </c>
      <c r="O132" s="118">
        <f t="shared" si="117"/>
        <v>0</v>
      </c>
      <c r="P132" s="118">
        <f t="shared" si="117"/>
        <v>0</v>
      </c>
      <c r="Q132" s="118">
        <f t="shared" si="117"/>
        <v>0</v>
      </c>
      <c r="R132" s="118">
        <f t="shared" si="117"/>
        <v>0</v>
      </c>
      <c r="S132" s="118">
        <f t="shared" si="117"/>
        <v>0</v>
      </c>
      <c r="T132" s="118">
        <f t="shared" si="117"/>
        <v>0</v>
      </c>
      <c r="U132" s="118">
        <f t="shared" si="117"/>
        <v>0</v>
      </c>
      <c r="V132" s="118">
        <f t="shared" si="117"/>
        <v>0</v>
      </c>
      <c r="W132" s="118">
        <f t="shared" si="117"/>
        <v>0</v>
      </c>
      <c r="X132" s="118">
        <f t="shared" si="117"/>
        <v>0</v>
      </c>
      <c r="Y132" s="118">
        <f t="shared" si="117"/>
        <v>0</v>
      </c>
      <c r="Z132" s="118">
        <f t="shared" si="117"/>
        <v>0</v>
      </c>
      <c r="AA132" s="118">
        <f t="shared" si="117"/>
        <v>0</v>
      </c>
      <c r="AB132" s="118">
        <f t="shared" si="117"/>
        <v>0</v>
      </c>
      <c r="AC132" s="118">
        <f t="shared" si="117"/>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2.75" x14ac:dyDescent="0.2">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2.75" x14ac:dyDescent="0.2">
      <c r="A135" s="103" t="s">
        <v>826</v>
      </c>
      <c r="B135" s="118">
        <f>B134*$B$96*(1-$B$104)</f>
        <v>11.725495922590374</v>
      </c>
      <c r="C135" s="118">
        <f t="shared" ref="C135" si="118">C134*$B$96*(1-$B$104)</f>
        <v>11.725495922590374</v>
      </c>
      <c r="D135" s="118">
        <f t="shared" ref="D135" si="119">D134*$B$96*(1-$B$104)</f>
        <v>11.725495922590374</v>
      </c>
      <c r="E135" s="118">
        <f t="shared" ref="E135" si="120">E134*$B$96*(1-$B$104)</f>
        <v>11.725495922590374</v>
      </c>
      <c r="F135" s="118">
        <f t="shared" ref="F135" si="121">F134*$B$96*(1-$B$104)</f>
        <v>11.725495922590374</v>
      </c>
      <c r="G135" s="118">
        <f t="shared" ref="G135" si="122">G134*$B$96*(1-$B$104)</f>
        <v>11.725495922590374</v>
      </c>
      <c r="H135" s="118">
        <f t="shared" ref="H135" si="123">H134*$B$96*(1-$B$104)</f>
        <v>11.725495922590374</v>
      </c>
      <c r="I135" s="118">
        <f t="shared" ref="I135" si="124">I134*$B$96*(1-$B$104)</f>
        <v>11.725495922590374</v>
      </c>
      <c r="J135" s="118">
        <f t="shared" ref="J135" si="125">J134*$B$96*(1-$B$104)</f>
        <v>11.725495922590374</v>
      </c>
      <c r="K135" s="118">
        <f t="shared" ref="K135" si="126">K134*$B$96*(1-$B$104)</f>
        <v>11.725495922590374</v>
      </c>
      <c r="L135" s="118">
        <f t="shared" ref="L135" si="127">L134*$B$96*(1-$B$104)</f>
        <v>11.725495922590374</v>
      </c>
      <c r="M135" s="118">
        <f t="shared" ref="M135" si="128">M134*$B$96*(1-$B$104)</f>
        <v>11.725495922590374</v>
      </c>
      <c r="N135" s="118">
        <f t="shared" ref="N135" si="129">N134*$B$96*(1-$B$104)</f>
        <v>11.725495922590374</v>
      </c>
      <c r="O135" s="118">
        <f t="shared" ref="O135" si="130">O134*$B$96*(1-$B$104)</f>
        <v>11.725495922590374</v>
      </c>
      <c r="P135" s="118">
        <f t="shared" ref="P135" si="131">P134*$B$96*(1-$B$104)</f>
        <v>11.725495922590374</v>
      </c>
      <c r="Q135" s="118">
        <f t="shared" ref="Q135" si="132">Q134*$B$96*(1-$B$104)</f>
        <v>11.725495922590374</v>
      </c>
      <c r="R135" s="118">
        <f t="shared" ref="R135" si="133">R134*$B$96*(1-$B$104)</f>
        <v>11.725495922590374</v>
      </c>
      <c r="S135" s="118">
        <f t="shared" ref="S135" si="134">S134*$B$96*(1-$B$104)</f>
        <v>11.725495922590374</v>
      </c>
      <c r="T135" s="118">
        <f t="shared" ref="T135" si="135">T134*$B$96*(1-$B$104)</f>
        <v>11.725495922590374</v>
      </c>
      <c r="U135" s="118">
        <f t="shared" ref="U135" si="136">U134*$B$96*(1-$B$104)</f>
        <v>11.725495922590374</v>
      </c>
      <c r="V135" s="118">
        <f t="shared" ref="V135" si="137">V134*$B$96*(1-$B$104)</f>
        <v>11.725495922590374</v>
      </c>
      <c r="W135" s="118">
        <f t="shared" ref="W135" si="138">W134*$B$96*(1-$B$104)</f>
        <v>11.725495922590374</v>
      </c>
      <c r="X135" s="118">
        <f t="shared" ref="X135" si="139">X134*$B$96*(1-$B$104)</f>
        <v>11.725495922590374</v>
      </c>
      <c r="Y135" s="118">
        <f t="shared" ref="Y135" si="140">Y134*$B$96*(1-$B$104)</f>
        <v>11.725495922590374</v>
      </c>
      <c r="Z135" s="118">
        <f t="shared" ref="Z135" si="141">Z134*$B$96*(1-$B$104)</f>
        <v>11.725495922590374</v>
      </c>
      <c r="AA135" s="118">
        <f t="shared" ref="AA135" si="142">AA134*$B$96*(1-$B$104)</f>
        <v>11.725495922590374</v>
      </c>
      <c r="AB135" s="118">
        <f t="shared" ref="AB135" si="143">AB134*$B$96*(1-$B$104)</f>
        <v>11.725495922590374</v>
      </c>
      <c r="AC135" s="118">
        <f t="shared" ref="AC135" si="144">AC134*$B$96*(1-$B$104)</f>
        <v>11.725495922590374</v>
      </c>
      <c r="AD135" s="103"/>
      <c r="AE135" s="103"/>
      <c r="AF135" s="77"/>
      <c r="AG135" s="77"/>
      <c r="AH135" s="77"/>
      <c r="AI135" s="77"/>
      <c r="AJ135" s="77"/>
    </row>
    <row r="136" spans="1:36" ht="12.75" x14ac:dyDescent="0.2">
      <c r="A136" s="103" t="s">
        <v>827</v>
      </c>
      <c r="B136" s="118">
        <f>B135*$B$90</f>
        <v>10.401812561487784</v>
      </c>
      <c r="C136" s="118">
        <f t="shared" ref="C136:AC136" si="145">C135*$B$90</f>
        <v>10.401812561487784</v>
      </c>
      <c r="D136" s="118">
        <f t="shared" si="145"/>
        <v>10.401812561487784</v>
      </c>
      <c r="E136" s="118">
        <f t="shared" si="145"/>
        <v>10.401812561487784</v>
      </c>
      <c r="F136" s="118">
        <f t="shared" si="145"/>
        <v>10.401812561487784</v>
      </c>
      <c r="G136" s="118">
        <f t="shared" si="145"/>
        <v>10.401812561487784</v>
      </c>
      <c r="H136" s="118">
        <f t="shared" si="145"/>
        <v>10.401812561487784</v>
      </c>
      <c r="I136" s="118">
        <f t="shared" si="145"/>
        <v>10.401812561487784</v>
      </c>
      <c r="J136" s="118">
        <f t="shared" si="145"/>
        <v>10.401812561487784</v>
      </c>
      <c r="K136" s="118">
        <f t="shared" si="145"/>
        <v>10.401812561487784</v>
      </c>
      <c r="L136" s="118">
        <f t="shared" si="145"/>
        <v>10.401812561487784</v>
      </c>
      <c r="M136" s="118">
        <f t="shared" si="145"/>
        <v>10.401812561487784</v>
      </c>
      <c r="N136" s="118">
        <f t="shared" si="145"/>
        <v>10.401812561487784</v>
      </c>
      <c r="O136" s="118">
        <f t="shared" si="145"/>
        <v>10.401812561487784</v>
      </c>
      <c r="P136" s="118">
        <f t="shared" si="145"/>
        <v>10.401812561487784</v>
      </c>
      <c r="Q136" s="118">
        <f t="shared" si="145"/>
        <v>10.401812561487784</v>
      </c>
      <c r="R136" s="118">
        <f t="shared" si="145"/>
        <v>10.401812561487784</v>
      </c>
      <c r="S136" s="118">
        <f t="shared" si="145"/>
        <v>10.401812561487784</v>
      </c>
      <c r="T136" s="118">
        <f t="shared" si="145"/>
        <v>10.401812561487784</v>
      </c>
      <c r="U136" s="118">
        <f t="shared" si="145"/>
        <v>10.401812561487784</v>
      </c>
      <c r="V136" s="118">
        <f t="shared" si="145"/>
        <v>10.401812561487784</v>
      </c>
      <c r="W136" s="118">
        <f t="shared" si="145"/>
        <v>10.401812561487784</v>
      </c>
      <c r="X136" s="118">
        <f t="shared" si="145"/>
        <v>10.401812561487784</v>
      </c>
      <c r="Y136" s="118">
        <f t="shared" si="145"/>
        <v>10.401812561487784</v>
      </c>
      <c r="Z136" s="118">
        <f t="shared" si="145"/>
        <v>10.401812561487784</v>
      </c>
      <c r="AA136" s="118">
        <f t="shared" si="145"/>
        <v>10.401812561487784</v>
      </c>
      <c r="AB136" s="118">
        <f t="shared" si="145"/>
        <v>10.401812561487784</v>
      </c>
      <c r="AC136" s="118">
        <f t="shared" si="145"/>
        <v>10.401812561487784</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2.75" x14ac:dyDescent="0.2">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2.75" x14ac:dyDescent="0.2">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2.75" x14ac:dyDescent="0.2">
      <c r="A140" s="103" t="s">
        <v>750</v>
      </c>
      <c r="B140" s="117">
        <v>0</v>
      </c>
      <c r="C140" s="117">
        <v>1</v>
      </c>
      <c r="D140" s="117">
        <v>1</v>
      </c>
      <c r="E140" s="117">
        <v>1</v>
      </c>
      <c r="F140" s="117">
        <v>1</v>
      </c>
      <c r="G140" s="117">
        <v>1</v>
      </c>
      <c r="H140" s="117">
        <v>1</v>
      </c>
      <c r="I140" s="117">
        <v>1</v>
      </c>
      <c r="J140" s="117">
        <v>1</v>
      </c>
      <c r="K140" s="117">
        <v>1</v>
      </c>
      <c r="L140" s="117">
        <v>1</v>
      </c>
      <c r="M140" s="117">
        <v>1</v>
      </c>
      <c r="N140" s="117">
        <v>0.75</v>
      </c>
      <c r="O140" s="117">
        <v>0.5</v>
      </c>
      <c r="P140" s="117">
        <v>0</v>
      </c>
      <c r="Q140" s="117">
        <v>0</v>
      </c>
      <c r="R140" s="117">
        <v>0</v>
      </c>
      <c r="S140" s="117">
        <v>0</v>
      </c>
      <c r="T140" s="117">
        <v>0</v>
      </c>
      <c r="U140" s="117">
        <v>0</v>
      </c>
      <c r="V140" s="117">
        <v>0</v>
      </c>
      <c r="W140" s="117">
        <v>0</v>
      </c>
      <c r="X140" s="117">
        <v>0</v>
      </c>
      <c r="Y140" s="117">
        <v>0</v>
      </c>
      <c r="Z140" s="117">
        <v>0</v>
      </c>
      <c r="AA140" s="117">
        <v>0</v>
      </c>
      <c r="AB140" s="117">
        <v>0</v>
      </c>
      <c r="AC140" s="117">
        <v>0</v>
      </c>
      <c r="AD140" s="117">
        <v>0</v>
      </c>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x14ac:dyDescent="0.2">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x14ac:dyDescent="0.2">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x14ac:dyDescent="0.2">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2.75" x14ac:dyDescent="0.2">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2.75" x14ac:dyDescent="0.2">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2.75" x14ac:dyDescent="0.2">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x14ac:dyDescent="0.2">
      <c r="A153" s="77" t="s">
        <v>754</v>
      </c>
      <c r="B153" s="118">
        <f t="shared" ref="B153:C153" si="146">C153</f>
        <v>0.37940369807497465</v>
      </c>
      <c r="C153" s="118">
        <f t="shared" si="146"/>
        <v>0.37940369807497465</v>
      </c>
      <c r="D153" s="118">
        <f t="shared" ref="D153:AC153" si="147">(($B$143*C44+$B$142*(1-C44))+($B$145*C74+$B$144*(1-C74))+($B$147*$B$148))*(1-$B$146)*E140</f>
        <v>0.37940369807497465</v>
      </c>
      <c r="E153" s="118">
        <f t="shared" si="147"/>
        <v>0.38527608915906791</v>
      </c>
      <c r="F153" s="118">
        <f t="shared" si="147"/>
        <v>0.39114848024316112</v>
      </c>
      <c r="G153" s="118">
        <f t="shared" si="147"/>
        <v>0.39093521895755939</v>
      </c>
      <c r="H153" s="118">
        <f t="shared" si="147"/>
        <v>0.39076460992907802</v>
      </c>
      <c r="I153" s="118">
        <f t="shared" si="147"/>
        <v>0.39062502072395688</v>
      </c>
      <c r="J153" s="118">
        <f t="shared" si="147"/>
        <v>0.39062502072395688</v>
      </c>
      <c r="K153" s="118">
        <f t="shared" si="147"/>
        <v>0.39062502072395688</v>
      </c>
      <c r="L153" s="118">
        <f t="shared" si="147"/>
        <v>0.39062502072395688</v>
      </c>
      <c r="M153" s="118">
        <f t="shared" si="147"/>
        <v>0.29296876554296769</v>
      </c>
      <c r="N153" s="118">
        <f t="shared" si="147"/>
        <v>0.19531251036197844</v>
      </c>
      <c r="O153" s="118">
        <f t="shared" si="147"/>
        <v>0</v>
      </c>
      <c r="P153" s="118">
        <f t="shared" si="147"/>
        <v>0</v>
      </c>
      <c r="Q153" s="118">
        <f t="shared" si="147"/>
        <v>0</v>
      </c>
      <c r="R153" s="118">
        <f t="shared" si="147"/>
        <v>0</v>
      </c>
      <c r="S153" s="118">
        <f t="shared" si="147"/>
        <v>0</v>
      </c>
      <c r="T153" s="118">
        <f t="shared" si="147"/>
        <v>0</v>
      </c>
      <c r="U153" s="118">
        <f t="shared" si="147"/>
        <v>0</v>
      </c>
      <c r="V153" s="118">
        <f t="shared" si="147"/>
        <v>0</v>
      </c>
      <c r="W153" s="103">
        <f t="shared" si="147"/>
        <v>0</v>
      </c>
      <c r="X153" s="103">
        <f t="shared" si="147"/>
        <v>0</v>
      </c>
      <c r="Y153" s="103">
        <f t="shared" si="147"/>
        <v>0</v>
      </c>
      <c r="Z153" s="103">
        <f t="shared" si="147"/>
        <v>0</v>
      </c>
      <c r="AA153" s="103">
        <f t="shared" si="147"/>
        <v>0</v>
      </c>
      <c r="AB153" s="103">
        <f t="shared" si="147"/>
        <v>0</v>
      </c>
      <c r="AC153" s="103">
        <f t="shared" si="147"/>
        <v>0</v>
      </c>
      <c r="AD153" s="103"/>
      <c r="AE153" s="103"/>
      <c r="AF153" s="77"/>
      <c r="AG153" s="77"/>
      <c r="AH153" s="77"/>
      <c r="AI153" s="77"/>
      <c r="AJ153" s="77"/>
    </row>
    <row r="154" spans="1:36" ht="12.75" x14ac:dyDescent="0.2">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x14ac:dyDescent="0.2">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x14ac:dyDescent="0.2">
      <c r="A156" s="77" t="s">
        <v>755</v>
      </c>
      <c r="B156" s="118">
        <f t="shared" ref="B156:C156" si="148">C156</f>
        <v>0.41625000000000001</v>
      </c>
      <c r="C156" s="118">
        <f t="shared" si="148"/>
        <v>0.41625000000000001</v>
      </c>
      <c r="D156" s="118">
        <f t="shared" ref="D156:AC156" si="149">(($B$143*C44+$B$142*(1-C44))+($B$145*C76+$B$144*(1-C76))+($B$147*$B$148))*(1-$B$146)*E140</f>
        <v>0.41625000000000001</v>
      </c>
      <c r="E156" s="118">
        <f t="shared" si="149"/>
        <v>0.41625000000000001</v>
      </c>
      <c r="F156" s="118">
        <f t="shared" si="149"/>
        <v>0.41625000000000001</v>
      </c>
      <c r="G156" s="118">
        <f t="shared" si="149"/>
        <v>0.41625000000000001</v>
      </c>
      <c r="H156" s="118">
        <f t="shared" si="149"/>
        <v>0.41625000000000001</v>
      </c>
      <c r="I156" s="118">
        <f t="shared" si="149"/>
        <v>0.41625000000000001</v>
      </c>
      <c r="J156" s="118">
        <f t="shared" si="149"/>
        <v>0.41625000000000001</v>
      </c>
      <c r="K156" s="118">
        <f t="shared" si="149"/>
        <v>0.41625000000000001</v>
      </c>
      <c r="L156" s="118">
        <f t="shared" si="149"/>
        <v>0.41625000000000001</v>
      </c>
      <c r="M156" s="118">
        <f t="shared" si="149"/>
        <v>0.31218750000000001</v>
      </c>
      <c r="N156" s="118">
        <f t="shared" si="149"/>
        <v>0.208125</v>
      </c>
      <c r="O156" s="118">
        <f t="shared" si="149"/>
        <v>0</v>
      </c>
      <c r="P156" s="118">
        <f t="shared" si="149"/>
        <v>0</v>
      </c>
      <c r="Q156" s="118">
        <f t="shared" si="149"/>
        <v>0</v>
      </c>
      <c r="R156" s="118">
        <f t="shared" si="149"/>
        <v>0</v>
      </c>
      <c r="S156" s="118">
        <f t="shared" si="149"/>
        <v>0</v>
      </c>
      <c r="T156" s="118">
        <f t="shared" si="149"/>
        <v>0</v>
      </c>
      <c r="U156" s="118">
        <f t="shared" si="149"/>
        <v>0</v>
      </c>
      <c r="V156" s="118">
        <f t="shared" si="149"/>
        <v>0</v>
      </c>
      <c r="W156" s="103">
        <f t="shared" si="149"/>
        <v>0</v>
      </c>
      <c r="X156" s="103">
        <f t="shared" si="149"/>
        <v>0</v>
      </c>
      <c r="Y156" s="103">
        <f t="shared" si="149"/>
        <v>0</v>
      </c>
      <c r="Z156" s="103">
        <f t="shared" si="149"/>
        <v>0</v>
      </c>
      <c r="AA156" s="103">
        <f t="shared" si="149"/>
        <v>0</v>
      </c>
      <c r="AB156" s="103">
        <f t="shared" si="149"/>
        <v>0</v>
      </c>
      <c r="AC156" s="103">
        <f t="shared" si="149"/>
        <v>0</v>
      </c>
      <c r="AD156" s="103"/>
      <c r="AE156" s="103"/>
      <c r="AF156" s="77"/>
      <c r="AG156" s="77"/>
      <c r="AH156" s="77"/>
      <c r="AI156" s="77"/>
      <c r="AJ156" s="77"/>
    </row>
    <row r="157" spans="1:36" ht="12.75" x14ac:dyDescent="0.2">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x14ac:dyDescent="0.2">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x14ac:dyDescent="0.2">
      <c r="A159" s="77" t="s">
        <v>756</v>
      </c>
      <c r="B159" s="118">
        <f t="shared" ref="B159:C159" si="150">C159</f>
        <v>0.41625000000000001</v>
      </c>
      <c r="C159" s="118">
        <f t="shared" si="150"/>
        <v>0.41625000000000001</v>
      </c>
      <c r="D159" s="118">
        <f t="shared" ref="D159:AC159" si="151">(($B$143*C44+$B$142*(1-C44))+($B$145*C76+$B$144*(1-C76))+($B$147*$B$148))*(1-$B$146)*E140</f>
        <v>0.41625000000000001</v>
      </c>
      <c r="E159" s="118">
        <f t="shared" si="151"/>
        <v>0.41625000000000001</v>
      </c>
      <c r="F159" s="118">
        <f t="shared" si="151"/>
        <v>0.41625000000000001</v>
      </c>
      <c r="G159" s="118">
        <f t="shared" si="151"/>
        <v>0.41625000000000001</v>
      </c>
      <c r="H159" s="118">
        <f t="shared" si="151"/>
        <v>0.41625000000000001</v>
      </c>
      <c r="I159" s="118">
        <f t="shared" si="151"/>
        <v>0.41625000000000001</v>
      </c>
      <c r="J159" s="118">
        <f t="shared" si="151"/>
        <v>0.41625000000000001</v>
      </c>
      <c r="K159" s="118">
        <f t="shared" si="151"/>
        <v>0.41625000000000001</v>
      </c>
      <c r="L159" s="118">
        <f t="shared" si="151"/>
        <v>0.41625000000000001</v>
      </c>
      <c r="M159" s="118">
        <f t="shared" si="151"/>
        <v>0.31218750000000001</v>
      </c>
      <c r="N159" s="118">
        <f t="shared" si="151"/>
        <v>0.208125</v>
      </c>
      <c r="O159" s="118">
        <f t="shared" si="151"/>
        <v>0</v>
      </c>
      <c r="P159" s="118">
        <f t="shared" si="151"/>
        <v>0</v>
      </c>
      <c r="Q159" s="118">
        <f t="shared" si="151"/>
        <v>0</v>
      </c>
      <c r="R159" s="118">
        <f t="shared" si="151"/>
        <v>0</v>
      </c>
      <c r="S159" s="118">
        <f t="shared" si="151"/>
        <v>0</v>
      </c>
      <c r="T159" s="118">
        <f t="shared" si="151"/>
        <v>0</v>
      </c>
      <c r="U159" s="118">
        <f t="shared" si="151"/>
        <v>0</v>
      </c>
      <c r="V159" s="118">
        <f t="shared" si="151"/>
        <v>0</v>
      </c>
      <c r="W159" s="103">
        <f t="shared" si="151"/>
        <v>0</v>
      </c>
      <c r="X159" s="103">
        <f t="shared" si="151"/>
        <v>0</v>
      </c>
      <c r="Y159" s="103">
        <f t="shared" si="151"/>
        <v>0</v>
      </c>
      <c r="Z159" s="103">
        <f t="shared" si="151"/>
        <v>0</v>
      </c>
      <c r="AA159" s="103">
        <f t="shared" si="151"/>
        <v>0</v>
      </c>
      <c r="AB159" s="103">
        <f t="shared" si="151"/>
        <v>0</v>
      </c>
      <c r="AC159" s="103">
        <f t="shared" si="151"/>
        <v>0</v>
      </c>
      <c r="AD159" s="103"/>
      <c r="AE159" s="103"/>
      <c r="AF159" s="77"/>
      <c r="AG159" s="77"/>
      <c r="AH159" s="77"/>
      <c r="AI159" s="77"/>
      <c r="AJ159" s="77"/>
    </row>
    <row r="160" spans="1:36" ht="12.75" x14ac:dyDescent="0.2">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2.75" x14ac:dyDescent="0.2">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2.75" x14ac:dyDescent="0.2">
      <c r="A162" s="77" t="s">
        <v>757</v>
      </c>
      <c r="B162" s="118">
        <f t="shared" ref="B162:C162" si="152">C162</f>
        <v>0.41625000000000001</v>
      </c>
      <c r="C162" s="118">
        <f t="shared" si="152"/>
        <v>0.41625000000000001</v>
      </c>
      <c r="D162" s="118">
        <f t="shared" ref="D162:AC162" si="153">(($B$143*C44+$B$142*(1-C44))+($B$145*C76+$B$144*(1-C76))+($B$147*$B$148))*(1-$B$146)*E140</f>
        <v>0.41625000000000001</v>
      </c>
      <c r="E162" s="118">
        <f t="shared" si="153"/>
        <v>0.41625000000000001</v>
      </c>
      <c r="F162" s="118">
        <f t="shared" si="153"/>
        <v>0.41625000000000001</v>
      </c>
      <c r="G162" s="118">
        <f t="shared" si="153"/>
        <v>0.41625000000000001</v>
      </c>
      <c r="H162" s="118">
        <f t="shared" si="153"/>
        <v>0.41625000000000001</v>
      </c>
      <c r="I162" s="118">
        <f t="shared" si="153"/>
        <v>0.41625000000000001</v>
      </c>
      <c r="J162" s="118">
        <f t="shared" si="153"/>
        <v>0.41625000000000001</v>
      </c>
      <c r="K162" s="118">
        <f t="shared" si="153"/>
        <v>0.41625000000000001</v>
      </c>
      <c r="L162" s="118">
        <f t="shared" si="153"/>
        <v>0.41625000000000001</v>
      </c>
      <c r="M162" s="118">
        <f t="shared" si="153"/>
        <v>0.31218750000000001</v>
      </c>
      <c r="N162" s="118">
        <f t="shared" si="153"/>
        <v>0.208125</v>
      </c>
      <c r="O162" s="118">
        <f t="shared" si="153"/>
        <v>0</v>
      </c>
      <c r="P162" s="118">
        <f t="shared" si="153"/>
        <v>0</v>
      </c>
      <c r="Q162" s="118">
        <f t="shared" si="153"/>
        <v>0</v>
      </c>
      <c r="R162" s="118">
        <f t="shared" si="153"/>
        <v>0</v>
      </c>
      <c r="S162" s="118">
        <f t="shared" si="153"/>
        <v>0</v>
      </c>
      <c r="T162" s="118">
        <f t="shared" si="153"/>
        <v>0</v>
      </c>
      <c r="U162" s="118">
        <f t="shared" si="153"/>
        <v>0</v>
      </c>
      <c r="V162" s="118">
        <f t="shared" si="153"/>
        <v>0</v>
      </c>
      <c r="W162" s="103">
        <f t="shared" si="153"/>
        <v>0</v>
      </c>
      <c r="X162" s="103">
        <f t="shared" si="153"/>
        <v>0</v>
      </c>
      <c r="Y162" s="103">
        <f t="shared" si="153"/>
        <v>0</v>
      </c>
      <c r="Z162" s="103">
        <f t="shared" si="153"/>
        <v>0</v>
      </c>
      <c r="AA162" s="103">
        <f t="shared" si="153"/>
        <v>0</v>
      </c>
      <c r="AB162" s="103">
        <f t="shared" si="153"/>
        <v>0</v>
      </c>
      <c r="AC162" s="103">
        <f t="shared" si="153"/>
        <v>0</v>
      </c>
      <c r="AD162" s="103"/>
      <c r="AE162" s="103"/>
      <c r="AF162" s="77"/>
      <c r="AG162" s="77"/>
      <c r="AH162" s="77"/>
      <c r="AI162" s="77"/>
      <c r="AJ162" s="77"/>
    </row>
    <row r="163" spans="1:36" ht="12.75"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2.75" x14ac:dyDescent="0.2">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2.75" x14ac:dyDescent="0.2">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2.75" x14ac:dyDescent="0.2">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2.75" x14ac:dyDescent="0.2">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2.75" x14ac:dyDescent="0.2">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2.75" x14ac:dyDescent="0.2">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2.75" x14ac:dyDescent="0.2">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2.75" x14ac:dyDescent="0.2">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2.75" x14ac:dyDescent="0.2">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2.75" x14ac:dyDescent="0.2">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2.75" x14ac:dyDescent="0.2">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2.75" x14ac:dyDescent="0.2">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2.75" x14ac:dyDescent="0.2">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2.75" x14ac:dyDescent="0.2">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2.75" x14ac:dyDescent="0.2">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2.75" x14ac:dyDescent="0.2">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2.75" x14ac:dyDescent="0.2">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2.75" x14ac:dyDescent="0.2">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2.75" x14ac:dyDescent="0.2">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2.75" x14ac:dyDescent="0.2">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2.75" x14ac:dyDescent="0.2">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2.75" x14ac:dyDescent="0.2">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2.75" x14ac:dyDescent="0.2">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2.75" x14ac:dyDescent="0.2">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2.75" x14ac:dyDescent="0.2">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2.75" x14ac:dyDescent="0.2">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2.75" x14ac:dyDescent="0.2">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2.75" x14ac:dyDescent="0.2">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2.75" x14ac:dyDescent="0.2">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2.75" x14ac:dyDescent="0.2">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2.75" x14ac:dyDescent="0.2">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2.75" x14ac:dyDescent="0.2">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2.75" x14ac:dyDescent="0.2">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2.75" x14ac:dyDescent="0.2">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x14ac:dyDescent="0.2">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x14ac:dyDescent="0.2">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2.75" x14ac:dyDescent="0.2">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x14ac:dyDescent="0.2">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2.75" x14ac:dyDescent="0.2">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2.75" x14ac:dyDescent="0.2">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2.75" x14ac:dyDescent="0.2">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t="s">
        <v>835</v>
      </c>
      <c r="B219" s="77">
        <v>3</v>
      </c>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t="s">
        <v>836</v>
      </c>
      <c r="B220" s="77">
        <v>61127.365236523648</v>
      </c>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t="s">
        <v>838</v>
      </c>
      <c r="B221" s="77">
        <v>2.2046199999999998</v>
      </c>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t="s">
        <v>839</v>
      </c>
      <c r="B222" s="77">
        <f>B220*B221</f>
        <v>134762.61194774476</v>
      </c>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t="s">
        <v>837</v>
      </c>
      <c r="B223" s="77">
        <f>B219/B222*About!A87</f>
        <v>1.746451063189143E-5</v>
      </c>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74" ht="12.75" x14ac:dyDescent="0.2">
      <c r="A225" s="127" t="s">
        <v>852</v>
      </c>
      <c r="B225" s="127"/>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77"/>
      <c r="AH225" s="77"/>
      <c r="AI225" s="77"/>
      <c r="AJ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t="s">
        <v>856</v>
      </c>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t="s">
        <v>758</v>
      </c>
      <c r="B228" s="77">
        <v>2021</v>
      </c>
      <c r="C228" s="77">
        <v>2022</v>
      </c>
      <c r="D228" s="77">
        <v>2023</v>
      </c>
      <c r="E228" s="77">
        <v>2024</v>
      </c>
      <c r="F228" s="77">
        <v>2025</v>
      </c>
      <c r="G228" s="77">
        <v>2026</v>
      </c>
      <c r="H228" s="77">
        <v>2027</v>
      </c>
      <c r="I228" s="77">
        <v>2028</v>
      </c>
      <c r="J228" s="77">
        <v>2029</v>
      </c>
      <c r="K228" s="77">
        <v>2030</v>
      </c>
      <c r="L228" s="77">
        <v>2031</v>
      </c>
      <c r="M228" s="77">
        <v>2032</v>
      </c>
      <c r="N228" s="77">
        <v>2033</v>
      </c>
      <c r="O228" s="77">
        <v>2034</v>
      </c>
      <c r="P228" s="77">
        <v>2035</v>
      </c>
      <c r="Q228" s="77">
        <v>2036</v>
      </c>
      <c r="R228" s="77">
        <v>2037</v>
      </c>
      <c r="S228" s="77">
        <v>2038</v>
      </c>
      <c r="T228" s="77">
        <v>2039</v>
      </c>
      <c r="U228" s="77">
        <v>2040</v>
      </c>
      <c r="V228" s="77">
        <v>2041</v>
      </c>
      <c r="W228" s="77">
        <v>2042</v>
      </c>
      <c r="X228" s="77">
        <v>2043</v>
      </c>
      <c r="Y228" s="77">
        <v>2044</v>
      </c>
      <c r="Z228" s="77">
        <v>2045</v>
      </c>
      <c r="AA228" s="77">
        <v>2046</v>
      </c>
      <c r="AB228" s="77">
        <v>2047</v>
      </c>
      <c r="AC228" s="77">
        <v>2048</v>
      </c>
      <c r="AD228" s="77">
        <v>2049</v>
      </c>
      <c r="AE228" s="77">
        <v>2050</v>
      </c>
      <c r="AF228" s="77">
        <v>2050</v>
      </c>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t="s">
        <v>855</v>
      </c>
      <c r="B229" s="77">
        <v>55.752400000000002</v>
      </c>
      <c r="C229" s="77">
        <v>53.080800000000004</v>
      </c>
      <c r="D229" s="77">
        <v>35.336100000000002</v>
      </c>
      <c r="E229" s="77">
        <v>32.708399999999997</v>
      </c>
      <c r="F229" s="77">
        <v>29.970099999999999</v>
      </c>
      <c r="G229" s="77">
        <v>27.5809</v>
      </c>
      <c r="H229" s="77">
        <v>25.226600000000001</v>
      </c>
      <c r="I229" s="77">
        <v>23.170400000000001</v>
      </c>
      <c r="J229" s="77">
        <v>21.188199999999998</v>
      </c>
      <c r="K229" s="77">
        <v>19.2439</v>
      </c>
      <c r="L229" s="77">
        <v>18.0886</v>
      </c>
      <c r="M229" s="77">
        <v>17.2057</v>
      </c>
      <c r="N229" s="77">
        <v>16.649100000000001</v>
      </c>
      <c r="O229" s="77">
        <v>16.277100000000001</v>
      </c>
      <c r="P229" s="77">
        <v>15.7676</v>
      </c>
      <c r="Q229" s="77">
        <v>15.270300000000001</v>
      </c>
      <c r="R229" s="77">
        <v>14.748900000000001</v>
      </c>
      <c r="S229" s="77">
        <v>14.2789</v>
      </c>
      <c r="T229" s="77">
        <v>13.9671</v>
      </c>
      <c r="U229" s="77">
        <v>13.742699999999999</v>
      </c>
      <c r="V229" s="77">
        <v>13.6432</v>
      </c>
      <c r="W229" s="77">
        <v>13.4938</v>
      </c>
      <c r="X229" s="77">
        <v>13.180400000000001</v>
      </c>
      <c r="Y229" s="77">
        <v>12.9552</v>
      </c>
      <c r="Z229" s="77">
        <v>12.834899999999999</v>
      </c>
      <c r="AA229" s="77">
        <v>12.4894</v>
      </c>
      <c r="AB229" s="77">
        <v>12.160399999999999</v>
      </c>
      <c r="AC229" s="77">
        <v>11.8597</v>
      </c>
      <c r="AD229" s="77">
        <v>11.572100000000001</v>
      </c>
      <c r="AE229" s="77">
        <v>11.3109</v>
      </c>
      <c r="AF229" s="77">
        <v>16.479299999999999</v>
      </c>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t="s">
        <v>853</v>
      </c>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t="s">
        <v>758</v>
      </c>
      <c r="B232" s="77">
        <v>2021</v>
      </c>
      <c r="C232" s="77">
        <v>2022</v>
      </c>
      <c r="D232" s="77">
        <v>2023</v>
      </c>
      <c r="E232" s="77">
        <v>2024</v>
      </c>
      <c r="F232" s="77">
        <v>2025</v>
      </c>
      <c r="G232" s="77">
        <v>2026</v>
      </c>
      <c r="H232" s="77">
        <v>2027</v>
      </c>
      <c r="I232" s="77">
        <v>2028</v>
      </c>
      <c r="J232" s="77">
        <v>2029</v>
      </c>
      <c r="K232" s="77">
        <v>2030</v>
      </c>
      <c r="L232" s="77">
        <v>2031</v>
      </c>
      <c r="M232" s="77">
        <v>2032</v>
      </c>
      <c r="N232" s="77">
        <v>2033</v>
      </c>
      <c r="O232" s="77">
        <v>2034</v>
      </c>
      <c r="P232" s="77">
        <v>2035</v>
      </c>
      <c r="Q232" s="77">
        <v>2036</v>
      </c>
      <c r="R232" s="77">
        <v>2037</v>
      </c>
      <c r="S232" s="77">
        <v>2038</v>
      </c>
      <c r="T232" s="77">
        <v>2039</v>
      </c>
      <c r="U232" s="77">
        <v>2040</v>
      </c>
      <c r="V232" s="77">
        <v>2041</v>
      </c>
      <c r="W232" s="77">
        <v>2042</v>
      </c>
      <c r="X232" s="77">
        <v>2043</v>
      </c>
      <c r="Y232" s="77">
        <v>2044</v>
      </c>
      <c r="Z232" s="77">
        <v>2045</v>
      </c>
      <c r="AA232" s="77">
        <v>2046</v>
      </c>
      <c r="AB232" s="77">
        <v>2047</v>
      </c>
      <c r="AC232" s="77">
        <v>2048</v>
      </c>
      <c r="AD232" s="77">
        <v>2049</v>
      </c>
      <c r="AE232" s="77">
        <v>2050</v>
      </c>
      <c r="AF232" s="77">
        <v>2050</v>
      </c>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t="s">
        <v>855</v>
      </c>
      <c r="B233" s="77">
        <v>46.671500000000002</v>
      </c>
      <c r="C233" s="77">
        <v>45.652999999999999</v>
      </c>
      <c r="D233" s="77">
        <v>35.264800000000001</v>
      </c>
      <c r="E233" s="77">
        <v>33.564799999999998</v>
      </c>
      <c r="F233" s="77">
        <v>31.793299999999999</v>
      </c>
      <c r="G233" s="77">
        <v>30.118400000000001</v>
      </c>
      <c r="H233" s="77">
        <v>28.4361</v>
      </c>
      <c r="I233" s="77">
        <v>27.102</v>
      </c>
      <c r="J233" s="77">
        <v>25.794699999999999</v>
      </c>
      <c r="K233" s="77">
        <v>24.5245</v>
      </c>
      <c r="L233" s="77">
        <v>23.755600000000001</v>
      </c>
      <c r="M233" s="77">
        <v>23.119700000000002</v>
      </c>
      <c r="N233" s="77">
        <v>22.690300000000001</v>
      </c>
      <c r="O233" s="77">
        <v>22.3383</v>
      </c>
      <c r="P233" s="77">
        <v>22.022300000000001</v>
      </c>
      <c r="Q233" s="77">
        <v>21.8232</v>
      </c>
      <c r="R233" s="77">
        <v>21.582899999999999</v>
      </c>
      <c r="S233" s="77">
        <v>21.334499999999998</v>
      </c>
      <c r="T233" s="77">
        <v>21.081600000000002</v>
      </c>
      <c r="U233" s="77">
        <v>20.8202</v>
      </c>
      <c r="V233" s="77">
        <v>20.532900000000001</v>
      </c>
      <c r="W233" s="77">
        <v>20.2607</v>
      </c>
      <c r="X233" s="77">
        <v>19.997599999999998</v>
      </c>
      <c r="Y233" s="77">
        <v>19.743200000000002</v>
      </c>
      <c r="Z233" s="77">
        <v>19.502700000000001</v>
      </c>
      <c r="AA233" s="77">
        <v>19.268799999999999</v>
      </c>
      <c r="AB233" s="77">
        <v>19.0518</v>
      </c>
      <c r="AC233" s="77">
        <v>18.849499999999999</v>
      </c>
      <c r="AD233" s="77">
        <v>18.651599999999998</v>
      </c>
      <c r="AE233" s="77">
        <v>18.467600000000001</v>
      </c>
      <c r="AF233" s="77">
        <v>16.521100000000001</v>
      </c>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t="s">
        <v>854</v>
      </c>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t="s">
        <v>758</v>
      </c>
      <c r="B236" s="77"/>
      <c r="C236" s="77"/>
      <c r="D236" s="77"/>
      <c r="E236" s="77">
        <v>2023</v>
      </c>
      <c r="F236" s="77">
        <v>2024</v>
      </c>
      <c r="G236" s="77">
        <v>2025</v>
      </c>
      <c r="H236" s="77">
        <v>2026</v>
      </c>
      <c r="I236" s="77">
        <v>2027</v>
      </c>
      <c r="J236" s="77">
        <v>2028</v>
      </c>
      <c r="K236" s="77">
        <v>2029</v>
      </c>
      <c r="L236" s="77">
        <v>2030</v>
      </c>
      <c r="M236" s="77">
        <v>2031</v>
      </c>
      <c r="N236" s="77">
        <v>2032</v>
      </c>
      <c r="O236" s="77">
        <v>2033</v>
      </c>
      <c r="P236" s="77">
        <v>2034</v>
      </c>
      <c r="Q236" s="77">
        <v>2035</v>
      </c>
      <c r="R236" s="77">
        <v>2036</v>
      </c>
      <c r="S236" s="77">
        <v>2037</v>
      </c>
      <c r="T236" s="77">
        <v>2038</v>
      </c>
      <c r="U236" s="77">
        <v>2039</v>
      </c>
      <c r="V236" s="77">
        <v>2040</v>
      </c>
      <c r="W236" s="77">
        <v>2041</v>
      </c>
      <c r="X236" s="77">
        <v>2042</v>
      </c>
      <c r="Y236" s="77">
        <v>2043</v>
      </c>
      <c r="Z236" s="77">
        <v>2044</v>
      </c>
      <c r="AA236" s="77">
        <v>2045</v>
      </c>
      <c r="AB236" s="77">
        <v>2046</v>
      </c>
      <c r="AC236" s="77">
        <v>2047</v>
      </c>
      <c r="AD236" s="77">
        <v>2048</v>
      </c>
      <c r="AE236" s="77">
        <v>2049</v>
      </c>
      <c r="AF236" s="77">
        <v>2050</v>
      </c>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t="s">
        <v>855</v>
      </c>
      <c r="B237" s="77"/>
      <c r="C237" s="77"/>
      <c r="D237" s="77"/>
      <c r="E237" s="77" t="str">
        <f t="shared" ref="E237:AF237" si="154">IF(E229&lt;E233,"PTC","ITC")</f>
        <v>PTC</v>
      </c>
      <c r="F237" s="77" t="str">
        <f t="shared" si="154"/>
        <v>PTC</v>
      </c>
      <c r="G237" s="77" t="str">
        <f t="shared" si="154"/>
        <v>PTC</v>
      </c>
      <c r="H237" s="77" t="str">
        <f t="shared" si="154"/>
        <v>PTC</v>
      </c>
      <c r="I237" s="77" t="str">
        <f t="shared" si="154"/>
        <v>PTC</v>
      </c>
      <c r="J237" s="77" t="str">
        <f t="shared" si="154"/>
        <v>PTC</v>
      </c>
      <c r="K237" s="77" t="str">
        <f t="shared" si="154"/>
        <v>PTC</v>
      </c>
      <c r="L237" s="77" t="str">
        <f t="shared" si="154"/>
        <v>PTC</v>
      </c>
      <c r="M237" s="77" t="str">
        <f t="shared" si="154"/>
        <v>PTC</v>
      </c>
      <c r="N237" s="77" t="str">
        <f t="shared" si="154"/>
        <v>PTC</v>
      </c>
      <c r="O237" s="77" t="str">
        <f t="shared" si="154"/>
        <v>PTC</v>
      </c>
      <c r="P237" s="77" t="str">
        <f t="shared" si="154"/>
        <v>PTC</v>
      </c>
      <c r="Q237" s="77" t="str">
        <f t="shared" si="154"/>
        <v>PTC</v>
      </c>
      <c r="R237" s="77" t="str">
        <f t="shared" si="154"/>
        <v>PTC</v>
      </c>
      <c r="S237" s="77" t="str">
        <f t="shared" si="154"/>
        <v>PTC</v>
      </c>
      <c r="T237" s="77" t="str">
        <f t="shared" si="154"/>
        <v>PTC</v>
      </c>
      <c r="U237" s="77" t="str">
        <f t="shared" si="154"/>
        <v>PTC</v>
      </c>
      <c r="V237" s="77" t="str">
        <f t="shared" si="154"/>
        <v>PTC</v>
      </c>
      <c r="W237" s="77" t="str">
        <f t="shared" si="154"/>
        <v>PTC</v>
      </c>
      <c r="X237" s="77" t="str">
        <f t="shared" si="154"/>
        <v>PTC</v>
      </c>
      <c r="Y237" s="77" t="str">
        <f t="shared" si="154"/>
        <v>PTC</v>
      </c>
      <c r="Z237" s="77" t="str">
        <f t="shared" si="154"/>
        <v>PTC</v>
      </c>
      <c r="AA237" s="77" t="str">
        <f t="shared" si="154"/>
        <v>PTC</v>
      </c>
      <c r="AB237" s="77" t="str">
        <f t="shared" si="154"/>
        <v>PTC</v>
      </c>
      <c r="AC237" s="77" t="str">
        <f t="shared" si="154"/>
        <v>PTC</v>
      </c>
      <c r="AD237" s="77" t="str">
        <f t="shared" si="154"/>
        <v>PTC</v>
      </c>
      <c r="AE237" s="77" t="str">
        <f t="shared" si="154"/>
        <v>PTC</v>
      </c>
      <c r="AF237" s="77" t="str">
        <f t="shared" si="154"/>
        <v>PTC</v>
      </c>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G25" sqref="G25:Z25"/>
    </sheetView>
  </sheetViews>
  <sheetFormatPr defaultColWidth="8.42578125" defaultRowHeight="15" x14ac:dyDescent="0.25"/>
  <cols>
    <col min="1" max="1" width="19.42578125" customWidth="1"/>
    <col min="2" max="2" width="21.42578125" customWidth="1"/>
  </cols>
  <sheetData>
    <row r="2" spans="1:34" x14ac:dyDescent="0.2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25">
      <c r="A3" t="s">
        <v>857</v>
      </c>
      <c r="B3" s="349" t="s">
        <v>858</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25">
      <c r="A4" t="s">
        <v>859</v>
      </c>
      <c r="B4" s="350"/>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2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25">
      <c r="B6" s="349" t="s">
        <v>860</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25">
      <c r="B7" s="350"/>
      <c r="C7" s="133" t="s">
        <v>861</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25">
      <c r="B8" s="35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25">
      <c r="A9" s="1" t="s">
        <v>862</v>
      </c>
      <c r="B9" s="134" t="s">
        <v>863</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f>AE9*0.75</f>
        <v>0.22500000894069672</v>
      </c>
      <c r="AH9" t="s">
        <v>864</v>
      </c>
    </row>
    <row r="10" spans="1:34" x14ac:dyDescent="0.25">
      <c r="B10" s="134" t="s">
        <v>865</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25">
      <c r="A11" s="1"/>
      <c r="B11" s="134" t="s">
        <v>866</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f>Y11*0.75</f>
        <v>0.22500000894069672</v>
      </c>
      <c r="AA11" s="130">
        <f>Y11*0.5</f>
        <v>0.15000000596046448</v>
      </c>
      <c r="AB11" s="130">
        <v>0</v>
      </c>
      <c r="AC11" s="130">
        <v>0</v>
      </c>
      <c r="AD11" s="130">
        <v>0</v>
      </c>
      <c r="AE11" s="130">
        <v>0</v>
      </c>
      <c r="AF11" s="130">
        <v>0</v>
      </c>
      <c r="AH11" t="s">
        <v>867</v>
      </c>
    </row>
    <row r="12" spans="1:34" x14ac:dyDescent="0.25">
      <c r="B12" s="134" t="s">
        <v>868</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25">
      <c r="B13" s="134" t="s">
        <v>869</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f>Y13*0.75</f>
        <v>0.22500000894069672</v>
      </c>
      <c r="AA13" s="130">
        <f>Y13*0.5</f>
        <v>0.15000000596046448</v>
      </c>
      <c r="AB13" s="130">
        <v>0</v>
      </c>
      <c r="AC13" s="130">
        <v>0</v>
      </c>
      <c r="AD13" s="130">
        <v>0</v>
      </c>
      <c r="AE13" s="130">
        <v>0</v>
      </c>
      <c r="AF13" s="130">
        <v>0</v>
      </c>
      <c r="AH13" t="s">
        <v>867</v>
      </c>
    </row>
    <row r="14" spans="1:34" x14ac:dyDescent="0.25">
      <c r="B14" s="134" t="s">
        <v>870</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25">
      <c r="B15" s="134" t="s">
        <v>871</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f>Y15*0.75</f>
        <v>0.22500000894069672</v>
      </c>
      <c r="AA15" s="130">
        <f>Y15*0.5</f>
        <v>0.15000000596046448</v>
      </c>
      <c r="AB15" s="130">
        <v>0</v>
      </c>
      <c r="AC15" s="130">
        <v>0</v>
      </c>
      <c r="AD15" s="130">
        <v>0</v>
      </c>
      <c r="AE15" s="130">
        <v>0</v>
      </c>
      <c r="AF15" s="130">
        <v>0</v>
      </c>
      <c r="AH15" t="s">
        <v>872</v>
      </c>
    </row>
    <row r="16" spans="1:34" x14ac:dyDescent="0.25">
      <c r="B16" s="134" t="s">
        <v>873</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f>Y16*0.75</f>
        <v>0.22500000894069672</v>
      </c>
      <c r="AA16" s="130">
        <f>Y16*0.5</f>
        <v>0.15000000596046448</v>
      </c>
      <c r="AB16" s="130">
        <v>0</v>
      </c>
      <c r="AC16" s="130">
        <v>0</v>
      </c>
      <c r="AD16" s="130">
        <v>0</v>
      </c>
      <c r="AE16" s="130">
        <v>0</v>
      </c>
      <c r="AF16" s="130">
        <v>0</v>
      </c>
      <c r="AH16" t="s">
        <v>867</v>
      </c>
    </row>
    <row r="17" spans="1:34" x14ac:dyDescent="0.25">
      <c r="B17" s="134" t="s">
        <v>874</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f>Y17*0.75</f>
        <v>0.22500000894069672</v>
      </c>
      <c r="AA17" s="130">
        <f>Y17*0.5</f>
        <v>0.15000000596046448</v>
      </c>
      <c r="AB17" s="130">
        <v>0</v>
      </c>
      <c r="AC17" s="130">
        <v>0</v>
      </c>
      <c r="AD17" s="130">
        <v>0</v>
      </c>
      <c r="AE17" s="130">
        <v>0</v>
      </c>
      <c r="AF17" s="130">
        <v>0</v>
      </c>
      <c r="AH17" t="s">
        <v>867</v>
      </c>
    </row>
    <row r="18" spans="1:34" x14ac:dyDescent="0.25">
      <c r="B18" s="134" t="s">
        <v>875</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f>Y18*0.75</f>
        <v>0.22500000894069672</v>
      </c>
      <c r="AA18" s="130">
        <f>Y18*0.5</f>
        <v>0.15000000596046448</v>
      </c>
      <c r="AB18" s="130">
        <v>0</v>
      </c>
      <c r="AC18" s="130">
        <v>0</v>
      </c>
      <c r="AD18" s="130">
        <v>0</v>
      </c>
      <c r="AE18" s="130">
        <v>0</v>
      </c>
      <c r="AF18" s="130">
        <v>0</v>
      </c>
      <c r="AH18" t="s">
        <v>867</v>
      </c>
    </row>
    <row r="19" spans="1:34" x14ac:dyDescent="0.25">
      <c r="B19" s="134" t="s">
        <v>876</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25">
      <c r="B20" s="134" t="s">
        <v>877</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f>Y20*0.75</f>
        <v>0.22500000894069672</v>
      </c>
      <c r="AA20" s="130">
        <f>Y20*0.5</f>
        <v>0.15000000596046448</v>
      </c>
      <c r="AB20" s="130">
        <v>0</v>
      </c>
      <c r="AC20" s="130">
        <v>0</v>
      </c>
      <c r="AD20" s="130">
        <v>0</v>
      </c>
      <c r="AE20" s="130">
        <v>0</v>
      </c>
      <c r="AF20" s="130">
        <v>0</v>
      </c>
      <c r="AH20" t="s">
        <v>867</v>
      </c>
    </row>
    <row r="21" spans="1:34" x14ac:dyDescent="0.25">
      <c r="B21" s="134" t="s">
        <v>878</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f>Y21*0.75</f>
        <v>0.22500000894069672</v>
      </c>
      <c r="AA21" s="130">
        <f>Y21*0.5</f>
        <v>0.15000000596046448</v>
      </c>
      <c r="AB21" s="130">
        <v>0</v>
      </c>
      <c r="AC21" s="130">
        <v>0</v>
      </c>
      <c r="AD21" s="130">
        <v>0</v>
      </c>
      <c r="AE21" s="130">
        <v>0</v>
      </c>
      <c r="AF21" s="130">
        <v>0</v>
      </c>
      <c r="AH21" t="s">
        <v>867</v>
      </c>
    </row>
    <row r="22" spans="1:34" x14ac:dyDescent="0.25">
      <c r="B22" s="134" t="s">
        <v>879</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f>Y22*0.75</f>
        <v>0.22500000894069672</v>
      </c>
      <c r="AA22" s="130">
        <f>Y22*0.5</f>
        <v>0.15000000596046448</v>
      </c>
      <c r="AB22" s="130">
        <v>0</v>
      </c>
      <c r="AC22" s="130">
        <v>0</v>
      </c>
      <c r="AD22" s="130">
        <v>0</v>
      </c>
      <c r="AE22" s="130">
        <v>0</v>
      </c>
      <c r="AF22" s="130">
        <v>0</v>
      </c>
      <c r="AH22" t="s">
        <v>867</v>
      </c>
    </row>
    <row r="23" spans="1:34" x14ac:dyDescent="0.25">
      <c r="B23" s="134" t="s">
        <v>880</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872</v>
      </c>
    </row>
    <row r="24" spans="1:34" x14ac:dyDescent="0.25">
      <c r="B24" s="134" t="s">
        <v>881</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f>Y24*0.75</f>
        <v>0.22500000894069672</v>
      </c>
      <c r="AA24" s="130">
        <f>Y24*0.5</f>
        <v>0.15000000596046448</v>
      </c>
      <c r="AB24" s="130">
        <v>0</v>
      </c>
      <c r="AC24" s="130">
        <v>0</v>
      </c>
      <c r="AD24" s="130">
        <v>0</v>
      </c>
      <c r="AE24" s="130">
        <v>0</v>
      </c>
      <c r="AF24" s="130">
        <v>0</v>
      </c>
      <c r="AH24" t="s">
        <v>867</v>
      </c>
    </row>
    <row r="25" spans="1:34" x14ac:dyDescent="0.2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25">
      <c r="A26" s="1" t="s">
        <v>882</v>
      </c>
      <c r="B26" s="134" t="s">
        <v>863</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25">
      <c r="B27" s="134" t="s">
        <v>865</v>
      </c>
      <c r="C27" s="131">
        <f>24*0.8</f>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f>Y27*0.75</f>
        <v>19.094999999999999</v>
      </c>
      <c r="AA27" s="131">
        <f>Y27*0.5</f>
        <v>12.73</v>
      </c>
      <c r="AB27" s="131">
        <v>0</v>
      </c>
      <c r="AC27" s="131">
        <v>0</v>
      </c>
      <c r="AD27" s="131">
        <v>0</v>
      </c>
      <c r="AE27" s="131">
        <v>0</v>
      </c>
      <c r="AF27" s="131">
        <v>0</v>
      </c>
      <c r="AH27" t="s">
        <v>867</v>
      </c>
    </row>
    <row r="28" spans="1:34" x14ac:dyDescent="0.25">
      <c r="A28" s="1"/>
      <c r="B28" s="134" t="s">
        <v>866</v>
      </c>
      <c r="C28" s="131">
        <f>24*0.8</f>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25">
      <c r="B29" s="134" t="s">
        <v>868</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f>Y29*0.75</f>
        <v>19.094999999999999</v>
      </c>
      <c r="AA29" s="131">
        <f>Y29*0.5</f>
        <v>12.73</v>
      </c>
      <c r="AB29" s="131">
        <v>0</v>
      </c>
      <c r="AC29" s="131">
        <v>0</v>
      </c>
      <c r="AD29" s="131">
        <v>0</v>
      </c>
      <c r="AE29" s="131">
        <v>0</v>
      </c>
      <c r="AF29" s="131">
        <v>0</v>
      </c>
      <c r="AH29" t="s">
        <v>867</v>
      </c>
    </row>
    <row r="30" spans="1:34" x14ac:dyDescent="0.25">
      <c r="B30" s="134" t="s">
        <v>869</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25">
      <c r="B31" s="134" t="s">
        <v>870</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25">
      <c r="B32" s="134" t="s">
        <v>871</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25">
      <c r="B33" s="134" t="s">
        <v>873</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25">
      <c r="B34" s="134" t="s">
        <v>874</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25">
      <c r="B35" s="134" t="s">
        <v>875</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25">
      <c r="B36" s="134" t="s">
        <v>876</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f>Y36*0.75</f>
        <v>19.094999999999999</v>
      </c>
      <c r="AA36" s="131">
        <f>Y36*0.5</f>
        <v>12.73</v>
      </c>
      <c r="AB36" s="131">
        <v>0</v>
      </c>
      <c r="AC36" s="131">
        <v>0</v>
      </c>
      <c r="AD36" s="131">
        <v>0</v>
      </c>
      <c r="AE36" s="131">
        <v>0</v>
      </c>
      <c r="AF36" s="131">
        <v>0</v>
      </c>
      <c r="AH36" t="s">
        <v>867</v>
      </c>
    </row>
    <row r="37" spans="1:34" x14ac:dyDescent="0.25">
      <c r="B37" s="134" t="s">
        <v>877</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25">
      <c r="B38" s="134" t="s">
        <v>878</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25">
      <c r="B39" s="134" t="s">
        <v>879</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25">
      <c r="B40" s="134" t="s">
        <v>880</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25">
      <c r="B41" s="134" t="s">
        <v>881</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2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25">
      <c r="A43" s="1" t="s">
        <v>883</v>
      </c>
      <c r="B43" s="134" t="s">
        <v>884</v>
      </c>
    </row>
    <row r="44" spans="1:34" x14ac:dyDescent="0.25">
      <c r="B44" s="134" t="s">
        <v>885</v>
      </c>
    </row>
    <row r="45" spans="1:34" x14ac:dyDescent="0.25">
      <c r="B45" s="134" t="s">
        <v>886</v>
      </c>
    </row>
    <row r="46" spans="1:34" x14ac:dyDescent="0.25">
      <c r="B46" s="134" t="s">
        <v>887</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57" activePane="bottomRight" state="frozen"/>
      <selection pane="topRight" activeCell="T89" sqref="T89"/>
      <selection pane="bottomLeft" activeCell="T89" sqref="T89"/>
      <selection pane="bottomRight" activeCell="O383" sqref="O383"/>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x14ac:dyDescent="0.25">
      <c r="A1" s="351" t="s">
        <v>1028</v>
      </c>
      <c r="B1" s="351"/>
      <c r="C1" s="351"/>
      <c r="D1" s="351"/>
      <c r="E1" s="351"/>
      <c r="F1" s="351"/>
      <c r="G1" s="351"/>
      <c r="H1" s="351"/>
      <c r="I1" s="351"/>
      <c r="J1" s="351"/>
      <c r="M1" s="138" t="s">
        <v>1029</v>
      </c>
    </row>
    <row r="2" spans="1:108"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25">
      <c r="A3"/>
      <c r="B3"/>
      <c r="C3"/>
      <c r="D3"/>
      <c r="E3"/>
      <c r="U3" s="141" t="s">
        <v>890</v>
      </c>
    </row>
    <row r="4" spans="1:108" ht="14.25" customHeight="1" x14ac:dyDescent="0.2">
      <c r="J4" s="142"/>
      <c r="U4" s="352" t="s">
        <v>891</v>
      </c>
    </row>
    <row r="5" spans="1:108" ht="14.25" customHeight="1" x14ac:dyDescent="0.2">
      <c r="U5" s="353"/>
    </row>
    <row r="7" spans="1:108" ht="14.25" customHeight="1" x14ac:dyDescent="0.25">
      <c r="B7" s="143" t="s">
        <v>892</v>
      </c>
      <c r="G7" s="354" t="s">
        <v>958</v>
      </c>
      <c r="H7" s="355"/>
      <c r="I7" s="355"/>
      <c r="J7" s="355"/>
      <c r="K7" s="355"/>
      <c r="L7" s="355"/>
      <c r="M7" s="355"/>
      <c r="N7" s="355"/>
      <c r="O7" s="355"/>
      <c r="P7" s="355"/>
      <c r="Q7" s="355"/>
      <c r="R7" s="355"/>
      <c r="S7" s="355"/>
      <c r="T7" s="355"/>
      <c r="U7" s="355"/>
      <c r="V7" s="355"/>
      <c r="W7" s="355"/>
      <c r="X7" s="355"/>
      <c r="Y7" s="355"/>
    </row>
    <row r="8" spans="1:108" ht="14.25" customHeight="1" thickBot="1" x14ac:dyDescent="0.25">
      <c r="G8" s="145"/>
      <c r="U8" s="146"/>
    </row>
    <row r="9" spans="1:108" ht="14.25" customHeight="1" thickBot="1" x14ac:dyDescent="0.3">
      <c r="A9"/>
      <c r="G9" s="145"/>
      <c r="H9" s="356" t="s">
        <v>894</v>
      </c>
      <c r="J9" s="358" t="s">
        <v>895</v>
      </c>
      <c r="K9" s="359"/>
      <c r="L9" s="360"/>
      <c r="M9" s="361">
        <v>2021</v>
      </c>
      <c r="N9" s="362"/>
      <c r="O9" s="362"/>
      <c r="P9" s="362"/>
      <c r="Q9" s="363"/>
      <c r="R9" s="364"/>
    </row>
    <row r="10" spans="1:108" ht="14.25" customHeight="1" thickBot="1" x14ac:dyDescent="0.25">
      <c r="G10" s="145"/>
      <c r="H10" s="357"/>
      <c r="J10" s="148" t="s">
        <v>896</v>
      </c>
      <c r="K10" s="273"/>
      <c r="L10" s="273"/>
      <c r="M10" s="273"/>
      <c r="N10" s="273"/>
      <c r="O10" s="273"/>
      <c r="P10" s="274"/>
      <c r="Q10" s="273"/>
      <c r="R10" s="275"/>
    </row>
    <row r="11" spans="1:108" ht="13.5" customHeight="1" thickBot="1" x14ac:dyDescent="0.3">
      <c r="G11" s="145"/>
      <c r="H11" s="357"/>
      <c r="J11" s="365" t="s">
        <v>1030</v>
      </c>
      <c r="K11" s="366"/>
      <c r="L11" s="366"/>
      <c r="M11" s="366"/>
      <c r="N11" s="366"/>
      <c r="O11" s="366"/>
      <c r="P11" s="366"/>
      <c r="Q11" s="366"/>
      <c r="R11" s="367"/>
      <c r="W11" s="276"/>
      <c r="X11" s="277"/>
      <c r="Y11" s="277"/>
      <c r="Z11" s="277"/>
      <c r="AA11" s="277"/>
    </row>
    <row r="12" spans="1:108" ht="13.5" customHeight="1" thickBot="1" x14ac:dyDescent="0.3">
      <c r="G12" s="145"/>
      <c r="H12" s="357"/>
      <c r="J12" s="368" t="s">
        <v>1031</v>
      </c>
      <c r="K12" s="369"/>
      <c r="L12" s="369"/>
      <c r="M12" s="369"/>
      <c r="N12" s="369"/>
      <c r="O12" s="369"/>
      <c r="P12" s="369"/>
      <c r="Q12" s="369"/>
      <c r="R12" s="370"/>
      <c r="W12" s="276"/>
      <c r="X12" s="277"/>
      <c r="Y12" s="277"/>
      <c r="Z12" s="277"/>
      <c r="AA12" s="277"/>
    </row>
    <row r="13" spans="1:108" ht="13.5" customHeight="1" thickBot="1" x14ac:dyDescent="0.3">
      <c r="G13" s="145"/>
      <c r="H13" s="357"/>
      <c r="J13" s="368" t="s">
        <v>1032</v>
      </c>
      <c r="K13" s="369"/>
      <c r="L13" s="369"/>
      <c r="M13" s="369"/>
      <c r="N13" s="369"/>
      <c r="O13" s="369"/>
      <c r="P13" s="369"/>
      <c r="Q13" s="369"/>
      <c r="R13" s="370"/>
      <c r="W13" s="276"/>
      <c r="X13" s="277"/>
      <c r="Y13" s="277"/>
      <c r="Z13" s="277"/>
      <c r="AA13" s="277"/>
    </row>
    <row r="14" spans="1:108" ht="13.5" customHeight="1" thickBot="1" x14ac:dyDescent="0.3">
      <c r="G14" s="145"/>
      <c r="H14" s="357"/>
      <c r="J14" s="368" t="s">
        <v>1033</v>
      </c>
      <c r="K14" s="369"/>
      <c r="L14" s="369"/>
      <c r="M14" s="369"/>
      <c r="N14" s="369"/>
      <c r="O14" s="369"/>
      <c r="P14" s="369"/>
      <c r="Q14" s="369"/>
      <c r="R14" s="370"/>
      <c r="W14" s="277"/>
      <c r="X14" s="277"/>
      <c r="Y14" s="277"/>
      <c r="Z14" s="277"/>
      <c r="AA14" s="277"/>
    </row>
    <row r="15" spans="1:108" ht="14.25" customHeight="1" thickBot="1" x14ac:dyDescent="0.3">
      <c r="G15" s="145"/>
      <c r="H15" s="357"/>
      <c r="J15" s="371" t="s">
        <v>1034</v>
      </c>
      <c r="K15" s="372"/>
      <c r="L15" s="372"/>
      <c r="M15" s="372"/>
      <c r="N15" s="372"/>
      <c r="O15" s="372"/>
      <c r="P15" s="372"/>
      <c r="Q15" s="372"/>
      <c r="R15" s="373"/>
      <c r="W15" s="277"/>
      <c r="X15" s="277"/>
      <c r="Y15" s="277"/>
      <c r="Z15" s="277"/>
      <c r="AA15" s="277"/>
    </row>
    <row r="16" spans="1:108" ht="14.25" customHeight="1" thickTop="1" x14ac:dyDescent="0.25">
      <c r="G16" s="145"/>
      <c r="H16" s="357"/>
      <c r="J16" s="374" t="s">
        <v>1035</v>
      </c>
      <c r="K16" s="375"/>
      <c r="L16" s="375"/>
      <c r="M16" s="375"/>
      <c r="N16" s="375"/>
      <c r="O16" s="375"/>
      <c r="P16" s="375"/>
      <c r="Q16" s="375"/>
      <c r="R16" s="376"/>
      <c r="W16" s="277"/>
      <c r="X16" s="277"/>
      <c r="Y16" s="277"/>
      <c r="Z16" s="277"/>
      <c r="AA16" s="277"/>
    </row>
    <row r="17" spans="7:27" ht="14.25" customHeight="1" x14ac:dyDescent="0.25">
      <c r="G17" s="145"/>
      <c r="H17" s="357"/>
      <c r="J17" s="377"/>
      <c r="K17" s="378"/>
      <c r="L17" s="378"/>
      <c r="M17" s="378"/>
      <c r="N17" s="378"/>
      <c r="O17" s="378"/>
      <c r="P17" s="378"/>
      <c r="Q17" s="378"/>
      <c r="R17" s="379"/>
      <c r="W17" s="277"/>
      <c r="X17" s="277"/>
      <c r="Y17" s="277"/>
      <c r="Z17" s="277"/>
      <c r="AA17" s="277"/>
    </row>
    <row r="18" spans="7:27" ht="14.25" customHeight="1" thickBot="1" x14ac:dyDescent="0.3">
      <c r="G18" s="145"/>
      <c r="H18" s="357"/>
      <c r="J18" s="380"/>
      <c r="K18" s="381"/>
      <c r="L18" s="381"/>
      <c r="M18" s="381"/>
      <c r="N18" s="381"/>
      <c r="O18" s="381"/>
      <c r="P18" s="381"/>
      <c r="Q18" s="381"/>
      <c r="R18" s="382"/>
      <c r="W18" s="277"/>
      <c r="X18" s="277"/>
      <c r="Y18" s="277"/>
      <c r="Z18" s="277"/>
      <c r="AA18" s="277"/>
    </row>
    <row r="19" spans="7:27" ht="24" customHeight="1" thickTop="1" thickBot="1" x14ac:dyDescent="0.3">
      <c r="G19" s="145"/>
      <c r="H19" s="357"/>
      <c r="J19" s="383">
        <v>118918</v>
      </c>
      <c r="K19" s="384"/>
      <c r="L19" s="384"/>
      <c r="M19" s="384"/>
      <c r="N19" s="384"/>
      <c r="O19" s="384"/>
      <c r="P19" s="384"/>
      <c r="Q19" s="384"/>
      <c r="R19" s="385"/>
      <c r="W19" s="277"/>
      <c r="X19" s="277"/>
      <c r="Y19" s="277"/>
      <c r="Z19" s="277"/>
      <c r="AA19" s="277"/>
    </row>
    <row r="20" spans="7:27" ht="14.25" customHeight="1" thickTop="1" x14ac:dyDescent="0.25">
      <c r="G20" s="145"/>
      <c r="H20" s="357"/>
      <c r="J20" s="278"/>
      <c r="K20" s="279"/>
      <c r="L20" s="280"/>
      <c r="M20" s="386" t="s">
        <v>1036</v>
      </c>
      <c r="N20" s="387"/>
      <c r="O20" s="387"/>
      <c r="P20" s="387"/>
      <c r="Q20" s="387"/>
      <c r="R20" s="388"/>
      <c r="V20" s="281"/>
      <c r="W20" s="277"/>
      <c r="X20" s="277"/>
      <c r="Y20" s="277"/>
      <c r="Z20" s="277"/>
      <c r="AA20" s="277"/>
    </row>
    <row r="21" spans="7:27" ht="14.25" customHeight="1" x14ac:dyDescent="0.25">
      <c r="G21" s="145"/>
      <c r="H21" s="357"/>
      <c r="J21" s="282"/>
      <c r="M21" s="389"/>
      <c r="N21" s="390"/>
      <c r="O21" s="390"/>
      <c r="P21" s="390"/>
      <c r="Q21" s="390"/>
      <c r="R21" s="391"/>
      <c r="S21"/>
      <c r="V21" s="281"/>
      <c r="W21" s="277"/>
      <c r="X21" s="277"/>
      <c r="Y21" s="277"/>
      <c r="Z21" s="277"/>
      <c r="AA21" s="277"/>
    </row>
    <row r="22" spans="7:27" ht="14.25" customHeight="1" x14ac:dyDescent="0.25">
      <c r="G22" s="145"/>
      <c r="H22" s="357"/>
      <c r="J22" s="282"/>
      <c r="M22" s="389"/>
      <c r="N22" s="390"/>
      <c r="O22" s="390"/>
      <c r="P22" s="390"/>
      <c r="Q22" s="390"/>
      <c r="R22" s="391"/>
      <c r="S22"/>
      <c r="V22" s="281"/>
      <c r="W22" s="277"/>
      <c r="X22" s="277"/>
      <c r="Y22" s="277"/>
      <c r="Z22" s="277"/>
      <c r="AA22" s="277"/>
    </row>
    <row r="23" spans="7:27" ht="14.25" customHeight="1" x14ac:dyDescent="0.25">
      <c r="G23" s="145"/>
      <c r="H23" s="357"/>
      <c r="J23" s="282"/>
      <c r="M23" s="389"/>
      <c r="N23" s="390"/>
      <c r="O23" s="390"/>
      <c r="P23" s="390"/>
      <c r="Q23" s="390"/>
      <c r="R23" s="391"/>
      <c r="S23"/>
      <c r="V23" s="281"/>
      <c r="W23" s="277"/>
      <c r="X23" s="277"/>
      <c r="Y23" s="277"/>
      <c r="Z23" s="277"/>
      <c r="AA23" s="277"/>
    </row>
    <row r="24" spans="7:27" ht="14.25" customHeight="1" thickBot="1" x14ac:dyDescent="0.3">
      <c r="G24" s="145"/>
      <c r="H24" s="357"/>
      <c r="J24" s="284"/>
      <c r="K24" s="285"/>
      <c r="M24" s="392"/>
      <c r="N24" s="393"/>
      <c r="O24" s="393"/>
      <c r="P24" s="393"/>
      <c r="Q24" s="393"/>
      <c r="R24" s="394"/>
      <c r="S24"/>
      <c r="U24" s="277"/>
      <c r="V24" s="281"/>
      <c r="W24" s="277"/>
      <c r="X24" s="277"/>
      <c r="Y24" s="277"/>
      <c r="Z24" s="277"/>
      <c r="AA24" s="277"/>
    </row>
    <row r="25" spans="7:27" ht="14.25" customHeight="1" thickBot="1" x14ac:dyDescent="0.3">
      <c r="G25" s="145"/>
      <c r="H25" s="272"/>
      <c r="M25" s="283"/>
      <c r="N25" s="283"/>
      <c r="O25" s="283"/>
      <c r="P25" s="283"/>
      <c r="Q25" s="283"/>
      <c r="R25" s="283"/>
      <c r="S25"/>
      <c r="U25" s="277"/>
      <c r="V25" s="281"/>
      <c r="W25" s="277"/>
      <c r="X25" s="277"/>
      <c r="Y25" s="277"/>
      <c r="Z25" s="277"/>
      <c r="AA25" s="277"/>
    </row>
    <row r="26" spans="7:27" ht="14.25" customHeight="1" thickBot="1" x14ac:dyDescent="0.3">
      <c r="G26" s="145"/>
      <c r="H26" s="272"/>
      <c r="J26" s="395" t="s">
        <v>898</v>
      </c>
      <c r="K26" s="152" t="s">
        <v>899</v>
      </c>
      <c r="L26" s="152" t="s">
        <v>900</v>
      </c>
      <c r="M26" s="152" t="s">
        <v>901</v>
      </c>
      <c r="N26" s="152" t="s">
        <v>902</v>
      </c>
      <c r="O26" s="152" t="s">
        <v>903</v>
      </c>
      <c r="P26" s="283"/>
      <c r="Q26" s="283"/>
      <c r="R26" s="283"/>
      <c r="S26"/>
      <c r="U26" s="277"/>
      <c r="V26" s="281"/>
      <c r="W26" s="277"/>
      <c r="X26" s="277"/>
      <c r="Y26" s="277"/>
      <c r="Z26" s="277"/>
      <c r="AA26" s="277"/>
    </row>
    <row r="27" spans="7:27" ht="14.25" customHeight="1" x14ac:dyDescent="0.25">
      <c r="G27" s="145"/>
      <c r="H27" s="272"/>
      <c r="J27" s="395"/>
      <c r="K27" s="153" t="s">
        <v>1037</v>
      </c>
      <c r="L27" s="153" t="s">
        <v>1038</v>
      </c>
      <c r="M27" s="153" t="s">
        <v>909</v>
      </c>
      <c r="N27" s="153" t="s">
        <v>910</v>
      </c>
      <c r="O27" s="286" t="s">
        <v>911</v>
      </c>
      <c r="P27" s="283"/>
      <c r="Q27" s="283"/>
      <c r="R27" s="283"/>
      <c r="S27"/>
      <c r="U27" s="277"/>
      <c r="V27" s="281"/>
      <c r="W27" s="277"/>
      <c r="X27" s="277"/>
      <c r="Y27" s="277"/>
      <c r="Z27" s="277"/>
      <c r="AA27" s="277"/>
    </row>
    <row r="28" spans="7:27" ht="14.25" customHeight="1" x14ac:dyDescent="0.25">
      <c r="G28" s="145"/>
      <c r="H28" s="272"/>
      <c r="J28" s="395"/>
      <c r="K28" s="156" t="s">
        <v>1039</v>
      </c>
      <c r="L28" s="156" t="s">
        <v>1038</v>
      </c>
      <c r="M28" s="156" t="s">
        <v>914</v>
      </c>
      <c r="N28" s="156" t="s">
        <v>910</v>
      </c>
      <c r="O28" s="287" t="s">
        <v>911</v>
      </c>
      <c r="P28" s="283"/>
      <c r="Q28" s="283"/>
      <c r="R28" s="283"/>
      <c r="S28"/>
      <c r="U28" s="277"/>
      <c r="V28" s="281"/>
      <c r="W28" s="277"/>
      <c r="X28" s="277"/>
      <c r="Y28" s="277"/>
      <c r="Z28" s="277"/>
      <c r="AA28" s="277"/>
    </row>
    <row r="29" spans="7:27" ht="14.25" customHeight="1" x14ac:dyDescent="0.25">
      <c r="G29" s="145"/>
      <c r="H29" s="272"/>
      <c r="J29" s="395"/>
      <c r="K29" s="158" t="s">
        <v>1040</v>
      </c>
      <c r="L29" s="158" t="s">
        <v>1038</v>
      </c>
      <c r="M29" s="158" t="s">
        <v>918</v>
      </c>
      <c r="N29" s="158" t="s">
        <v>910</v>
      </c>
      <c r="O29" s="288" t="s">
        <v>911</v>
      </c>
      <c r="P29" s="283"/>
      <c r="Q29" s="283"/>
      <c r="R29" s="283"/>
      <c r="S29"/>
      <c r="U29" s="277"/>
      <c r="V29" s="281"/>
      <c r="W29" s="277"/>
      <c r="X29" s="277"/>
      <c r="Y29" s="277"/>
      <c r="Z29" s="277"/>
      <c r="AA29" s="277"/>
    </row>
    <row r="30" spans="7:27" ht="14.25" customHeight="1" x14ac:dyDescent="0.25">
      <c r="G30" s="145"/>
      <c r="H30" s="272"/>
      <c r="J30" s="395"/>
      <c r="K30" s="156" t="s">
        <v>1041</v>
      </c>
      <c r="L30" s="156" t="s">
        <v>1038</v>
      </c>
      <c r="M30" s="156" t="s">
        <v>921</v>
      </c>
      <c r="N30" s="156" t="s">
        <v>910</v>
      </c>
      <c r="O30" s="287" t="s">
        <v>911</v>
      </c>
      <c r="P30" s="283"/>
      <c r="Q30" s="283"/>
      <c r="R30" s="283"/>
      <c r="S30"/>
      <c r="U30" s="277"/>
      <c r="V30" s="281"/>
      <c r="W30" s="277"/>
      <c r="X30" s="277"/>
      <c r="Y30" s="277"/>
      <c r="Z30" s="277"/>
      <c r="AA30" s="277"/>
    </row>
    <row r="31" spans="7:27" ht="14.25" customHeight="1" x14ac:dyDescent="0.25">
      <c r="G31" s="145"/>
      <c r="H31" s="272"/>
      <c r="J31" s="395"/>
      <c r="K31" s="158" t="s">
        <v>1042</v>
      </c>
      <c r="L31" s="158" t="s">
        <v>1038</v>
      </c>
      <c r="M31" s="158" t="s">
        <v>924</v>
      </c>
      <c r="N31" s="158" t="s">
        <v>910</v>
      </c>
      <c r="O31" s="288" t="s">
        <v>911</v>
      </c>
      <c r="P31" s="283"/>
      <c r="Q31" s="283"/>
      <c r="R31" s="283"/>
      <c r="S31"/>
      <c r="U31" s="277"/>
      <c r="V31" s="281"/>
      <c r="W31" s="277"/>
      <c r="X31" s="277"/>
      <c r="Y31" s="277"/>
      <c r="Z31" s="277"/>
      <c r="AA31" s="277"/>
    </row>
    <row r="32" spans="7:27" ht="14.25" customHeight="1" x14ac:dyDescent="0.25">
      <c r="G32" s="145"/>
      <c r="H32" s="272"/>
      <c r="J32" s="395"/>
      <c r="K32" s="160" t="s">
        <v>1043</v>
      </c>
      <c r="L32" s="160" t="s">
        <v>1038</v>
      </c>
      <c r="M32" s="160" t="s">
        <v>927</v>
      </c>
      <c r="N32" s="160" t="s">
        <v>910</v>
      </c>
      <c r="O32" s="289" t="s">
        <v>911</v>
      </c>
      <c r="P32" s="283"/>
      <c r="Q32" s="283"/>
      <c r="R32" s="283"/>
      <c r="S32"/>
      <c r="U32" s="277"/>
      <c r="V32" s="281"/>
      <c r="W32" s="277"/>
      <c r="X32" s="277"/>
      <c r="Y32" s="277"/>
      <c r="Z32" s="277"/>
      <c r="AA32" s="277"/>
    </row>
    <row r="33" spans="6:27" ht="14.25" customHeight="1" x14ac:dyDescent="0.25">
      <c r="G33" s="145"/>
      <c r="H33" s="272"/>
      <c r="J33" s="395"/>
      <c r="K33" s="158" t="s">
        <v>1044</v>
      </c>
      <c r="L33" s="158" t="s">
        <v>1038</v>
      </c>
      <c r="M33" s="158" t="s">
        <v>930</v>
      </c>
      <c r="N33" s="158" t="s">
        <v>910</v>
      </c>
      <c r="O33" s="288" t="s">
        <v>911</v>
      </c>
      <c r="P33" s="283"/>
      <c r="Q33" s="283"/>
      <c r="R33" s="283"/>
      <c r="S33"/>
      <c r="U33" s="277"/>
      <c r="V33" s="281"/>
      <c r="W33" s="277"/>
      <c r="X33" s="277"/>
      <c r="Y33" s="277"/>
      <c r="Z33" s="277"/>
      <c r="AA33" s="277"/>
    </row>
    <row r="34" spans="6:27" ht="14.25" customHeight="1" x14ac:dyDescent="0.25">
      <c r="G34" s="145"/>
      <c r="H34" s="272"/>
      <c r="J34" s="395"/>
      <c r="K34" s="156" t="s">
        <v>1045</v>
      </c>
      <c r="L34" s="156" t="s">
        <v>1038</v>
      </c>
      <c r="M34" s="156" t="s">
        <v>934</v>
      </c>
      <c r="N34" s="156" t="s">
        <v>910</v>
      </c>
      <c r="O34" s="287" t="s">
        <v>911</v>
      </c>
      <c r="P34" s="283"/>
      <c r="Q34" s="283"/>
      <c r="R34" s="283"/>
      <c r="S34"/>
      <c r="U34" s="277"/>
      <c r="V34" s="281"/>
      <c r="W34" s="277"/>
      <c r="X34" s="277"/>
      <c r="Y34" s="277"/>
      <c r="Z34" s="277"/>
      <c r="AA34" s="277"/>
    </row>
    <row r="35" spans="6:27" ht="14.25" customHeight="1" x14ac:dyDescent="0.25">
      <c r="G35" s="145"/>
      <c r="H35" s="272"/>
      <c r="J35" s="395"/>
      <c r="K35" s="158" t="s">
        <v>1046</v>
      </c>
      <c r="L35" s="158" t="s">
        <v>1038</v>
      </c>
      <c r="M35" s="158" t="s">
        <v>938</v>
      </c>
      <c r="N35" s="158" t="s">
        <v>910</v>
      </c>
      <c r="O35" s="288" t="s">
        <v>911</v>
      </c>
      <c r="P35" s="283"/>
      <c r="Q35" s="283"/>
      <c r="R35" s="283"/>
      <c r="S35"/>
      <c r="U35" s="277"/>
      <c r="V35" s="281"/>
      <c r="W35" s="277"/>
      <c r="X35" s="277"/>
      <c r="Y35" s="277"/>
      <c r="Z35" s="277"/>
      <c r="AA35" s="277"/>
    </row>
    <row r="36" spans="6:27" ht="14.25" customHeight="1" thickBot="1" x14ac:dyDescent="0.3">
      <c r="G36" s="145"/>
      <c r="H36" s="272"/>
      <c r="J36" s="395"/>
      <c r="K36" s="162" t="s">
        <v>1047</v>
      </c>
      <c r="L36" s="162" t="s">
        <v>1038</v>
      </c>
      <c r="M36" s="162" t="s">
        <v>942</v>
      </c>
      <c r="N36" s="162" t="s">
        <v>910</v>
      </c>
      <c r="O36" s="290" t="s">
        <v>911</v>
      </c>
      <c r="P36" s="283"/>
      <c r="Q36" s="283"/>
      <c r="R36" s="283"/>
      <c r="S36"/>
      <c r="U36" s="277"/>
      <c r="V36" s="281"/>
      <c r="W36" s="277"/>
      <c r="X36" s="277"/>
      <c r="Y36" s="277"/>
      <c r="Z36" s="277"/>
      <c r="AA36" s="277"/>
    </row>
    <row r="37" spans="6:27" ht="14.25" customHeight="1" thickBot="1" x14ac:dyDescent="0.3">
      <c r="G37" s="145"/>
      <c r="H37"/>
      <c r="J37"/>
      <c r="K37"/>
      <c r="L37" s="291"/>
      <c r="M37"/>
      <c r="R37" s="281"/>
      <c r="S37" s="281"/>
      <c r="T37" s="281"/>
      <c r="U37" s="277"/>
      <c r="V37" s="281"/>
      <c r="W37" s="277"/>
      <c r="X37" s="277"/>
      <c r="Y37" s="277"/>
      <c r="Z37" s="277"/>
      <c r="AA37" s="277"/>
    </row>
    <row r="38" spans="6:27" ht="14.25" customHeight="1" x14ac:dyDescent="0.25">
      <c r="G38" s="145"/>
      <c r="H38" s="398" t="s">
        <v>946</v>
      </c>
      <c r="J38" s="400" t="s">
        <v>947</v>
      </c>
      <c r="K38" s="401"/>
      <c r="L38" s="401"/>
      <c r="M38" s="401"/>
      <c r="N38" s="401"/>
      <c r="O38" s="402"/>
      <c r="U38" s="277"/>
      <c r="W38" s="277"/>
      <c r="X38" s="277"/>
      <c r="Y38" s="277"/>
      <c r="Z38" s="277"/>
      <c r="AA38" s="277"/>
    </row>
    <row r="39" spans="6:27" ht="14.25" customHeight="1" thickBot="1" x14ac:dyDescent="0.3">
      <c r="G39" s="145"/>
      <c r="H39" s="399"/>
      <c r="J39" s="403" t="s">
        <v>949</v>
      </c>
      <c r="K39" s="404"/>
      <c r="L39" s="404"/>
      <c r="M39" s="404"/>
      <c r="N39" s="404"/>
      <c r="O39" s="292">
        <f>S40</f>
        <v>20</v>
      </c>
      <c r="P39" s="293"/>
      <c r="Q39" s="137" t="s">
        <v>945</v>
      </c>
      <c r="S39" s="164" t="str">
        <f>'[2]Financial and CRP Inputs'!$B$5</f>
        <v>Market</v>
      </c>
      <c r="U39" s="277"/>
    </row>
    <row r="40" spans="6:27" ht="14.25" customHeight="1" x14ac:dyDescent="0.25">
      <c r="G40" s="145"/>
      <c r="H40" s="399"/>
      <c r="J40" s="170" t="s">
        <v>950</v>
      </c>
      <c r="K40" s="171"/>
      <c r="L40" s="171"/>
      <c r="M40" s="171"/>
      <c r="N40" s="171"/>
      <c r="O40" s="172">
        <v>5</v>
      </c>
      <c r="Q40" s="137" t="s">
        <v>948</v>
      </c>
      <c r="S40" s="165">
        <f>IF('[2]Financial and CRP Inputs'!$E$5="Custom",'[2]Financial and CRP Inputs'!$J$8,IF('[2]Financial and CRP Inputs'!$E$5="TechLife",'[2]Financial and CRP Inputs'!$I$8,'[2]Financial and CRP Inputs'!$E$5))</f>
        <v>20</v>
      </c>
      <c r="U40" s="277"/>
    </row>
    <row r="41" spans="6:27" ht="14.65" customHeight="1" thickBot="1" x14ac:dyDescent="0.25">
      <c r="F41" s="145"/>
      <c r="G41" s="145"/>
      <c r="H41" s="399"/>
      <c r="J41" s="294" t="s">
        <v>951</v>
      </c>
      <c r="K41" s="295"/>
      <c r="L41" s="295"/>
      <c r="M41" s="295"/>
      <c r="N41" s="295"/>
      <c r="O41" s="173">
        <v>0.02</v>
      </c>
      <c r="Z41" s="296"/>
      <c r="AA41" s="296"/>
    </row>
    <row r="42" spans="6:27" ht="15" customHeight="1" x14ac:dyDescent="0.2">
      <c r="F42" s="145"/>
      <c r="G42" s="145"/>
      <c r="H42" s="399"/>
      <c r="J42" s="297" t="s">
        <v>952</v>
      </c>
      <c r="K42" s="298"/>
      <c r="L42" s="298"/>
      <c r="M42" s="298"/>
      <c r="N42" s="298"/>
      <c r="O42" s="177">
        <v>1</v>
      </c>
    </row>
    <row r="43" spans="6:27" ht="15" customHeight="1" x14ac:dyDescent="0.25">
      <c r="G43" s="145"/>
      <c r="H43" s="399"/>
      <c r="J43" s="299" t="s">
        <v>172</v>
      </c>
      <c r="K43" s="300" t="s">
        <v>953</v>
      </c>
      <c r="L43" s="405" t="s">
        <v>954</v>
      </c>
      <c r="M43" s="408" t="s">
        <v>955</v>
      </c>
      <c r="O43"/>
    </row>
    <row r="44" spans="6:27" ht="15" customHeight="1" x14ac:dyDescent="0.25">
      <c r="G44" s="145"/>
      <c r="H44" s="399"/>
      <c r="J44" s="301" t="s">
        <v>956</v>
      </c>
      <c r="K44" s="147" t="s">
        <v>957</v>
      </c>
      <c r="L44" s="406"/>
      <c r="M44" s="409"/>
      <c r="O44"/>
    </row>
    <row r="45" spans="6:27" ht="15" customHeight="1" x14ac:dyDescent="0.25">
      <c r="G45" s="145"/>
      <c r="H45" s="399"/>
      <c r="J45" s="301"/>
      <c r="K45" s="147"/>
      <c r="L45" s="406"/>
      <c r="M45" s="409"/>
      <c r="O45"/>
    </row>
    <row r="46" spans="6:27" ht="15" customHeight="1" x14ac:dyDescent="0.25">
      <c r="G46" s="145"/>
      <c r="H46" s="399"/>
      <c r="J46" s="301"/>
      <c r="K46" s="147"/>
      <c r="L46" s="407"/>
      <c r="M46" s="410"/>
      <c r="O46"/>
    </row>
    <row r="47" spans="6:27" ht="14.25" customHeight="1" x14ac:dyDescent="0.2">
      <c r="G47" s="145"/>
      <c r="H47" s="399"/>
      <c r="J47" s="182">
        <v>0</v>
      </c>
      <c r="K47" s="183">
        <v>1</v>
      </c>
      <c r="L47" s="183">
        <v>0.8</v>
      </c>
      <c r="M47" s="302">
        <v>0.19999999999999996</v>
      </c>
      <c r="O47" s="187"/>
    </row>
    <row r="48" spans="6:27" ht="14.25" customHeight="1" x14ac:dyDescent="0.2">
      <c r="G48" s="145"/>
      <c r="H48" s="399"/>
      <c r="J48" s="185">
        <v>1</v>
      </c>
      <c r="K48" s="186">
        <v>0</v>
      </c>
      <c r="L48" s="186">
        <v>0.8</v>
      </c>
      <c r="M48" s="303">
        <v>0.19999999999999996</v>
      </c>
      <c r="O48" s="187"/>
    </row>
    <row r="49" spans="7:42" ht="14.25" customHeight="1" thickBot="1" x14ac:dyDescent="0.25">
      <c r="G49" s="145"/>
      <c r="H49" s="399"/>
      <c r="J49" s="188">
        <v>2</v>
      </c>
      <c r="K49" s="189">
        <v>0</v>
      </c>
      <c r="L49" s="189">
        <v>0.8</v>
      </c>
      <c r="M49" s="304">
        <v>0.19999999999999996</v>
      </c>
    </row>
    <row r="50" spans="7:42" ht="14.25" customHeight="1" x14ac:dyDescent="0.2">
      <c r="G50" s="145"/>
      <c r="H50" s="399"/>
      <c r="J50" s="305"/>
      <c r="K50" s="305"/>
      <c r="L50" s="305"/>
      <c r="M50" s="305"/>
      <c r="N50" s="187"/>
      <c r="O50" s="296"/>
    </row>
    <row r="51" spans="7:42" ht="14.25" customHeight="1" x14ac:dyDescent="0.2">
      <c r="G51" s="145"/>
      <c r="H51" s="399"/>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
      <c r="G52" s="145"/>
      <c r="H52" s="399"/>
      <c r="J52" s="395" t="s">
        <v>958</v>
      </c>
      <c r="K52" s="192" t="s">
        <v>959</v>
      </c>
      <c r="L52" s="192" t="s">
        <v>960</v>
      </c>
      <c r="M52" s="193">
        <f>IF($S$39="Market",'[2]WACC Calc'!F133,'[2]WACC Calc'!F524)</f>
        <v>2.7900000000000001E-2</v>
      </c>
      <c r="N52" s="193">
        <f>IF($S$39="Market",'[2]WACC Calc'!G133,'[2]WACC Calc'!G524)</f>
        <v>2.7199999999999998E-2</v>
      </c>
      <c r="O52" s="193">
        <f>IF($S$39="Market",'[2]WACC Calc'!H133,'[2]WACC Calc'!H524)</f>
        <v>2.53E-2</v>
      </c>
      <c r="P52" s="193">
        <f>IF($S$39="Market",'[2]WACC Calc'!I133,'[2]WACC Calc'!I524)</f>
        <v>2.5000000000000001E-2</v>
      </c>
      <c r="Q52" s="193">
        <f>IF($S$39="Market",'[2]WACC Calc'!J133,'[2]WACC Calc'!J524)</f>
        <v>2.5000000000000001E-2</v>
      </c>
      <c r="R52" s="193">
        <f>IF($S$39="Market",'[2]WACC Calc'!K133,'[2]WACC Calc'!K524)</f>
        <v>2.5000000000000001E-2</v>
      </c>
      <c r="S52" s="193">
        <f>IF($S$39="Market",'[2]WACC Calc'!L133,'[2]WACC Calc'!L524)</f>
        <v>2.5000000000000001E-2</v>
      </c>
      <c r="T52" s="193">
        <f>IF($S$39="Market",'[2]WACC Calc'!M133,'[2]WACC Calc'!M524)</f>
        <v>2.5000000000000001E-2</v>
      </c>
      <c r="U52" s="193">
        <f>IF($S$39="Market",'[2]WACC Calc'!N133,'[2]WACC Calc'!N524)</f>
        <v>2.5000000000000001E-2</v>
      </c>
      <c r="V52" s="193">
        <f>IF($S$39="Market",'[2]WACC Calc'!O133,'[2]WACC Calc'!O524)</f>
        <v>2.5000000000000001E-2</v>
      </c>
      <c r="W52" s="193">
        <f>IF($S$39="Market",'[2]WACC Calc'!P133,'[2]WACC Calc'!P524)</f>
        <v>2.5000000000000001E-2</v>
      </c>
      <c r="X52" s="193">
        <f>IF($S$39="Market",'[2]WACC Calc'!Q133,'[2]WACC Calc'!Q524)</f>
        <v>2.5000000000000001E-2</v>
      </c>
      <c r="Y52" s="193">
        <f>IF($S$39="Market",'[2]WACC Calc'!R133,'[2]WACC Calc'!R524)</f>
        <v>2.5000000000000001E-2</v>
      </c>
      <c r="Z52" s="193">
        <f>IF($S$39="Market",'[2]WACC Calc'!S133,'[2]WACC Calc'!S524)</f>
        <v>2.5000000000000001E-2</v>
      </c>
      <c r="AA52" s="193">
        <f>IF($S$39="Market",'[2]WACC Calc'!T133,'[2]WACC Calc'!T524)</f>
        <v>2.5000000000000001E-2</v>
      </c>
      <c r="AB52" s="193">
        <f>IF($S$39="Market",'[2]WACC Calc'!U133,'[2]WACC Calc'!U524)</f>
        <v>2.5000000000000001E-2</v>
      </c>
      <c r="AC52" s="193">
        <f>IF($S$39="Market",'[2]WACC Calc'!V133,'[2]WACC Calc'!V524)</f>
        <v>2.5000000000000001E-2</v>
      </c>
      <c r="AD52" s="193">
        <f>IF($S$39="Market",'[2]WACC Calc'!W133,'[2]WACC Calc'!W524)</f>
        <v>2.5000000000000001E-2</v>
      </c>
      <c r="AE52" s="193">
        <f>IF($S$39="Market",'[2]WACC Calc'!X133,'[2]WACC Calc'!X524)</f>
        <v>2.5000000000000001E-2</v>
      </c>
      <c r="AF52" s="193">
        <f>IF($S$39="Market",'[2]WACC Calc'!Y133,'[2]WACC Calc'!Y524)</f>
        <v>2.5000000000000001E-2</v>
      </c>
      <c r="AG52" s="193">
        <f>IF($S$39="Market",'[2]WACC Calc'!Z133,'[2]WACC Calc'!Z524)</f>
        <v>2.5000000000000001E-2</v>
      </c>
      <c r="AH52" s="193">
        <f>IF($S$39="Market",'[2]WACC Calc'!AA133,'[2]WACC Calc'!AA524)</f>
        <v>2.5000000000000001E-2</v>
      </c>
      <c r="AI52" s="193">
        <f>IF($S$39="Market",'[2]WACC Calc'!AB133,'[2]WACC Calc'!AB524)</f>
        <v>2.5000000000000001E-2</v>
      </c>
      <c r="AJ52" s="193">
        <f>IF($S$39="Market",'[2]WACC Calc'!AC133,'[2]WACC Calc'!AC524)</f>
        <v>2.5000000000000001E-2</v>
      </c>
      <c r="AK52" s="193">
        <f>IF($S$39="Market",'[2]WACC Calc'!AD133,'[2]WACC Calc'!AD524)</f>
        <v>2.5000000000000001E-2</v>
      </c>
      <c r="AL52" s="193">
        <f>IF($S$39="Market",'[2]WACC Calc'!AE133,'[2]WACC Calc'!AE524)</f>
        <v>2.5000000000000001E-2</v>
      </c>
      <c r="AM52" s="193">
        <f>IF($S$39="Market",'[2]WACC Calc'!AF133,'[2]WACC Calc'!AF524)</f>
        <v>2.5000000000000001E-2</v>
      </c>
      <c r="AN52" s="193">
        <f>IF($S$39="Market",'[2]WACC Calc'!AG133,'[2]WACC Calc'!AG524)</f>
        <v>2.5000000000000001E-2</v>
      </c>
      <c r="AO52" s="193">
        <f>IF($S$39="Market",'[2]WACC Calc'!AH133,'[2]WACC Calc'!AH524)</f>
        <v>2.5000000000000001E-2</v>
      </c>
      <c r="AP52" s="193">
        <f>IF($S$39="Market",'[2]WACC Calc'!AI133,'[2]WACC Calc'!AI524)</f>
        <v>2.5000000000000001E-2</v>
      </c>
    </row>
    <row r="53" spans="7:42" ht="14.25" customHeight="1" x14ac:dyDescent="0.2">
      <c r="G53" s="145"/>
      <c r="H53" s="399"/>
      <c r="J53" s="395"/>
      <c r="K53" s="192" t="s">
        <v>961</v>
      </c>
      <c r="L53" s="192" t="s">
        <v>962</v>
      </c>
      <c r="M53" s="193">
        <f>IF($S$39="Market",'[2]WACC Calc'!F134,'[2]WACC Calc'!F525)</f>
        <v>7.0000000000000007E-2</v>
      </c>
      <c r="N53" s="193">
        <f>IF($S$39="Market",'[2]WACC Calc'!G134,'[2]WACC Calc'!G525)</f>
        <v>7.0000000000000007E-2</v>
      </c>
      <c r="O53" s="193">
        <f>IF($S$39="Market",'[2]WACC Calc'!H134,'[2]WACC Calc'!H525)</f>
        <v>7.0000000000000007E-2</v>
      </c>
      <c r="P53" s="193">
        <f>IF($S$39="Market",'[2]WACC Calc'!I134,'[2]WACC Calc'!I525)</f>
        <v>7.0000000000000007E-2</v>
      </c>
      <c r="Q53" s="193">
        <f>IF($S$39="Market",'[2]WACC Calc'!J134,'[2]WACC Calc'!J525)</f>
        <v>7.0000000000000007E-2</v>
      </c>
      <c r="R53" s="193">
        <f>IF($S$39="Market",'[2]WACC Calc'!K134,'[2]WACC Calc'!K525)</f>
        <v>7.0000000000000007E-2</v>
      </c>
      <c r="S53" s="193">
        <f>IF($S$39="Market",'[2]WACC Calc'!L134,'[2]WACC Calc'!L525)</f>
        <v>7.0000000000000007E-2</v>
      </c>
      <c r="T53" s="193">
        <f>IF($S$39="Market",'[2]WACC Calc'!M134,'[2]WACC Calc'!M525)</f>
        <v>7.0000000000000007E-2</v>
      </c>
      <c r="U53" s="193">
        <f>IF($S$39="Market",'[2]WACC Calc'!N134,'[2]WACC Calc'!N525)</f>
        <v>7.0000000000000007E-2</v>
      </c>
      <c r="V53" s="193">
        <f>IF($S$39="Market",'[2]WACC Calc'!O134,'[2]WACC Calc'!O525)</f>
        <v>7.0000000000000007E-2</v>
      </c>
      <c r="W53" s="193">
        <f>IF($S$39="Market",'[2]WACC Calc'!P134,'[2]WACC Calc'!P525)</f>
        <v>7.0000000000000007E-2</v>
      </c>
      <c r="X53" s="193">
        <f>IF($S$39="Market",'[2]WACC Calc'!Q134,'[2]WACC Calc'!Q525)</f>
        <v>7.0000000000000007E-2</v>
      </c>
      <c r="Y53" s="193">
        <f>IF($S$39="Market",'[2]WACC Calc'!R134,'[2]WACC Calc'!R525)</f>
        <v>7.0000000000000007E-2</v>
      </c>
      <c r="Z53" s="193">
        <f>IF($S$39="Market",'[2]WACC Calc'!S134,'[2]WACC Calc'!S525)</f>
        <v>7.0000000000000007E-2</v>
      </c>
      <c r="AA53" s="193">
        <f>IF($S$39="Market",'[2]WACC Calc'!T134,'[2]WACC Calc'!T525)</f>
        <v>7.0000000000000007E-2</v>
      </c>
      <c r="AB53" s="193">
        <f>IF($S$39="Market",'[2]WACC Calc'!U134,'[2]WACC Calc'!U525)</f>
        <v>7.0000000000000007E-2</v>
      </c>
      <c r="AC53" s="193">
        <f>IF($S$39="Market",'[2]WACC Calc'!V134,'[2]WACC Calc'!V525)</f>
        <v>7.0000000000000007E-2</v>
      </c>
      <c r="AD53" s="193">
        <f>IF($S$39="Market",'[2]WACC Calc'!W134,'[2]WACC Calc'!W525)</f>
        <v>7.0000000000000007E-2</v>
      </c>
      <c r="AE53" s="193">
        <f>IF($S$39="Market",'[2]WACC Calc'!X134,'[2]WACC Calc'!X525)</f>
        <v>7.0000000000000007E-2</v>
      </c>
      <c r="AF53" s="193">
        <f>IF($S$39="Market",'[2]WACC Calc'!Y134,'[2]WACC Calc'!Y525)</f>
        <v>7.0000000000000007E-2</v>
      </c>
      <c r="AG53" s="193">
        <f>IF($S$39="Market",'[2]WACC Calc'!Z134,'[2]WACC Calc'!Z525)</f>
        <v>7.0000000000000007E-2</v>
      </c>
      <c r="AH53" s="193">
        <f>IF($S$39="Market",'[2]WACC Calc'!AA134,'[2]WACC Calc'!AA525)</f>
        <v>7.0000000000000007E-2</v>
      </c>
      <c r="AI53" s="193">
        <f>IF($S$39="Market",'[2]WACC Calc'!AB134,'[2]WACC Calc'!AB525)</f>
        <v>7.0000000000000007E-2</v>
      </c>
      <c r="AJ53" s="193">
        <f>IF($S$39="Market",'[2]WACC Calc'!AC134,'[2]WACC Calc'!AC525)</f>
        <v>7.0000000000000007E-2</v>
      </c>
      <c r="AK53" s="193">
        <f>IF($S$39="Market",'[2]WACC Calc'!AD134,'[2]WACC Calc'!AD525)</f>
        <v>7.0000000000000007E-2</v>
      </c>
      <c r="AL53" s="193">
        <f>IF($S$39="Market",'[2]WACC Calc'!AE134,'[2]WACC Calc'!AE525)</f>
        <v>7.0000000000000007E-2</v>
      </c>
      <c r="AM53" s="193">
        <f>IF($S$39="Market",'[2]WACC Calc'!AF134,'[2]WACC Calc'!AF525)</f>
        <v>7.0000000000000007E-2</v>
      </c>
      <c r="AN53" s="193">
        <f>IF($S$39="Market",'[2]WACC Calc'!AG134,'[2]WACC Calc'!AG525)</f>
        <v>7.0000000000000007E-2</v>
      </c>
      <c r="AO53" s="193">
        <f>IF($S$39="Market",'[2]WACC Calc'!AH134,'[2]WACC Calc'!AH525)</f>
        <v>7.0000000000000007E-2</v>
      </c>
      <c r="AP53" s="193">
        <f>IF($S$39="Market",'[2]WACC Calc'!AI134,'[2]WACC Calc'!AI525)</f>
        <v>7.0000000000000007E-2</v>
      </c>
    </row>
    <row r="54" spans="7:42" ht="14.25" customHeight="1" x14ac:dyDescent="0.2">
      <c r="G54" s="145"/>
      <c r="H54" s="399"/>
      <c r="J54" s="395"/>
      <c r="K54" s="192" t="s">
        <v>961</v>
      </c>
      <c r="L54" s="192" t="s">
        <v>963</v>
      </c>
      <c r="M54" s="193">
        <f>IF($S$39="Market",'[2]WACC Calc'!F135,'[2]WACC Calc'!F526)</f>
        <v>7.0000000000000007E-2</v>
      </c>
      <c r="N54" s="193">
        <f>IF($S$39="Market",'[2]WACC Calc'!G135,'[2]WACC Calc'!G526)</f>
        <v>7.0000000000000007E-2</v>
      </c>
      <c r="O54" s="193">
        <f>IF($S$39="Market",'[2]WACC Calc'!H135,'[2]WACC Calc'!H526)</f>
        <v>7.0000000000000007E-2</v>
      </c>
      <c r="P54" s="193">
        <f>IF($S$39="Market",'[2]WACC Calc'!I135,'[2]WACC Calc'!I526)</f>
        <v>7.0000000000000007E-2</v>
      </c>
      <c r="Q54" s="193">
        <f>IF($S$39="Market",'[2]WACC Calc'!J135,'[2]WACC Calc'!J526)</f>
        <v>7.0000000000000007E-2</v>
      </c>
      <c r="R54" s="193">
        <f>IF($S$39="Market",'[2]WACC Calc'!K135,'[2]WACC Calc'!K526)</f>
        <v>7.0000000000000007E-2</v>
      </c>
      <c r="S54" s="193">
        <f>IF($S$39="Market",'[2]WACC Calc'!L135,'[2]WACC Calc'!L526)</f>
        <v>7.0000000000000007E-2</v>
      </c>
      <c r="T54" s="193">
        <f>IF($S$39="Market",'[2]WACC Calc'!M135,'[2]WACC Calc'!M526)</f>
        <v>7.0000000000000007E-2</v>
      </c>
      <c r="U54" s="193">
        <f>IF($S$39="Market",'[2]WACC Calc'!N135,'[2]WACC Calc'!N526)</f>
        <v>7.0000000000000007E-2</v>
      </c>
      <c r="V54" s="193">
        <f>IF($S$39="Market",'[2]WACC Calc'!O135,'[2]WACC Calc'!O526)</f>
        <v>7.0000000000000007E-2</v>
      </c>
      <c r="W54" s="193">
        <f>IF($S$39="Market",'[2]WACC Calc'!P135,'[2]WACC Calc'!P526)</f>
        <v>7.0000000000000007E-2</v>
      </c>
      <c r="X54" s="193">
        <f>IF($S$39="Market",'[2]WACC Calc'!Q135,'[2]WACC Calc'!Q526)</f>
        <v>7.0000000000000007E-2</v>
      </c>
      <c r="Y54" s="193">
        <f>IF($S$39="Market",'[2]WACC Calc'!R135,'[2]WACC Calc'!R526)</f>
        <v>7.0000000000000007E-2</v>
      </c>
      <c r="Z54" s="193">
        <f>IF($S$39="Market",'[2]WACC Calc'!S135,'[2]WACC Calc'!S526)</f>
        <v>7.0000000000000007E-2</v>
      </c>
      <c r="AA54" s="193">
        <f>IF($S$39="Market",'[2]WACC Calc'!T135,'[2]WACC Calc'!T526)</f>
        <v>7.0000000000000007E-2</v>
      </c>
      <c r="AB54" s="193">
        <f>IF($S$39="Market",'[2]WACC Calc'!U135,'[2]WACC Calc'!U526)</f>
        <v>7.0000000000000007E-2</v>
      </c>
      <c r="AC54" s="193">
        <f>IF($S$39="Market",'[2]WACC Calc'!V135,'[2]WACC Calc'!V526)</f>
        <v>7.0000000000000007E-2</v>
      </c>
      <c r="AD54" s="193">
        <f>IF($S$39="Market",'[2]WACC Calc'!W135,'[2]WACC Calc'!W526)</f>
        <v>7.0000000000000007E-2</v>
      </c>
      <c r="AE54" s="193">
        <f>IF($S$39="Market",'[2]WACC Calc'!X135,'[2]WACC Calc'!X526)</f>
        <v>7.0000000000000007E-2</v>
      </c>
      <c r="AF54" s="193">
        <f>IF($S$39="Market",'[2]WACC Calc'!Y135,'[2]WACC Calc'!Y526)</f>
        <v>7.0000000000000007E-2</v>
      </c>
      <c r="AG54" s="193">
        <f>IF($S$39="Market",'[2]WACC Calc'!Z135,'[2]WACC Calc'!Z526)</f>
        <v>7.0000000000000007E-2</v>
      </c>
      <c r="AH54" s="193">
        <f>IF($S$39="Market",'[2]WACC Calc'!AA135,'[2]WACC Calc'!AA526)</f>
        <v>7.0000000000000007E-2</v>
      </c>
      <c r="AI54" s="193">
        <f>IF($S$39="Market",'[2]WACC Calc'!AB135,'[2]WACC Calc'!AB526)</f>
        <v>7.0000000000000007E-2</v>
      </c>
      <c r="AJ54" s="193">
        <f>IF($S$39="Market",'[2]WACC Calc'!AC135,'[2]WACC Calc'!AC526)</f>
        <v>7.0000000000000007E-2</v>
      </c>
      <c r="AK54" s="193">
        <f>IF($S$39="Market",'[2]WACC Calc'!AD135,'[2]WACC Calc'!AD526)</f>
        <v>7.0000000000000007E-2</v>
      </c>
      <c r="AL54" s="193">
        <f>IF($S$39="Market",'[2]WACC Calc'!AE135,'[2]WACC Calc'!AE526)</f>
        <v>7.0000000000000007E-2</v>
      </c>
      <c r="AM54" s="193">
        <f>IF($S$39="Market",'[2]WACC Calc'!AF135,'[2]WACC Calc'!AF526)</f>
        <v>7.0000000000000007E-2</v>
      </c>
      <c r="AN54" s="193">
        <f>IF($S$39="Market",'[2]WACC Calc'!AG135,'[2]WACC Calc'!AG526)</f>
        <v>7.0000000000000007E-2</v>
      </c>
      <c r="AO54" s="193">
        <f>IF($S$39="Market",'[2]WACC Calc'!AH135,'[2]WACC Calc'!AH526)</f>
        <v>7.0000000000000007E-2</v>
      </c>
      <c r="AP54" s="193">
        <f>IF($S$39="Market",'[2]WACC Calc'!AI135,'[2]WACC Calc'!AI526)</f>
        <v>7.0000000000000007E-2</v>
      </c>
    </row>
    <row r="55" spans="7:42" ht="14.25" customHeight="1" x14ac:dyDescent="0.2">
      <c r="G55" s="145"/>
      <c r="H55" s="399"/>
      <c r="J55" s="395"/>
      <c r="K55" s="192" t="s">
        <v>961</v>
      </c>
      <c r="L55" s="192" t="s">
        <v>964</v>
      </c>
      <c r="M55" s="193">
        <f>IF($S$39="Market",'[2]WACC Calc'!F136,'[2]WACC Calc'!F527)</f>
        <v>7.0000000000000007E-2</v>
      </c>
      <c r="N55" s="193">
        <f>IF($S$39="Market",'[2]WACC Calc'!G136,'[2]WACC Calc'!G527)</f>
        <v>7.0000000000000007E-2</v>
      </c>
      <c r="O55" s="193">
        <f>IF($S$39="Market",'[2]WACC Calc'!H136,'[2]WACC Calc'!H527)</f>
        <v>7.0000000000000007E-2</v>
      </c>
      <c r="P55" s="193">
        <f>IF($S$39="Market",'[2]WACC Calc'!I136,'[2]WACC Calc'!I527)</f>
        <v>7.0000000000000007E-2</v>
      </c>
      <c r="Q55" s="193">
        <f>IF($S$39="Market",'[2]WACC Calc'!J136,'[2]WACC Calc'!J527)</f>
        <v>7.0000000000000007E-2</v>
      </c>
      <c r="R55" s="193">
        <f>IF($S$39="Market",'[2]WACC Calc'!K136,'[2]WACC Calc'!K527)</f>
        <v>7.0000000000000007E-2</v>
      </c>
      <c r="S55" s="193">
        <f>IF($S$39="Market",'[2]WACC Calc'!L136,'[2]WACC Calc'!L527)</f>
        <v>7.0000000000000007E-2</v>
      </c>
      <c r="T55" s="193">
        <f>IF($S$39="Market",'[2]WACC Calc'!M136,'[2]WACC Calc'!M527)</f>
        <v>7.0000000000000007E-2</v>
      </c>
      <c r="U55" s="193">
        <f>IF($S$39="Market",'[2]WACC Calc'!N136,'[2]WACC Calc'!N527)</f>
        <v>7.0000000000000007E-2</v>
      </c>
      <c r="V55" s="193">
        <f>IF($S$39="Market",'[2]WACC Calc'!O136,'[2]WACC Calc'!O527)</f>
        <v>7.0000000000000007E-2</v>
      </c>
      <c r="W55" s="193">
        <f>IF($S$39="Market",'[2]WACC Calc'!P136,'[2]WACC Calc'!P527)</f>
        <v>7.0000000000000007E-2</v>
      </c>
      <c r="X55" s="193">
        <f>IF($S$39="Market",'[2]WACC Calc'!Q136,'[2]WACC Calc'!Q527)</f>
        <v>7.0000000000000007E-2</v>
      </c>
      <c r="Y55" s="193">
        <f>IF($S$39="Market",'[2]WACC Calc'!R136,'[2]WACC Calc'!R527)</f>
        <v>7.0000000000000007E-2</v>
      </c>
      <c r="Z55" s="193">
        <f>IF($S$39="Market",'[2]WACC Calc'!S136,'[2]WACC Calc'!S527)</f>
        <v>7.0000000000000007E-2</v>
      </c>
      <c r="AA55" s="193">
        <f>IF($S$39="Market",'[2]WACC Calc'!T136,'[2]WACC Calc'!T527)</f>
        <v>7.0000000000000007E-2</v>
      </c>
      <c r="AB55" s="193">
        <f>IF($S$39="Market",'[2]WACC Calc'!U136,'[2]WACC Calc'!U527)</f>
        <v>7.0000000000000007E-2</v>
      </c>
      <c r="AC55" s="193">
        <f>IF($S$39="Market",'[2]WACC Calc'!V136,'[2]WACC Calc'!V527)</f>
        <v>7.0000000000000007E-2</v>
      </c>
      <c r="AD55" s="193">
        <f>IF($S$39="Market",'[2]WACC Calc'!W136,'[2]WACC Calc'!W527)</f>
        <v>7.0000000000000007E-2</v>
      </c>
      <c r="AE55" s="193">
        <f>IF($S$39="Market",'[2]WACC Calc'!X136,'[2]WACC Calc'!X527)</f>
        <v>7.0000000000000007E-2</v>
      </c>
      <c r="AF55" s="193">
        <f>IF($S$39="Market",'[2]WACC Calc'!Y136,'[2]WACC Calc'!Y527)</f>
        <v>7.0000000000000007E-2</v>
      </c>
      <c r="AG55" s="193">
        <f>IF($S$39="Market",'[2]WACC Calc'!Z136,'[2]WACC Calc'!Z527)</f>
        <v>7.0000000000000007E-2</v>
      </c>
      <c r="AH55" s="193">
        <f>IF($S$39="Market",'[2]WACC Calc'!AA136,'[2]WACC Calc'!AA527)</f>
        <v>7.0000000000000007E-2</v>
      </c>
      <c r="AI55" s="193">
        <f>IF($S$39="Market",'[2]WACC Calc'!AB136,'[2]WACC Calc'!AB527)</f>
        <v>7.0000000000000007E-2</v>
      </c>
      <c r="AJ55" s="193">
        <f>IF($S$39="Market",'[2]WACC Calc'!AC136,'[2]WACC Calc'!AC527)</f>
        <v>7.0000000000000007E-2</v>
      </c>
      <c r="AK55" s="193">
        <f>IF($S$39="Market",'[2]WACC Calc'!AD136,'[2]WACC Calc'!AD527)</f>
        <v>7.0000000000000007E-2</v>
      </c>
      <c r="AL55" s="193">
        <f>IF($S$39="Market",'[2]WACC Calc'!AE136,'[2]WACC Calc'!AE527)</f>
        <v>7.0000000000000007E-2</v>
      </c>
      <c r="AM55" s="193">
        <f>IF($S$39="Market",'[2]WACC Calc'!AF136,'[2]WACC Calc'!AF527)</f>
        <v>7.0000000000000007E-2</v>
      </c>
      <c r="AN55" s="193">
        <f>IF($S$39="Market",'[2]WACC Calc'!AG136,'[2]WACC Calc'!AG527)</f>
        <v>7.0000000000000007E-2</v>
      </c>
      <c r="AO55" s="193">
        <f>IF($S$39="Market",'[2]WACC Calc'!AH136,'[2]WACC Calc'!AH527)</f>
        <v>7.0000000000000007E-2</v>
      </c>
      <c r="AP55" s="193">
        <f>IF($S$39="Market",'[2]WACC Calc'!AI136,'[2]WACC Calc'!AI527)</f>
        <v>7.0000000000000007E-2</v>
      </c>
    </row>
    <row r="56" spans="7:42" ht="14.25" customHeight="1" x14ac:dyDescent="0.25">
      <c r="G56" s="145"/>
      <c r="H56" s="399"/>
      <c r="J56" s="395"/>
      <c r="K56" s="192" t="s">
        <v>965</v>
      </c>
      <c r="L56" s="192" t="s">
        <v>962</v>
      </c>
      <c r="M56" s="194">
        <f t="shared" ref="M56:AP58" si="0">(1+M53)/(1+M$52) - 1</f>
        <v>4.0957291565327347E-2</v>
      </c>
      <c r="N56" s="194">
        <f t="shared" si="0"/>
        <v>4.1666666666666741E-2</v>
      </c>
      <c r="O56" s="194">
        <f t="shared" si="0"/>
        <v>4.3596996001170396E-2</v>
      </c>
      <c r="P56" s="194">
        <f t="shared" si="0"/>
        <v>4.3902439024390505E-2</v>
      </c>
      <c r="Q56" s="194">
        <f t="shared" si="0"/>
        <v>4.3902439024390505E-2</v>
      </c>
      <c r="R56" s="194">
        <f t="shared" si="0"/>
        <v>4.3902439024390505E-2</v>
      </c>
      <c r="S56" s="194">
        <f t="shared" si="0"/>
        <v>4.3902439024390505E-2</v>
      </c>
      <c r="T56" s="194">
        <f t="shared" si="0"/>
        <v>4.3902439024390505E-2</v>
      </c>
      <c r="U56" s="194">
        <f t="shared" si="0"/>
        <v>4.3902439024390505E-2</v>
      </c>
      <c r="V56" s="194">
        <f t="shared" si="0"/>
        <v>4.3902439024390505E-2</v>
      </c>
      <c r="W56" s="194">
        <f t="shared" si="0"/>
        <v>4.3902439024390505E-2</v>
      </c>
      <c r="X56" s="194">
        <f t="shared" si="0"/>
        <v>4.3902439024390505E-2</v>
      </c>
      <c r="Y56" s="194">
        <f t="shared" si="0"/>
        <v>4.3902439024390505E-2</v>
      </c>
      <c r="Z56" s="194">
        <f t="shared" si="0"/>
        <v>4.3902439024390505E-2</v>
      </c>
      <c r="AA56" s="194">
        <f t="shared" si="0"/>
        <v>4.3902439024390505E-2</v>
      </c>
      <c r="AB56" s="194">
        <f t="shared" si="0"/>
        <v>4.3902439024390505E-2</v>
      </c>
      <c r="AC56" s="194">
        <f t="shared" si="0"/>
        <v>4.3902439024390505E-2</v>
      </c>
      <c r="AD56" s="194">
        <f t="shared" si="0"/>
        <v>4.3902439024390505E-2</v>
      </c>
      <c r="AE56" s="194">
        <f t="shared" si="0"/>
        <v>4.3902439024390505E-2</v>
      </c>
      <c r="AF56" s="194">
        <f t="shared" si="0"/>
        <v>4.3902439024390505E-2</v>
      </c>
      <c r="AG56" s="194">
        <f t="shared" si="0"/>
        <v>4.3902439024390505E-2</v>
      </c>
      <c r="AH56" s="194">
        <f t="shared" si="0"/>
        <v>4.3902439024390505E-2</v>
      </c>
      <c r="AI56" s="194">
        <f t="shared" si="0"/>
        <v>4.3902439024390505E-2</v>
      </c>
      <c r="AJ56" s="194">
        <f t="shared" si="0"/>
        <v>4.3902439024390505E-2</v>
      </c>
      <c r="AK56" s="194">
        <f t="shared" si="0"/>
        <v>4.3902439024390505E-2</v>
      </c>
      <c r="AL56" s="194">
        <f t="shared" si="0"/>
        <v>4.3902439024390505E-2</v>
      </c>
      <c r="AM56" s="194">
        <f t="shared" si="0"/>
        <v>4.3902439024390505E-2</v>
      </c>
      <c r="AN56" s="194">
        <f t="shared" si="0"/>
        <v>4.3902439024390505E-2</v>
      </c>
      <c r="AO56" s="194">
        <f t="shared" si="0"/>
        <v>4.3902439024390505E-2</v>
      </c>
      <c r="AP56" s="194">
        <f t="shared" si="0"/>
        <v>4.3902439024390505E-2</v>
      </c>
    </row>
    <row r="57" spans="7:42" ht="14.25" customHeight="1" x14ac:dyDescent="0.25">
      <c r="G57" s="145"/>
      <c r="H57" s="399"/>
      <c r="J57" s="395"/>
      <c r="K57" s="192" t="s">
        <v>965</v>
      </c>
      <c r="L57" s="192" t="s">
        <v>963</v>
      </c>
      <c r="M57" s="194">
        <f t="shared" si="0"/>
        <v>4.0957291565327347E-2</v>
      </c>
      <c r="N57" s="194">
        <f t="shared" si="0"/>
        <v>4.1666666666666741E-2</v>
      </c>
      <c r="O57" s="194">
        <f t="shared" si="0"/>
        <v>4.3596996001170396E-2</v>
      </c>
      <c r="P57" s="194">
        <f t="shared" si="0"/>
        <v>4.3902439024390505E-2</v>
      </c>
      <c r="Q57" s="194">
        <f t="shared" si="0"/>
        <v>4.3902439024390505E-2</v>
      </c>
      <c r="R57" s="194">
        <f t="shared" si="0"/>
        <v>4.3902439024390505E-2</v>
      </c>
      <c r="S57" s="194">
        <f t="shared" si="0"/>
        <v>4.3902439024390505E-2</v>
      </c>
      <c r="T57" s="194">
        <f t="shared" si="0"/>
        <v>4.3902439024390505E-2</v>
      </c>
      <c r="U57" s="194">
        <f t="shared" si="0"/>
        <v>4.3902439024390505E-2</v>
      </c>
      <c r="V57" s="194">
        <f t="shared" si="0"/>
        <v>4.3902439024390505E-2</v>
      </c>
      <c r="W57" s="194">
        <f t="shared" si="0"/>
        <v>4.3902439024390505E-2</v>
      </c>
      <c r="X57" s="194">
        <f t="shared" si="0"/>
        <v>4.3902439024390505E-2</v>
      </c>
      <c r="Y57" s="194">
        <f t="shared" si="0"/>
        <v>4.3902439024390505E-2</v>
      </c>
      <c r="Z57" s="194">
        <f t="shared" si="0"/>
        <v>4.3902439024390505E-2</v>
      </c>
      <c r="AA57" s="194">
        <f t="shared" si="0"/>
        <v>4.3902439024390505E-2</v>
      </c>
      <c r="AB57" s="194">
        <f t="shared" si="0"/>
        <v>4.3902439024390505E-2</v>
      </c>
      <c r="AC57" s="194">
        <f t="shared" si="0"/>
        <v>4.3902439024390505E-2</v>
      </c>
      <c r="AD57" s="194">
        <f t="shared" si="0"/>
        <v>4.3902439024390505E-2</v>
      </c>
      <c r="AE57" s="194">
        <f t="shared" si="0"/>
        <v>4.3902439024390505E-2</v>
      </c>
      <c r="AF57" s="194">
        <f t="shared" si="0"/>
        <v>4.3902439024390505E-2</v>
      </c>
      <c r="AG57" s="194">
        <f t="shared" si="0"/>
        <v>4.3902439024390505E-2</v>
      </c>
      <c r="AH57" s="194">
        <f t="shared" si="0"/>
        <v>4.3902439024390505E-2</v>
      </c>
      <c r="AI57" s="194">
        <f t="shared" si="0"/>
        <v>4.3902439024390505E-2</v>
      </c>
      <c r="AJ57" s="194">
        <f t="shared" si="0"/>
        <v>4.3902439024390505E-2</v>
      </c>
      <c r="AK57" s="194">
        <f t="shared" si="0"/>
        <v>4.3902439024390505E-2</v>
      </c>
      <c r="AL57" s="194">
        <f t="shared" si="0"/>
        <v>4.3902439024390505E-2</v>
      </c>
      <c r="AM57" s="194">
        <f t="shared" si="0"/>
        <v>4.3902439024390505E-2</v>
      </c>
      <c r="AN57" s="194">
        <f t="shared" si="0"/>
        <v>4.3902439024390505E-2</v>
      </c>
      <c r="AO57" s="194">
        <f t="shared" si="0"/>
        <v>4.3902439024390505E-2</v>
      </c>
      <c r="AP57" s="194">
        <f t="shared" si="0"/>
        <v>4.3902439024390505E-2</v>
      </c>
    </row>
    <row r="58" spans="7:42" ht="14.25" customHeight="1" x14ac:dyDescent="0.25">
      <c r="G58" s="145"/>
      <c r="H58" s="399"/>
      <c r="J58" s="395"/>
      <c r="K58" s="192" t="s">
        <v>965</v>
      </c>
      <c r="L58" s="192" t="s">
        <v>964</v>
      </c>
      <c r="M58" s="194">
        <f t="shared" si="0"/>
        <v>4.0957291565327347E-2</v>
      </c>
      <c r="N58" s="194">
        <f t="shared" si="0"/>
        <v>4.1666666666666741E-2</v>
      </c>
      <c r="O58" s="194">
        <f t="shared" si="0"/>
        <v>4.3596996001170396E-2</v>
      </c>
      <c r="P58" s="194">
        <f t="shared" si="0"/>
        <v>4.3902439024390505E-2</v>
      </c>
      <c r="Q58" s="194">
        <f t="shared" si="0"/>
        <v>4.3902439024390505E-2</v>
      </c>
      <c r="R58" s="194">
        <f t="shared" si="0"/>
        <v>4.3902439024390505E-2</v>
      </c>
      <c r="S58" s="194">
        <f t="shared" si="0"/>
        <v>4.3902439024390505E-2</v>
      </c>
      <c r="T58" s="194">
        <f t="shared" si="0"/>
        <v>4.3902439024390505E-2</v>
      </c>
      <c r="U58" s="194">
        <f t="shared" si="0"/>
        <v>4.3902439024390505E-2</v>
      </c>
      <c r="V58" s="194">
        <f t="shared" si="0"/>
        <v>4.3902439024390505E-2</v>
      </c>
      <c r="W58" s="194">
        <f t="shared" si="0"/>
        <v>4.3902439024390505E-2</v>
      </c>
      <c r="X58" s="194">
        <f t="shared" si="0"/>
        <v>4.3902439024390505E-2</v>
      </c>
      <c r="Y58" s="194">
        <f t="shared" si="0"/>
        <v>4.3902439024390505E-2</v>
      </c>
      <c r="Z58" s="194">
        <f t="shared" si="0"/>
        <v>4.3902439024390505E-2</v>
      </c>
      <c r="AA58" s="194">
        <f t="shared" si="0"/>
        <v>4.3902439024390505E-2</v>
      </c>
      <c r="AB58" s="194">
        <f t="shared" si="0"/>
        <v>4.3902439024390505E-2</v>
      </c>
      <c r="AC58" s="194">
        <f t="shared" si="0"/>
        <v>4.3902439024390505E-2</v>
      </c>
      <c r="AD58" s="194">
        <f t="shared" si="0"/>
        <v>4.3902439024390505E-2</v>
      </c>
      <c r="AE58" s="194">
        <f t="shared" si="0"/>
        <v>4.3902439024390505E-2</v>
      </c>
      <c r="AF58" s="194">
        <f t="shared" si="0"/>
        <v>4.3902439024390505E-2</v>
      </c>
      <c r="AG58" s="194">
        <f t="shared" si="0"/>
        <v>4.3902439024390505E-2</v>
      </c>
      <c r="AH58" s="194">
        <f t="shared" si="0"/>
        <v>4.3902439024390505E-2</v>
      </c>
      <c r="AI58" s="194">
        <f t="shared" si="0"/>
        <v>4.3902439024390505E-2</v>
      </c>
      <c r="AJ58" s="194">
        <f t="shared" si="0"/>
        <v>4.3902439024390505E-2</v>
      </c>
      <c r="AK58" s="194">
        <f t="shared" si="0"/>
        <v>4.3902439024390505E-2</v>
      </c>
      <c r="AL58" s="194">
        <f t="shared" si="0"/>
        <v>4.3902439024390505E-2</v>
      </c>
      <c r="AM58" s="194">
        <f t="shared" si="0"/>
        <v>4.3902439024390505E-2</v>
      </c>
      <c r="AN58" s="194">
        <f t="shared" si="0"/>
        <v>4.3902439024390505E-2</v>
      </c>
      <c r="AO58" s="194">
        <f t="shared" si="0"/>
        <v>4.3902439024390505E-2</v>
      </c>
      <c r="AP58" s="194">
        <f t="shared" si="0"/>
        <v>4.3902439024390505E-2</v>
      </c>
    </row>
    <row r="59" spans="7:42" ht="14.25" customHeight="1" x14ac:dyDescent="0.2">
      <c r="G59" s="145"/>
      <c r="H59" s="399"/>
      <c r="J59" s="395"/>
      <c r="K59" s="192" t="s">
        <v>966</v>
      </c>
      <c r="L59" s="192" t="s">
        <v>960</v>
      </c>
      <c r="M59" s="193">
        <f>IF($S$39="Market",'[2]WACC Calc'!F140,'[2]WACC Calc'!F531)</f>
        <v>6.5000000000000002E-2</v>
      </c>
      <c r="N59" s="193">
        <f>IF($S$39="Market",'[2]WACC Calc'!G140,'[2]WACC Calc'!G531)</f>
        <v>6.5000000000000002E-2</v>
      </c>
      <c r="O59" s="193">
        <f>IF($S$39="Market",'[2]WACC Calc'!H140,'[2]WACC Calc'!H531)</f>
        <v>6.5000000000000002E-2</v>
      </c>
      <c r="P59" s="193">
        <f>IF($S$39="Market",'[2]WACC Calc'!I140,'[2]WACC Calc'!I531)</f>
        <v>6.5000000000000002E-2</v>
      </c>
      <c r="Q59" s="193">
        <f>IF($S$39="Market",'[2]WACC Calc'!J140,'[2]WACC Calc'!J531)</f>
        <v>6.5000000000000002E-2</v>
      </c>
      <c r="R59" s="193">
        <f>IF($S$39="Market",'[2]WACC Calc'!K140,'[2]WACC Calc'!K531)</f>
        <v>6.5000000000000002E-2</v>
      </c>
      <c r="S59" s="193">
        <f>IF($S$39="Market",'[2]WACC Calc'!L140,'[2]WACC Calc'!L531)</f>
        <v>6.5000000000000002E-2</v>
      </c>
      <c r="T59" s="193">
        <f>IF($S$39="Market",'[2]WACC Calc'!M140,'[2]WACC Calc'!M531)</f>
        <v>6.5000000000000002E-2</v>
      </c>
      <c r="U59" s="193">
        <f>IF($S$39="Market",'[2]WACC Calc'!N140,'[2]WACC Calc'!N531)</f>
        <v>6.5000000000000002E-2</v>
      </c>
      <c r="V59" s="193">
        <f>IF($S$39="Market",'[2]WACC Calc'!O140,'[2]WACC Calc'!O531)</f>
        <v>6.5000000000000002E-2</v>
      </c>
      <c r="W59" s="193">
        <f>IF($S$39="Market",'[2]WACC Calc'!P140,'[2]WACC Calc'!P531)</f>
        <v>6.5000000000000002E-2</v>
      </c>
      <c r="X59" s="193">
        <f>IF($S$39="Market",'[2]WACC Calc'!Q140,'[2]WACC Calc'!Q531)</f>
        <v>6.5000000000000002E-2</v>
      </c>
      <c r="Y59" s="193">
        <f>IF($S$39="Market",'[2]WACC Calc'!R140,'[2]WACC Calc'!R531)</f>
        <v>6.5000000000000002E-2</v>
      </c>
      <c r="Z59" s="193">
        <f>IF($S$39="Market",'[2]WACC Calc'!S140,'[2]WACC Calc'!S531)</f>
        <v>6.5000000000000002E-2</v>
      </c>
      <c r="AA59" s="193">
        <f>IF($S$39="Market",'[2]WACC Calc'!T140,'[2]WACC Calc'!T531)</f>
        <v>6.5000000000000002E-2</v>
      </c>
      <c r="AB59" s="193">
        <f>IF($S$39="Market",'[2]WACC Calc'!U140,'[2]WACC Calc'!U531)</f>
        <v>6.5000000000000002E-2</v>
      </c>
      <c r="AC59" s="193">
        <f>IF($S$39="Market",'[2]WACC Calc'!V140,'[2]WACC Calc'!V531)</f>
        <v>6.5000000000000002E-2</v>
      </c>
      <c r="AD59" s="193">
        <f>IF($S$39="Market",'[2]WACC Calc'!W140,'[2]WACC Calc'!W531)</f>
        <v>6.5000000000000002E-2</v>
      </c>
      <c r="AE59" s="193">
        <f>IF($S$39="Market",'[2]WACC Calc'!X140,'[2]WACC Calc'!X531)</f>
        <v>6.5000000000000002E-2</v>
      </c>
      <c r="AF59" s="193">
        <f>IF($S$39="Market",'[2]WACC Calc'!Y140,'[2]WACC Calc'!Y531)</f>
        <v>6.5000000000000002E-2</v>
      </c>
      <c r="AG59" s="193">
        <f>IF($S$39="Market",'[2]WACC Calc'!Z140,'[2]WACC Calc'!Z531)</f>
        <v>6.5000000000000002E-2</v>
      </c>
      <c r="AH59" s="193">
        <f>IF($S$39="Market",'[2]WACC Calc'!AA140,'[2]WACC Calc'!AA531)</f>
        <v>6.5000000000000002E-2</v>
      </c>
      <c r="AI59" s="193">
        <f>IF($S$39="Market",'[2]WACC Calc'!AB140,'[2]WACC Calc'!AB531)</f>
        <v>6.5000000000000002E-2</v>
      </c>
      <c r="AJ59" s="193">
        <f>IF($S$39="Market",'[2]WACC Calc'!AC140,'[2]WACC Calc'!AC531)</f>
        <v>6.5000000000000002E-2</v>
      </c>
      <c r="AK59" s="193">
        <f>IF($S$39="Market",'[2]WACC Calc'!AD140,'[2]WACC Calc'!AD531)</f>
        <v>6.5000000000000002E-2</v>
      </c>
      <c r="AL59" s="193">
        <f>IF($S$39="Market",'[2]WACC Calc'!AE140,'[2]WACC Calc'!AE531)</f>
        <v>6.5000000000000002E-2</v>
      </c>
      <c r="AM59" s="193">
        <f>IF($S$39="Market",'[2]WACC Calc'!AF140,'[2]WACC Calc'!AF531)</f>
        <v>6.5000000000000002E-2</v>
      </c>
      <c r="AN59" s="193">
        <f>IF($S$39="Market",'[2]WACC Calc'!AG140,'[2]WACC Calc'!AG531)</f>
        <v>6.5000000000000002E-2</v>
      </c>
      <c r="AO59" s="193">
        <f>IF($S$39="Market",'[2]WACC Calc'!AH140,'[2]WACC Calc'!AH531)</f>
        <v>6.5000000000000002E-2</v>
      </c>
      <c r="AP59" s="193">
        <f>IF($S$39="Market",'[2]WACC Calc'!AI140,'[2]WACC Calc'!AI531)</f>
        <v>6.5000000000000002E-2</v>
      </c>
    </row>
    <row r="60" spans="7:42" ht="14.25" customHeight="1" x14ac:dyDescent="0.2">
      <c r="G60" s="145"/>
      <c r="H60" s="399"/>
      <c r="J60" s="395"/>
      <c r="K60" s="192" t="s">
        <v>967</v>
      </c>
      <c r="L60" s="192" t="s">
        <v>962</v>
      </c>
      <c r="M60" s="193">
        <f>IF($S$39="Market",'[2]WACC Calc'!F141,'[2]WACC Calc'!F532)</f>
        <v>8.7999999999999995E-2</v>
      </c>
      <c r="N60" s="193">
        <f>IF($S$39="Market",'[2]WACC Calc'!G141,'[2]WACC Calc'!G532)</f>
        <v>8.7999999999999995E-2</v>
      </c>
      <c r="O60" s="193">
        <f>IF($S$39="Market",'[2]WACC Calc'!H141,'[2]WACC Calc'!H532)</f>
        <v>8.7999999999999995E-2</v>
      </c>
      <c r="P60" s="193">
        <f>IF($S$39="Market",'[2]WACC Calc'!I141,'[2]WACC Calc'!I532)</f>
        <v>8.7999999999999995E-2</v>
      </c>
      <c r="Q60" s="193">
        <f>IF($S$39="Market",'[2]WACC Calc'!J141,'[2]WACC Calc'!J532)</f>
        <v>8.7999999999999995E-2</v>
      </c>
      <c r="R60" s="193">
        <f>IF($S$39="Market",'[2]WACC Calc'!K141,'[2]WACC Calc'!K532)</f>
        <v>8.7999999999999995E-2</v>
      </c>
      <c r="S60" s="193">
        <f>IF($S$39="Market",'[2]WACC Calc'!L141,'[2]WACC Calc'!L532)</f>
        <v>8.7999999999999995E-2</v>
      </c>
      <c r="T60" s="193">
        <f>IF($S$39="Market",'[2]WACC Calc'!M141,'[2]WACC Calc'!M532)</f>
        <v>8.7999999999999995E-2</v>
      </c>
      <c r="U60" s="193">
        <f>IF($S$39="Market",'[2]WACC Calc'!N141,'[2]WACC Calc'!N532)</f>
        <v>8.7999999999999995E-2</v>
      </c>
      <c r="V60" s="193">
        <f>IF($S$39="Market",'[2]WACC Calc'!O141,'[2]WACC Calc'!O532)</f>
        <v>8.7999999999999995E-2</v>
      </c>
      <c r="W60" s="193">
        <f>IF($S$39="Market",'[2]WACC Calc'!P141,'[2]WACC Calc'!P532)</f>
        <v>8.7999999999999995E-2</v>
      </c>
      <c r="X60" s="193">
        <f>IF($S$39="Market",'[2]WACC Calc'!Q141,'[2]WACC Calc'!Q532)</f>
        <v>8.7999999999999995E-2</v>
      </c>
      <c r="Y60" s="193">
        <f>IF($S$39="Market",'[2]WACC Calc'!R141,'[2]WACC Calc'!R532)</f>
        <v>8.7999999999999995E-2</v>
      </c>
      <c r="Z60" s="193">
        <f>IF($S$39="Market",'[2]WACC Calc'!S141,'[2]WACC Calc'!S532)</f>
        <v>8.7999999999999995E-2</v>
      </c>
      <c r="AA60" s="193">
        <f>IF($S$39="Market",'[2]WACC Calc'!T141,'[2]WACC Calc'!T532)</f>
        <v>8.7999999999999995E-2</v>
      </c>
      <c r="AB60" s="193">
        <f>IF($S$39="Market",'[2]WACC Calc'!U141,'[2]WACC Calc'!U532)</f>
        <v>8.7999999999999995E-2</v>
      </c>
      <c r="AC60" s="193">
        <f>IF($S$39="Market",'[2]WACC Calc'!V141,'[2]WACC Calc'!V532)</f>
        <v>8.7999999999999995E-2</v>
      </c>
      <c r="AD60" s="193">
        <f>IF($S$39="Market",'[2]WACC Calc'!W141,'[2]WACC Calc'!W532)</f>
        <v>8.7999999999999995E-2</v>
      </c>
      <c r="AE60" s="193">
        <f>IF($S$39="Market",'[2]WACC Calc'!X141,'[2]WACC Calc'!X532)</f>
        <v>8.7999999999999995E-2</v>
      </c>
      <c r="AF60" s="193">
        <f>IF($S$39="Market",'[2]WACC Calc'!Y141,'[2]WACC Calc'!Y532)</f>
        <v>8.7999999999999995E-2</v>
      </c>
      <c r="AG60" s="193">
        <f>IF($S$39="Market",'[2]WACC Calc'!Z141,'[2]WACC Calc'!Z532)</f>
        <v>8.7999999999999995E-2</v>
      </c>
      <c r="AH60" s="193">
        <f>IF($S$39="Market",'[2]WACC Calc'!AA141,'[2]WACC Calc'!AA532)</f>
        <v>8.7999999999999995E-2</v>
      </c>
      <c r="AI60" s="193">
        <f>IF($S$39="Market",'[2]WACC Calc'!AB141,'[2]WACC Calc'!AB532)</f>
        <v>8.7999999999999995E-2</v>
      </c>
      <c r="AJ60" s="193">
        <f>IF($S$39="Market",'[2]WACC Calc'!AC141,'[2]WACC Calc'!AC532)</f>
        <v>8.7999999999999995E-2</v>
      </c>
      <c r="AK60" s="193">
        <f>IF($S$39="Market",'[2]WACC Calc'!AD141,'[2]WACC Calc'!AD532)</f>
        <v>8.7999999999999995E-2</v>
      </c>
      <c r="AL60" s="193">
        <f>IF($S$39="Market",'[2]WACC Calc'!AE141,'[2]WACC Calc'!AE532)</f>
        <v>8.7999999999999995E-2</v>
      </c>
      <c r="AM60" s="193">
        <f>IF($S$39="Market",'[2]WACC Calc'!AF141,'[2]WACC Calc'!AF532)</f>
        <v>8.7999999999999995E-2</v>
      </c>
      <c r="AN60" s="193">
        <f>IF($S$39="Market",'[2]WACC Calc'!AG141,'[2]WACC Calc'!AG532)</f>
        <v>8.7999999999999995E-2</v>
      </c>
      <c r="AO60" s="193">
        <f>IF($S$39="Market",'[2]WACC Calc'!AH141,'[2]WACC Calc'!AH532)</f>
        <v>8.7999999999999995E-2</v>
      </c>
      <c r="AP60" s="193">
        <f>IF($S$39="Market",'[2]WACC Calc'!AI141,'[2]WACC Calc'!AI532)</f>
        <v>8.7999999999999995E-2</v>
      </c>
    </row>
    <row r="61" spans="7:42" ht="14.25" customHeight="1" x14ac:dyDescent="0.2">
      <c r="G61" s="145"/>
      <c r="H61" s="399"/>
      <c r="J61" s="395"/>
      <c r="K61" s="192" t="s">
        <v>967</v>
      </c>
      <c r="L61" s="192" t="s">
        <v>963</v>
      </c>
      <c r="M61" s="193">
        <f>IF($S$39="Market",'[2]WACC Calc'!F142,'[2]WACC Calc'!F533)</f>
        <v>8.7999999999999995E-2</v>
      </c>
      <c r="N61" s="193">
        <f>IF($S$39="Market",'[2]WACC Calc'!G142,'[2]WACC Calc'!G533)</f>
        <v>8.7999999999999995E-2</v>
      </c>
      <c r="O61" s="193">
        <f>IF($S$39="Market",'[2]WACC Calc'!H142,'[2]WACC Calc'!H533)</f>
        <v>8.7999999999999995E-2</v>
      </c>
      <c r="P61" s="193">
        <f>IF($S$39="Market",'[2]WACC Calc'!I142,'[2]WACC Calc'!I533)</f>
        <v>8.7999999999999995E-2</v>
      </c>
      <c r="Q61" s="193">
        <f>IF($S$39="Market",'[2]WACC Calc'!J142,'[2]WACC Calc'!J533)</f>
        <v>8.7999999999999995E-2</v>
      </c>
      <c r="R61" s="193">
        <f>IF($S$39="Market",'[2]WACC Calc'!K142,'[2]WACC Calc'!K533)</f>
        <v>8.7999999999999995E-2</v>
      </c>
      <c r="S61" s="193">
        <f>IF($S$39="Market",'[2]WACC Calc'!L142,'[2]WACC Calc'!L533)</f>
        <v>8.7999999999999995E-2</v>
      </c>
      <c r="T61" s="193">
        <f>IF($S$39="Market",'[2]WACC Calc'!M142,'[2]WACC Calc'!M533)</f>
        <v>8.7999999999999995E-2</v>
      </c>
      <c r="U61" s="193">
        <f>IF($S$39="Market",'[2]WACC Calc'!N142,'[2]WACC Calc'!N533)</f>
        <v>8.7999999999999995E-2</v>
      </c>
      <c r="V61" s="193">
        <f>IF($S$39="Market",'[2]WACC Calc'!O142,'[2]WACC Calc'!O533)</f>
        <v>8.7999999999999995E-2</v>
      </c>
      <c r="W61" s="193">
        <f>IF($S$39="Market",'[2]WACC Calc'!P142,'[2]WACC Calc'!P533)</f>
        <v>8.7999999999999995E-2</v>
      </c>
      <c r="X61" s="193">
        <f>IF($S$39="Market",'[2]WACC Calc'!Q142,'[2]WACC Calc'!Q533)</f>
        <v>8.7999999999999995E-2</v>
      </c>
      <c r="Y61" s="193">
        <f>IF($S$39="Market",'[2]WACC Calc'!R142,'[2]WACC Calc'!R533)</f>
        <v>8.7999999999999995E-2</v>
      </c>
      <c r="Z61" s="193">
        <f>IF($S$39="Market",'[2]WACC Calc'!S142,'[2]WACC Calc'!S533)</f>
        <v>8.7999999999999995E-2</v>
      </c>
      <c r="AA61" s="193">
        <f>IF($S$39="Market",'[2]WACC Calc'!T142,'[2]WACC Calc'!T533)</f>
        <v>8.7999999999999995E-2</v>
      </c>
      <c r="AB61" s="193">
        <f>IF($S$39="Market",'[2]WACC Calc'!U142,'[2]WACC Calc'!U533)</f>
        <v>8.7999999999999995E-2</v>
      </c>
      <c r="AC61" s="193">
        <f>IF($S$39="Market",'[2]WACC Calc'!V142,'[2]WACC Calc'!V533)</f>
        <v>8.7999999999999995E-2</v>
      </c>
      <c r="AD61" s="193">
        <f>IF($S$39="Market",'[2]WACC Calc'!W142,'[2]WACC Calc'!W533)</f>
        <v>8.7999999999999995E-2</v>
      </c>
      <c r="AE61" s="193">
        <f>IF($S$39="Market",'[2]WACC Calc'!X142,'[2]WACC Calc'!X533)</f>
        <v>8.7999999999999995E-2</v>
      </c>
      <c r="AF61" s="193">
        <f>IF($S$39="Market",'[2]WACC Calc'!Y142,'[2]WACC Calc'!Y533)</f>
        <v>8.7999999999999995E-2</v>
      </c>
      <c r="AG61" s="193">
        <f>IF($S$39="Market",'[2]WACC Calc'!Z142,'[2]WACC Calc'!Z533)</f>
        <v>8.7999999999999995E-2</v>
      </c>
      <c r="AH61" s="193">
        <f>IF($S$39="Market",'[2]WACC Calc'!AA142,'[2]WACC Calc'!AA533)</f>
        <v>8.7999999999999995E-2</v>
      </c>
      <c r="AI61" s="193">
        <f>IF($S$39="Market",'[2]WACC Calc'!AB142,'[2]WACC Calc'!AB533)</f>
        <v>8.7999999999999995E-2</v>
      </c>
      <c r="AJ61" s="193">
        <f>IF($S$39="Market",'[2]WACC Calc'!AC142,'[2]WACC Calc'!AC533)</f>
        <v>8.7999999999999995E-2</v>
      </c>
      <c r="AK61" s="193">
        <f>IF($S$39="Market",'[2]WACC Calc'!AD142,'[2]WACC Calc'!AD533)</f>
        <v>8.7999999999999995E-2</v>
      </c>
      <c r="AL61" s="193">
        <f>IF($S$39="Market",'[2]WACC Calc'!AE142,'[2]WACC Calc'!AE533)</f>
        <v>8.7999999999999995E-2</v>
      </c>
      <c r="AM61" s="193">
        <f>IF($S$39="Market",'[2]WACC Calc'!AF142,'[2]WACC Calc'!AF533)</f>
        <v>8.7999999999999995E-2</v>
      </c>
      <c r="AN61" s="193">
        <f>IF($S$39="Market",'[2]WACC Calc'!AG142,'[2]WACC Calc'!AG533)</f>
        <v>8.7999999999999995E-2</v>
      </c>
      <c r="AO61" s="193">
        <f>IF($S$39="Market",'[2]WACC Calc'!AH142,'[2]WACC Calc'!AH533)</f>
        <v>8.7999999999999995E-2</v>
      </c>
      <c r="AP61" s="193">
        <f>IF($S$39="Market",'[2]WACC Calc'!AI142,'[2]WACC Calc'!AI533)</f>
        <v>8.7999999999999995E-2</v>
      </c>
    </row>
    <row r="62" spans="7:42" ht="14.25" customHeight="1" x14ac:dyDescent="0.2">
      <c r="G62" s="145"/>
      <c r="H62" s="399"/>
      <c r="J62" s="395"/>
      <c r="K62" s="192" t="s">
        <v>967</v>
      </c>
      <c r="L62" s="192" t="s">
        <v>964</v>
      </c>
      <c r="M62" s="193">
        <f>IF($S$39="Market",'[2]WACC Calc'!F143,'[2]WACC Calc'!F534)</f>
        <v>8.7999999999999995E-2</v>
      </c>
      <c r="N62" s="193">
        <f>IF($S$39="Market",'[2]WACC Calc'!G143,'[2]WACC Calc'!G534)</f>
        <v>8.7999999999999995E-2</v>
      </c>
      <c r="O62" s="193">
        <f>IF($S$39="Market",'[2]WACC Calc'!H143,'[2]WACC Calc'!H534)</f>
        <v>8.7999999999999995E-2</v>
      </c>
      <c r="P62" s="193">
        <f>IF($S$39="Market",'[2]WACC Calc'!I143,'[2]WACC Calc'!I534)</f>
        <v>8.7999999999999995E-2</v>
      </c>
      <c r="Q62" s="193">
        <f>IF($S$39="Market",'[2]WACC Calc'!J143,'[2]WACC Calc'!J534)</f>
        <v>8.7999999999999995E-2</v>
      </c>
      <c r="R62" s="193">
        <f>IF($S$39="Market",'[2]WACC Calc'!K143,'[2]WACC Calc'!K534)</f>
        <v>8.7999999999999995E-2</v>
      </c>
      <c r="S62" s="193">
        <f>IF($S$39="Market",'[2]WACC Calc'!L143,'[2]WACC Calc'!L534)</f>
        <v>8.7999999999999995E-2</v>
      </c>
      <c r="T62" s="193">
        <f>IF($S$39="Market",'[2]WACC Calc'!M143,'[2]WACC Calc'!M534)</f>
        <v>8.7999999999999995E-2</v>
      </c>
      <c r="U62" s="193">
        <f>IF($S$39="Market",'[2]WACC Calc'!N143,'[2]WACC Calc'!N534)</f>
        <v>8.7999999999999995E-2</v>
      </c>
      <c r="V62" s="193">
        <f>IF($S$39="Market",'[2]WACC Calc'!O143,'[2]WACC Calc'!O534)</f>
        <v>8.7999999999999995E-2</v>
      </c>
      <c r="W62" s="193">
        <f>IF($S$39="Market",'[2]WACC Calc'!P143,'[2]WACC Calc'!P534)</f>
        <v>8.7999999999999995E-2</v>
      </c>
      <c r="X62" s="193">
        <f>IF($S$39="Market",'[2]WACC Calc'!Q143,'[2]WACC Calc'!Q534)</f>
        <v>8.7999999999999995E-2</v>
      </c>
      <c r="Y62" s="193">
        <f>IF($S$39="Market",'[2]WACC Calc'!R143,'[2]WACC Calc'!R534)</f>
        <v>8.7999999999999995E-2</v>
      </c>
      <c r="Z62" s="193">
        <f>IF($S$39="Market",'[2]WACC Calc'!S143,'[2]WACC Calc'!S534)</f>
        <v>8.7999999999999995E-2</v>
      </c>
      <c r="AA62" s="193">
        <f>IF($S$39="Market",'[2]WACC Calc'!T143,'[2]WACC Calc'!T534)</f>
        <v>8.7999999999999995E-2</v>
      </c>
      <c r="AB62" s="193">
        <f>IF($S$39="Market",'[2]WACC Calc'!U143,'[2]WACC Calc'!U534)</f>
        <v>8.7999999999999995E-2</v>
      </c>
      <c r="AC62" s="193">
        <f>IF($S$39="Market",'[2]WACC Calc'!V143,'[2]WACC Calc'!V534)</f>
        <v>8.7999999999999995E-2</v>
      </c>
      <c r="AD62" s="193">
        <f>IF($S$39="Market",'[2]WACC Calc'!W143,'[2]WACC Calc'!W534)</f>
        <v>8.7999999999999995E-2</v>
      </c>
      <c r="AE62" s="193">
        <f>IF($S$39="Market",'[2]WACC Calc'!X143,'[2]WACC Calc'!X534)</f>
        <v>8.7999999999999995E-2</v>
      </c>
      <c r="AF62" s="193">
        <f>IF($S$39="Market",'[2]WACC Calc'!Y143,'[2]WACC Calc'!Y534)</f>
        <v>8.7999999999999995E-2</v>
      </c>
      <c r="AG62" s="193">
        <f>IF($S$39="Market",'[2]WACC Calc'!Z143,'[2]WACC Calc'!Z534)</f>
        <v>8.7999999999999995E-2</v>
      </c>
      <c r="AH62" s="193">
        <f>IF($S$39="Market",'[2]WACC Calc'!AA143,'[2]WACC Calc'!AA534)</f>
        <v>8.7999999999999995E-2</v>
      </c>
      <c r="AI62" s="193">
        <f>IF($S$39="Market",'[2]WACC Calc'!AB143,'[2]WACC Calc'!AB534)</f>
        <v>8.7999999999999995E-2</v>
      </c>
      <c r="AJ62" s="193">
        <f>IF($S$39="Market",'[2]WACC Calc'!AC143,'[2]WACC Calc'!AC534)</f>
        <v>8.7999999999999995E-2</v>
      </c>
      <c r="AK62" s="193">
        <f>IF($S$39="Market",'[2]WACC Calc'!AD143,'[2]WACC Calc'!AD534)</f>
        <v>8.7999999999999995E-2</v>
      </c>
      <c r="AL62" s="193">
        <f>IF($S$39="Market",'[2]WACC Calc'!AE143,'[2]WACC Calc'!AE534)</f>
        <v>8.7999999999999995E-2</v>
      </c>
      <c r="AM62" s="193">
        <f>IF($S$39="Market",'[2]WACC Calc'!AF143,'[2]WACC Calc'!AF534)</f>
        <v>8.7999999999999995E-2</v>
      </c>
      <c r="AN62" s="193">
        <f>IF($S$39="Market",'[2]WACC Calc'!AG143,'[2]WACC Calc'!AG534)</f>
        <v>8.7999999999999995E-2</v>
      </c>
      <c r="AO62" s="193">
        <f>IF($S$39="Market",'[2]WACC Calc'!AH143,'[2]WACC Calc'!AH534)</f>
        <v>8.7999999999999995E-2</v>
      </c>
      <c r="AP62" s="193">
        <f>IF($S$39="Market",'[2]WACC Calc'!AI143,'[2]WACC Calc'!AI534)</f>
        <v>8.7999999999999995E-2</v>
      </c>
    </row>
    <row r="63" spans="7:42" ht="14.25" customHeight="1" x14ac:dyDescent="0.25">
      <c r="G63" s="145"/>
      <c r="H63" s="399"/>
      <c r="J63" s="395"/>
      <c r="K63" s="192" t="s">
        <v>968</v>
      </c>
      <c r="L63" s="192" t="s">
        <v>962</v>
      </c>
      <c r="M63" s="194">
        <f t="shared" ref="M63:AP65" si="1">(1+M60)/(1+M$52) - 1</f>
        <v>5.8468722638389092E-2</v>
      </c>
      <c r="N63" s="194">
        <f t="shared" si="1"/>
        <v>5.9190031152648093E-2</v>
      </c>
      <c r="O63" s="194">
        <f t="shared" si="1"/>
        <v>6.1152833317077882E-2</v>
      </c>
      <c r="P63" s="194">
        <f t="shared" si="1"/>
        <v>6.1463414634146618E-2</v>
      </c>
      <c r="Q63" s="194">
        <f t="shared" si="1"/>
        <v>6.1463414634146618E-2</v>
      </c>
      <c r="R63" s="194">
        <f t="shared" si="1"/>
        <v>6.1463414634146618E-2</v>
      </c>
      <c r="S63" s="194">
        <f t="shared" si="1"/>
        <v>6.1463414634146618E-2</v>
      </c>
      <c r="T63" s="194">
        <f t="shared" si="1"/>
        <v>6.1463414634146618E-2</v>
      </c>
      <c r="U63" s="194">
        <f t="shared" si="1"/>
        <v>6.1463414634146618E-2</v>
      </c>
      <c r="V63" s="194">
        <f t="shared" si="1"/>
        <v>6.1463414634146618E-2</v>
      </c>
      <c r="W63" s="194">
        <f t="shared" si="1"/>
        <v>6.1463414634146618E-2</v>
      </c>
      <c r="X63" s="194">
        <f t="shared" si="1"/>
        <v>6.1463414634146618E-2</v>
      </c>
      <c r="Y63" s="194">
        <f t="shared" si="1"/>
        <v>6.1463414634146618E-2</v>
      </c>
      <c r="Z63" s="194">
        <f t="shared" si="1"/>
        <v>6.1463414634146618E-2</v>
      </c>
      <c r="AA63" s="194">
        <f t="shared" si="1"/>
        <v>6.1463414634146618E-2</v>
      </c>
      <c r="AB63" s="194">
        <f t="shared" si="1"/>
        <v>6.1463414634146618E-2</v>
      </c>
      <c r="AC63" s="194">
        <f t="shared" si="1"/>
        <v>6.1463414634146618E-2</v>
      </c>
      <c r="AD63" s="194">
        <f t="shared" si="1"/>
        <v>6.1463414634146618E-2</v>
      </c>
      <c r="AE63" s="194">
        <f t="shared" si="1"/>
        <v>6.1463414634146618E-2</v>
      </c>
      <c r="AF63" s="194">
        <f t="shared" si="1"/>
        <v>6.1463414634146618E-2</v>
      </c>
      <c r="AG63" s="194">
        <f t="shared" si="1"/>
        <v>6.1463414634146618E-2</v>
      </c>
      <c r="AH63" s="194">
        <f t="shared" si="1"/>
        <v>6.1463414634146618E-2</v>
      </c>
      <c r="AI63" s="194">
        <f t="shared" si="1"/>
        <v>6.1463414634146618E-2</v>
      </c>
      <c r="AJ63" s="194">
        <f t="shared" si="1"/>
        <v>6.1463414634146618E-2</v>
      </c>
      <c r="AK63" s="194">
        <f t="shared" si="1"/>
        <v>6.1463414634146618E-2</v>
      </c>
      <c r="AL63" s="194">
        <f t="shared" si="1"/>
        <v>6.1463414634146618E-2</v>
      </c>
      <c r="AM63" s="194">
        <f t="shared" si="1"/>
        <v>6.1463414634146618E-2</v>
      </c>
      <c r="AN63" s="194">
        <f t="shared" si="1"/>
        <v>6.1463414634146618E-2</v>
      </c>
      <c r="AO63" s="194">
        <f t="shared" si="1"/>
        <v>6.1463414634146618E-2</v>
      </c>
      <c r="AP63" s="194">
        <f t="shared" si="1"/>
        <v>6.1463414634146618E-2</v>
      </c>
    </row>
    <row r="64" spans="7:42" ht="14.25" customHeight="1" x14ac:dyDescent="0.25">
      <c r="G64" s="145"/>
      <c r="H64" s="399"/>
      <c r="J64" s="395"/>
      <c r="K64" s="192" t="s">
        <v>968</v>
      </c>
      <c r="L64" s="192" t="s">
        <v>963</v>
      </c>
      <c r="M64" s="194">
        <f t="shared" si="1"/>
        <v>5.8468722638389092E-2</v>
      </c>
      <c r="N64" s="194">
        <f t="shared" si="1"/>
        <v>5.9190031152648093E-2</v>
      </c>
      <c r="O64" s="194">
        <f t="shared" si="1"/>
        <v>6.1152833317077882E-2</v>
      </c>
      <c r="P64" s="194">
        <f t="shared" si="1"/>
        <v>6.1463414634146618E-2</v>
      </c>
      <c r="Q64" s="194">
        <f t="shared" si="1"/>
        <v>6.1463414634146618E-2</v>
      </c>
      <c r="R64" s="194">
        <f t="shared" si="1"/>
        <v>6.1463414634146618E-2</v>
      </c>
      <c r="S64" s="194">
        <f t="shared" si="1"/>
        <v>6.1463414634146618E-2</v>
      </c>
      <c r="T64" s="194">
        <f t="shared" si="1"/>
        <v>6.1463414634146618E-2</v>
      </c>
      <c r="U64" s="194">
        <f t="shared" si="1"/>
        <v>6.1463414634146618E-2</v>
      </c>
      <c r="V64" s="194">
        <f t="shared" si="1"/>
        <v>6.1463414634146618E-2</v>
      </c>
      <c r="W64" s="194">
        <f t="shared" si="1"/>
        <v>6.1463414634146618E-2</v>
      </c>
      <c r="X64" s="194">
        <f t="shared" si="1"/>
        <v>6.1463414634146618E-2</v>
      </c>
      <c r="Y64" s="194">
        <f t="shared" si="1"/>
        <v>6.1463414634146618E-2</v>
      </c>
      <c r="Z64" s="194">
        <f t="shared" si="1"/>
        <v>6.1463414634146618E-2</v>
      </c>
      <c r="AA64" s="194">
        <f t="shared" si="1"/>
        <v>6.1463414634146618E-2</v>
      </c>
      <c r="AB64" s="194">
        <f t="shared" si="1"/>
        <v>6.1463414634146618E-2</v>
      </c>
      <c r="AC64" s="194">
        <f t="shared" si="1"/>
        <v>6.1463414634146618E-2</v>
      </c>
      <c r="AD64" s="194">
        <f t="shared" si="1"/>
        <v>6.1463414634146618E-2</v>
      </c>
      <c r="AE64" s="194">
        <f t="shared" si="1"/>
        <v>6.1463414634146618E-2</v>
      </c>
      <c r="AF64" s="194">
        <f t="shared" si="1"/>
        <v>6.1463414634146618E-2</v>
      </c>
      <c r="AG64" s="194">
        <f t="shared" si="1"/>
        <v>6.1463414634146618E-2</v>
      </c>
      <c r="AH64" s="194">
        <f t="shared" si="1"/>
        <v>6.1463414634146618E-2</v>
      </c>
      <c r="AI64" s="194">
        <f t="shared" si="1"/>
        <v>6.1463414634146618E-2</v>
      </c>
      <c r="AJ64" s="194">
        <f t="shared" si="1"/>
        <v>6.1463414634146618E-2</v>
      </c>
      <c r="AK64" s="194">
        <f t="shared" si="1"/>
        <v>6.1463414634146618E-2</v>
      </c>
      <c r="AL64" s="194">
        <f t="shared" si="1"/>
        <v>6.1463414634146618E-2</v>
      </c>
      <c r="AM64" s="194">
        <f t="shared" si="1"/>
        <v>6.1463414634146618E-2</v>
      </c>
      <c r="AN64" s="194">
        <f t="shared" si="1"/>
        <v>6.1463414634146618E-2</v>
      </c>
      <c r="AO64" s="194">
        <f t="shared" si="1"/>
        <v>6.1463414634146618E-2</v>
      </c>
      <c r="AP64" s="194">
        <f t="shared" si="1"/>
        <v>6.1463414634146618E-2</v>
      </c>
    </row>
    <row r="65" spans="7:42" ht="14.25" customHeight="1" x14ac:dyDescent="0.25">
      <c r="G65" s="145"/>
      <c r="H65" s="399"/>
      <c r="J65" s="395"/>
      <c r="K65" s="192" t="s">
        <v>968</v>
      </c>
      <c r="L65" s="192" t="s">
        <v>964</v>
      </c>
      <c r="M65" s="194">
        <f t="shared" si="1"/>
        <v>5.8468722638389092E-2</v>
      </c>
      <c r="N65" s="194">
        <f t="shared" si="1"/>
        <v>5.9190031152648093E-2</v>
      </c>
      <c r="O65" s="194">
        <f t="shared" si="1"/>
        <v>6.1152833317077882E-2</v>
      </c>
      <c r="P65" s="194">
        <f t="shared" si="1"/>
        <v>6.1463414634146618E-2</v>
      </c>
      <c r="Q65" s="194">
        <f t="shared" si="1"/>
        <v>6.1463414634146618E-2</v>
      </c>
      <c r="R65" s="194">
        <f t="shared" si="1"/>
        <v>6.1463414634146618E-2</v>
      </c>
      <c r="S65" s="194">
        <f t="shared" si="1"/>
        <v>6.1463414634146618E-2</v>
      </c>
      <c r="T65" s="194">
        <f t="shared" si="1"/>
        <v>6.1463414634146618E-2</v>
      </c>
      <c r="U65" s="194">
        <f t="shared" si="1"/>
        <v>6.1463414634146618E-2</v>
      </c>
      <c r="V65" s="194">
        <f t="shared" si="1"/>
        <v>6.1463414634146618E-2</v>
      </c>
      <c r="W65" s="194">
        <f t="shared" si="1"/>
        <v>6.1463414634146618E-2</v>
      </c>
      <c r="X65" s="194">
        <f t="shared" si="1"/>
        <v>6.1463414634146618E-2</v>
      </c>
      <c r="Y65" s="194">
        <f t="shared" si="1"/>
        <v>6.1463414634146618E-2</v>
      </c>
      <c r="Z65" s="194">
        <f t="shared" si="1"/>
        <v>6.1463414634146618E-2</v>
      </c>
      <c r="AA65" s="194">
        <f t="shared" si="1"/>
        <v>6.1463414634146618E-2</v>
      </c>
      <c r="AB65" s="194">
        <f t="shared" si="1"/>
        <v>6.1463414634146618E-2</v>
      </c>
      <c r="AC65" s="194">
        <f t="shared" si="1"/>
        <v>6.1463414634146618E-2</v>
      </c>
      <c r="AD65" s="194">
        <f t="shared" si="1"/>
        <v>6.1463414634146618E-2</v>
      </c>
      <c r="AE65" s="194">
        <f t="shared" si="1"/>
        <v>6.1463414634146618E-2</v>
      </c>
      <c r="AF65" s="194">
        <f t="shared" si="1"/>
        <v>6.1463414634146618E-2</v>
      </c>
      <c r="AG65" s="194">
        <f t="shared" si="1"/>
        <v>6.1463414634146618E-2</v>
      </c>
      <c r="AH65" s="194">
        <f t="shared" si="1"/>
        <v>6.1463414634146618E-2</v>
      </c>
      <c r="AI65" s="194">
        <f t="shared" si="1"/>
        <v>6.1463414634146618E-2</v>
      </c>
      <c r="AJ65" s="194">
        <f t="shared" si="1"/>
        <v>6.1463414634146618E-2</v>
      </c>
      <c r="AK65" s="194">
        <f t="shared" si="1"/>
        <v>6.1463414634146618E-2</v>
      </c>
      <c r="AL65" s="194">
        <f t="shared" si="1"/>
        <v>6.1463414634146618E-2</v>
      </c>
      <c r="AM65" s="194">
        <f t="shared" si="1"/>
        <v>6.1463414634146618E-2</v>
      </c>
      <c r="AN65" s="194">
        <f t="shared" si="1"/>
        <v>6.1463414634146618E-2</v>
      </c>
      <c r="AO65" s="194">
        <f t="shared" si="1"/>
        <v>6.1463414634146618E-2</v>
      </c>
      <c r="AP65" s="194">
        <f t="shared" si="1"/>
        <v>6.1463414634146618E-2</v>
      </c>
    </row>
    <row r="66" spans="7:42" ht="14.25" customHeight="1" x14ac:dyDescent="0.2">
      <c r="G66" s="145"/>
      <c r="H66" s="399"/>
      <c r="J66" s="395"/>
      <c r="K66" s="192" t="s">
        <v>969</v>
      </c>
      <c r="L66" s="192" t="s">
        <v>962</v>
      </c>
      <c r="M66" s="193">
        <f>IF($S$39="Market",'[2]WACC Calc'!F147,'[2]WACC Calc'!F538)</f>
        <v>0.51099066404891103</v>
      </c>
      <c r="N66" s="193">
        <f>IF($S$39="Market",'[2]WACC Calc'!G147,'[2]WACC Calc'!G538)</f>
        <v>0.51089196296096395</v>
      </c>
      <c r="O66" s="193">
        <f>IF($S$39="Market",'[2]WACC Calc'!H147,'[2]WACC Calc'!H538)</f>
        <v>0.51294805641519803</v>
      </c>
      <c r="P66" s="193">
        <f>IF($S$39="Market",'[2]WACC Calc'!I147,'[2]WACC Calc'!I538)</f>
        <v>0.505944263836413</v>
      </c>
      <c r="Q66" s="193">
        <f>IF($S$39="Market",'[2]WACC Calc'!J147,'[2]WACC Calc'!J538)</f>
        <v>0.49857179985181399</v>
      </c>
      <c r="R66" s="193">
        <f>IF($S$39="Market",'[2]WACC Calc'!K147,'[2]WACC Calc'!K538)</f>
        <v>0.49078735044028998</v>
      </c>
      <c r="S66" s="193">
        <f>IF($S$39="Market",'[2]WACC Calc'!L147,'[2]WACC Calc'!L538)</f>
        <v>0.48255537981256202</v>
      </c>
      <c r="T66" s="193">
        <f>IF($S$39="Market",'[2]WACC Calc'!M147,'[2]WACC Calc'!M538)</f>
        <v>0.47383614486872999</v>
      </c>
      <c r="U66" s="193">
        <f>IF($S$39="Market",'[2]WACC Calc'!N147,'[2]WACC Calc'!N538)</f>
        <v>0.46458505350628498</v>
      </c>
      <c r="V66" s="193">
        <f>IF($S$39="Market",'[2]WACC Calc'!O147,'[2]WACC Calc'!O538)</f>
        <v>0.45475190179369002</v>
      </c>
      <c r="W66" s="193">
        <f>IF($S$39="Market",'[2]WACC Calc'!P147,'[2]WACC Calc'!P538)</f>
        <v>0.44427996246185703</v>
      </c>
      <c r="X66" s="193">
        <f>IF($S$39="Market",'[2]WACC Calc'!Q147,'[2]WACC Calc'!Q538)</f>
        <v>0.433104889769868</v>
      </c>
      <c r="Y66" s="193">
        <f>IF($S$39="Market",'[2]WACC Calc'!R147,'[2]WACC Calc'!R538)</f>
        <v>0.42115339608776597</v>
      </c>
      <c r="Z66" s="193">
        <f>IF($S$39="Market",'[2]WACC Calc'!S147,'[2]WACC Calc'!S538)</f>
        <v>0.40834164268081502</v>
      </c>
      <c r="AA66" s="193">
        <f>IF($S$39="Market",'[2]WACC Calc'!T147,'[2]WACC Calc'!T538)</f>
        <v>0.39457327000141401</v>
      </c>
      <c r="AB66" s="193">
        <f>IF($S$39="Market",'[2]WACC Calc'!U147,'[2]WACC Calc'!U538)</f>
        <v>0.38996863772900803</v>
      </c>
      <c r="AC66" s="193">
        <f>IF($S$39="Market",'[2]WACC Calc'!V147,'[2]WACC Calc'!V538)</f>
        <v>0.38525365004204998</v>
      </c>
      <c r="AD66" s="193">
        <f>IF($S$39="Market",'[2]WACC Calc'!W147,'[2]WACC Calc'!W538)</f>
        <v>0.38042429162410701</v>
      </c>
      <c r="AE66" s="193">
        <f>IF($S$39="Market",'[2]WACC Calc'!X147,'[2]WACC Calc'!X538)</f>
        <v>0.375476349969458</v>
      </c>
      <c r="AF66" s="193">
        <f>IF($S$39="Market",'[2]WACC Calc'!Y147,'[2]WACC Calc'!Y538)</f>
        <v>0.370405403127049</v>
      </c>
      <c r="AG66" s="193">
        <f>IF($S$39="Market",'[2]WACC Calc'!Z147,'[2]WACC Calc'!Z538)</f>
        <v>0.365206806520538</v>
      </c>
      <c r="AH66" s="193">
        <f>IF($S$39="Market",'[2]WACC Calc'!AA147,'[2]WACC Calc'!AA538)</f>
        <v>0.35987567875848703</v>
      </c>
      <c r="AI66" s="193">
        <f>IF($S$39="Market",'[2]WACC Calc'!AB147,'[2]WACC Calc'!AB538)</f>
        <v>0.35440688634740902</v>
      </c>
      <c r="AJ66" s="193">
        <f>IF($S$39="Market",'[2]WACC Calc'!AC147,'[2]WACC Calc'!AC538)</f>
        <v>0.442202786259903</v>
      </c>
      <c r="AK66" s="193">
        <f>IF($S$39="Market",'[2]WACC Calc'!AD147,'[2]WACC Calc'!AD538)</f>
        <v>0.53261658349319196</v>
      </c>
      <c r="AL66" s="193">
        <f>IF($S$39="Market",'[2]WACC Calc'!AE147,'[2]WACC Calc'!AE538)</f>
        <v>0.73800060077160401</v>
      </c>
      <c r="AM66" s="193">
        <f>IF($S$39="Market",'[2]WACC Calc'!AF147,'[2]WACC Calc'!AF538)</f>
        <v>0.73800402408709598</v>
      </c>
      <c r="AN66" s="193">
        <f>IF($S$39="Market",'[2]WACC Calc'!AG147,'[2]WACC Calc'!AG538)</f>
        <v>0.73800754206744301</v>
      </c>
      <c r="AO66" s="193">
        <f>IF($S$39="Market",'[2]WACC Calc'!AH147,'[2]WACC Calc'!AH538)</f>
        <v>0.73801115868760003</v>
      </c>
      <c r="AP66" s="193">
        <f>IF($S$39="Market",'[2]WACC Calc'!AI147,'[2]WACC Calc'!AI538)</f>
        <v>0.73801487814820799</v>
      </c>
    </row>
    <row r="67" spans="7:42" ht="14.25" customHeight="1" x14ac:dyDescent="0.2">
      <c r="G67" s="145"/>
      <c r="H67" s="399"/>
      <c r="J67" s="395"/>
      <c r="K67" s="192" t="s">
        <v>969</v>
      </c>
      <c r="L67" s="192" t="s">
        <v>963</v>
      </c>
      <c r="M67" s="193">
        <f>IF($S$39="Market",'[2]WACC Calc'!F148,'[2]WACC Calc'!F539)</f>
        <v>0.51099066404891103</v>
      </c>
      <c r="N67" s="193">
        <f>IF($S$39="Market",'[2]WACC Calc'!G148,'[2]WACC Calc'!G539)</f>
        <v>0.51089196296096395</v>
      </c>
      <c r="O67" s="193">
        <f>IF($S$39="Market",'[2]WACC Calc'!H148,'[2]WACC Calc'!H539)</f>
        <v>0.51294805641519803</v>
      </c>
      <c r="P67" s="193">
        <f>IF($S$39="Market",'[2]WACC Calc'!I148,'[2]WACC Calc'!I539)</f>
        <v>0.505944263836413</v>
      </c>
      <c r="Q67" s="193">
        <f>IF($S$39="Market",'[2]WACC Calc'!J148,'[2]WACC Calc'!J539)</f>
        <v>0.49857179985181399</v>
      </c>
      <c r="R67" s="193">
        <f>IF($S$39="Market",'[2]WACC Calc'!K148,'[2]WACC Calc'!K539)</f>
        <v>0.49078735044028998</v>
      </c>
      <c r="S67" s="193">
        <f>IF($S$39="Market",'[2]WACC Calc'!L148,'[2]WACC Calc'!L539)</f>
        <v>0.48255537981256202</v>
      </c>
      <c r="T67" s="193">
        <f>IF($S$39="Market",'[2]WACC Calc'!M148,'[2]WACC Calc'!M539)</f>
        <v>0.47383614486872999</v>
      </c>
      <c r="U67" s="193">
        <f>IF($S$39="Market",'[2]WACC Calc'!N148,'[2]WACC Calc'!N539)</f>
        <v>0.46458505350628498</v>
      </c>
      <c r="V67" s="193">
        <f>IF($S$39="Market",'[2]WACC Calc'!O148,'[2]WACC Calc'!O539)</f>
        <v>0.45475190179369002</v>
      </c>
      <c r="W67" s="193">
        <f>IF($S$39="Market",'[2]WACC Calc'!P148,'[2]WACC Calc'!P539)</f>
        <v>0.44427996246185703</v>
      </c>
      <c r="X67" s="193">
        <f>IF($S$39="Market",'[2]WACC Calc'!Q148,'[2]WACC Calc'!Q539)</f>
        <v>0.433104889769868</v>
      </c>
      <c r="Y67" s="193">
        <f>IF($S$39="Market",'[2]WACC Calc'!R148,'[2]WACC Calc'!R539)</f>
        <v>0.42115339608776597</v>
      </c>
      <c r="Z67" s="193">
        <f>IF($S$39="Market",'[2]WACC Calc'!S148,'[2]WACC Calc'!S539)</f>
        <v>0.40834164268081502</v>
      </c>
      <c r="AA67" s="193">
        <f>IF($S$39="Market",'[2]WACC Calc'!T148,'[2]WACC Calc'!T539)</f>
        <v>0.39457327000141401</v>
      </c>
      <c r="AB67" s="193">
        <f>IF($S$39="Market",'[2]WACC Calc'!U148,'[2]WACC Calc'!U539)</f>
        <v>0.38996863772900803</v>
      </c>
      <c r="AC67" s="193">
        <f>IF($S$39="Market",'[2]WACC Calc'!V148,'[2]WACC Calc'!V539)</f>
        <v>0.38525365004204998</v>
      </c>
      <c r="AD67" s="193">
        <f>IF($S$39="Market",'[2]WACC Calc'!W148,'[2]WACC Calc'!W539)</f>
        <v>0.38042429162410701</v>
      </c>
      <c r="AE67" s="193">
        <f>IF($S$39="Market",'[2]WACC Calc'!X148,'[2]WACC Calc'!X539)</f>
        <v>0.375476349969458</v>
      </c>
      <c r="AF67" s="193">
        <f>IF($S$39="Market",'[2]WACC Calc'!Y148,'[2]WACC Calc'!Y539)</f>
        <v>0.370405403127049</v>
      </c>
      <c r="AG67" s="193">
        <f>IF($S$39="Market",'[2]WACC Calc'!Z148,'[2]WACC Calc'!Z539)</f>
        <v>0.365206806520538</v>
      </c>
      <c r="AH67" s="193">
        <f>IF($S$39="Market",'[2]WACC Calc'!AA148,'[2]WACC Calc'!AA539)</f>
        <v>0.35987567875848703</v>
      </c>
      <c r="AI67" s="193">
        <f>IF($S$39="Market",'[2]WACC Calc'!AB148,'[2]WACC Calc'!AB539)</f>
        <v>0.35440688634740902</v>
      </c>
      <c r="AJ67" s="193">
        <f>IF($S$39="Market",'[2]WACC Calc'!AC148,'[2]WACC Calc'!AC539)</f>
        <v>0.442202786259903</v>
      </c>
      <c r="AK67" s="193">
        <f>IF($S$39="Market",'[2]WACC Calc'!AD148,'[2]WACC Calc'!AD539)</f>
        <v>0.53261658349319196</v>
      </c>
      <c r="AL67" s="193">
        <f>IF($S$39="Market",'[2]WACC Calc'!AE148,'[2]WACC Calc'!AE539)</f>
        <v>0.73800060077160401</v>
      </c>
      <c r="AM67" s="193">
        <f>IF($S$39="Market",'[2]WACC Calc'!AF148,'[2]WACC Calc'!AF539)</f>
        <v>0.73800402408709598</v>
      </c>
      <c r="AN67" s="193">
        <f>IF($S$39="Market",'[2]WACC Calc'!AG148,'[2]WACC Calc'!AG539)</f>
        <v>0.73800754206744301</v>
      </c>
      <c r="AO67" s="193">
        <f>IF($S$39="Market",'[2]WACC Calc'!AH148,'[2]WACC Calc'!AH539)</f>
        <v>0.73801115868760003</v>
      </c>
      <c r="AP67" s="193">
        <f>IF($S$39="Market",'[2]WACC Calc'!AI148,'[2]WACC Calc'!AI539)</f>
        <v>0.73801487814820799</v>
      </c>
    </row>
    <row r="68" spans="7:42" ht="14.25" customHeight="1" x14ac:dyDescent="0.2">
      <c r="G68" s="145"/>
      <c r="H68" s="399"/>
      <c r="J68" s="395"/>
      <c r="K68" s="192" t="s">
        <v>969</v>
      </c>
      <c r="L68" s="192" t="s">
        <v>964</v>
      </c>
      <c r="M68" s="193">
        <f>IF($S$39="Market",'[2]WACC Calc'!F149,'[2]WACC Calc'!F540)</f>
        <v>0.51099066404891103</v>
      </c>
      <c r="N68" s="193">
        <f>IF($S$39="Market",'[2]WACC Calc'!G149,'[2]WACC Calc'!G540)</f>
        <v>0.51089196296096395</v>
      </c>
      <c r="O68" s="193">
        <f>IF($S$39="Market",'[2]WACC Calc'!H149,'[2]WACC Calc'!H540)</f>
        <v>0.51294805641519803</v>
      </c>
      <c r="P68" s="193">
        <f>IF($S$39="Market",'[2]WACC Calc'!I149,'[2]WACC Calc'!I540)</f>
        <v>0.505944263836413</v>
      </c>
      <c r="Q68" s="193">
        <f>IF($S$39="Market",'[2]WACC Calc'!J149,'[2]WACC Calc'!J540)</f>
        <v>0.49857179985181399</v>
      </c>
      <c r="R68" s="193">
        <f>IF($S$39="Market",'[2]WACC Calc'!K149,'[2]WACC Calc'!K540)</f>
        <v>0.49078735044028998</v>
      </c>
      <c r="S68" s="193">
        <f>IF($S$39="Market",'[2]WACC Calc'!L149,'[2]WACC Calc'!L540)</f>
        <v>0.48255537981256202</v>
      </c>
      <c r="T68" s="193">
        <f>IF($S$39="Market",'[2]WACC Calc'!M149,'[2]WACC Calc'!M540)</f>
        <v>0.47383614486872999</v>
      </c>
      <c r="U68" s="193">
        <f>IF($S$39="Market",'[2]WACC Calc'!N149,'[2]WACC Calc'!N540)</f>
        <v>0.46458505350628498</v>
      </c>
      <c r="V68" s="193">
        <f>IF($S$39="Market",'[2]WACC Calc'!O149,'[2]WACC Calc'!O540)</f>
        <v>0.45475190179369002</v>
      </c>
      <c r="W68" s="193">
        <f>IF($S$39="Market",'[2]WACC Calc'!P149,'[2]WACC Calc'!P540)</f>
        <v>0.44427996246185703</v>
      </c>
      <c r="X68" s="193">
        <f>IF($S$39="Market",'[2]WACC Calc'!Q149,'[2]WACC Calc'!Q540)</f>
        <v>0.433104889769868</v>
      </c>
      <c r="Y68" s="193">
        <f>IF($S$39="Market",'[2]WACC Calc'!R149,'[2]WACC Calc'!R540)</f>
        <v>0.42115339608776597</v>
      </c>
      <c r="Z68" s="193">
        <f>IF($S$39="Market",'[2]WACC Calc'!S149,'[2]WACC Calc'!S540)</f>
        <v>0.40834164268081502</v>
      </c>
      <c r="AA68" s="193">
        <f>IF($S$39="Market",'[2]WACC Calc'!T149,'[2]WACC Calc'!T540)</f>
        <v>0.39457327000141401</v>
      </c>
      <c r="AB68" s="193">
        <f>IF($S$39="Market",'[2]WACC Calc'!U149,'[2]WACC Calc'!U540)</f>
        <v>0.38996863772900803</v>
      </c>
      <c r="AC68" s="193">
        <f>IF($S$39="Market",'[2]WACC Calc'!V149,'[2]WACC Calc'!V540)</f>
        <v>0.38525365004204998</v>
      </c>
      <c r="AD68" s="193">
        <f>IF($S$39="Market",'[2]WACC Calc'!W149,'[2]WACC Calc'!W540)</f>
        <v>0.38042429162410701</v>
      </c>
      <c r="AE68" s="193">
        <f>IF($S$39="Market",'[2]WACC Calc'!X149,'[2]WACC Calc'!X540)</f>
        <v>0.375476349969458</v>
      </c>
      <c r="AF68" s="193">
        <f>IF($S$39="Market",'[2]WACC Calc'!Y149,'[2]WACC Calc'!Y540)</f>
        <v>0.370405403127049</v>
      </c>
      <c r="AG68" s="193">
        <f>IF($S$39="Market",'[2]WACC Calc'!Z149,'[2]WACC Calc'!Z540)</f>
        <v>0.365206806520538</v>
      </c>
      <c r="AH68" s="193">
        <f>IF($S$39="Market",'[2]WACC Calc'!AA149,'[2]WACC Calc'!AA540)</f>
        <v>0.35987567875848703</v>
      </c>
      <c r="AI68" s="193">
        <f>IF($S$39="Market",'[2]WACC Calc'!AB149,'[2]WACC Calc'!AB540)</f>
        <v>0.35440688634740902</v>
      </c>
      <c r="AJ68" s="193">
        <f>IF($S$39="Market",'[2]WACC Calc'!AC149,'[2]WACC Calc'!AC540)</f>
        <v>0.442202786259903</v>
      </c>
      <c r="AK68" s="193">
        <f>IF($S$39="Market",'[2]WACC Calc'!AD149,'[2]WACC Calc'!AD540)</f>
        <v>0.53261658349319196</v>
      </c>
      <c r="AL68" s="193">
        <f>IF($S$39="Market",'[2]WACC Calc'!AE149,'[2]WACC Calc'!AE540)</f>
        <v>0.73800060077160401</v>
      </c>
      <c r="AM68" s="193">
        <f>IF($S$39="Market",'[2]WACC Calc'!AF149,'[2]WACC Calc'!AF540)</f>
        <v>0.73800402408709598</v>
      </c>
      <c r="AN68" s="193">
        <f>IF($S$39="Market",'[2]WACC Calc'!AG149,'[2]WACC Calc'!AG540)</f>
        <v>0.73800754206744301</v>
      </c>
      <c r="AO68" s="193">
        <f>IF($S$39="Market",'[2]WACC Calc'!AH149,'[2]WACC Calc'!AH540)</f>
        <v>0.73801115868760003</v>
      </c>
      <c r="AP68" s="193">
        <f>IF($S$39="Market",'[2]WACC Calc'!AI149,'[2]WACC Calc'!AI540)</f>
        <v>0.73801487814820799</v>
      </c>
    </row>
    <row r="69" spans="7:42" ht="14.25" customHeight="1" x14ac:dyDescent="0.2">
      <c r="G69" s="145"/>
      <c r="H69" s="399"/>
      <c r="J69" s="395"/>
      <c r="K69" s="192" t="s">
        <v>970</v>
      </c>
      <c r="L69" s="192" t="s">
        <v>960</v>
      </c>
      <c r="M69" s="193">
        <f>IF($S$39="Market",'[2]WACC Calc'!F150,'[2]WACC Calc'!F541)</f>
        <v>0.25739999999999996</v>
      </c>
      <c r="N69" s="193">
        <f>IF($S$39="Market",'[2]WACC Calc'!G150,'[2]WACC Calc'!G541)</f>
        <v>0.25739999999999996</v>
      </c>
      <c r="O69" s="193">
        <f>IF($S$39="Market",'[2]WACC Calc'!H150,'[2]WACC Calc'!H541)</f>
        <v>0.25739999999999996</v>
      </c>
      <c r="P69" s="193">
        <f>IF($S$39="Market",'[2]WACC Calc'!I150,'[2]WACC Calc'!I541)</f>
        <v>0.25739999999999996</v>
      </c>
      <c r="Q69" s="193">
        <f>IF($S$39="Market",'[2]WACC Calc'!J150,'[2]WACC Calc'!J541)</f>
        <v>0.25739999999999996</v>
      </c>
      <c r="R69" s="193">
        <f>IF($S$39="Market",'[2]WACC Calc'!K150,'[2]WACC Calc'!K541)</f>
        <v>0.25739999999999996</v>
      </c>
      <c r="S69" s="193">
        <f>IF($S$39="Market",'[2]WACC Calc'!L150,'[2]WACC Calc'!L541)</f>
        <v>0.25739999999999996</v>
      </c>
      <c r="T69" s="193">
        <f>IF($S$39="Market",'[2]WACC Calc'!M150,'[2]WACC Calc'!M541)</f>
        <v>0.25739999999999996</v>
      </c>
      <c r="U69" s="193">
        <f>IF($S$39="Market",'[2]WACC Calc'!N150,'[2]WACC Calc'!N541)</f>
        <v>0.25739999999999996</v>
      </c>
      <c r="V69" s="193">
        <f>IF($S$39="Market",'[2]WACC Calc'!O150,'[2]WACC Calc'!O541)</f>
        <v>0.25739999999999996</v>
      </c>
      <c r="W69" s="193">
        <f>IF($S$39="Market",'[2]WACC Calc'!P150,'[2]WACC Calc'!P541)</f>
        <v>0.25739999999999996</v>
      </c>
      <c r="X69" s="193">
        <f>IF($S$39="Market",'[2]WACC Calc'!Q150,'[2]WACC Calc'!Q541)</f>
        <v>0.25739999999999996</v>
      </c>
      <c r="Y69" s="193">
        <f>IF($S$39="Market",'[2]WACC Calc'!R150,'[2]WACC Calc'!R541)</f>
        <v>0.25739999999999996</v>
      </c>
      <c r="Z69" s="193">
        <f>IF($S$39="Market",'[2]WACC Calc'!S150,'[2]WACC Calc'!S541)</f>
        <v>0.25739999999999996</v>
      </c>
      <c r="AA69" s="193">
        <f>IF($S$39="Market",'[2]WACC Calc'!T150,'[2]WACC Calc'!T541)</f>
        <v>0.25739999999999996</v>
      </c>
      <c r="AB69" s="193">
        <f>IF($S$39="Market",'[2]WACC Calc'!U150,'[2]WACC Calc'!U541)</f>
        <v>0.25739999999999996</v>
      </c>
      <c r="AC69" s="193">
        <f>IF($S$39="Market",'[2]WACC Calc'!V150,'[2]WACC Calc'!V541)</f>
        <v>0.25739999999999996</v>
      </c>
      <c r="AD69" s="193">
        <f>IF($S$39="Market",'[2]WACC Calc'!W150,'[2]WACC Calc'!W541)</f>
        <v>0.25739999999999996</v>
      </c>
      <c r="AE69" s="193">
        <f>IF($S$39="Market",'[2]WACC Calc'!X150,'[2]WACC Calc'!X541)</f>
        <v>0.25739999999999996</v>
      </c>
      <c r="AF69" s="193">
        <f>IF($S$39="Market",'[2]WACC Calc'!Y150,'[2]WACC Calc'!Y541)</f>
        <v>0.25739999999999996</v>
      </c>
      <c r="AG69" s="193">
        <f>IF($S$39="Market",'[2]WACC Calc'!Z150,'[2]WACC Calc'!Z541)</f>
        <v>0.25739999999999996</v>
      </c>
      <c r="AH69" s="193">
        <f>IF($S$39="Market",'[2]WACC Calc'!AA150,'[2]WACC Calc'!AA541)</f>
        <v>0.25739999999999996</v>
      </c>
      <c r="AI69" s="193">
        <f>IF($S$39="Market",'[2]WACC Calc'!AB150,'[2]WACC Calc'!AB541)</f>
        <v>0.25739999999999996</v>
      </c>
      <c r="AJ69" s="193">
        <f>IF($S$39="Market",'[2]WACC Calc'!AC150,'[2]WACC Calc'!AC541)</f>
        <v>0.25739999999999996</v>
      </c>
      <c r="AK69" s="193">
        <f>IF($S$39="Market",'[2]WACC Calc'!AD150,'[2]WACC Calc'!AD541)</f>
        <v>0.25739999999999996</v>
      </c>
      <c r="AL69" s="193">
        <f>IF($S$39="Market",'[2]WACC Calc'!AE150,'[2]WACC Calc'!AE541)</f>
        <v>0.25739999999999996</v>
      </c>
      <c r="AM69" s="193">
        <f>IF($S$39="Market",'[2]WACC Calc'!AF150,'[2]WACC Calc'!AF541)</f>
        <v>0.25739999999999996</v>
      </c>
      <c r="AN69" s="193">
        <f>IF($S$39="Market",'[2]WACC Calc'!AG150,'[2]WACC Calc'!AG541)</f>
        <v>0.25739999999999996</v>
      </c>
      <c r="AO69" s="193">
        <f>IF($S$39="Market",'[2]WACC Calc'!AH150,'[2]WACC Calc'!AH541)</f>
        <v>0.25739999999999996</v>
      </c>
      <c r="AP69" s="193">
        <f>IF($S$39="Market",'[2]WACC Calc'!AI150,'[2]WACC Calc'!AI541)</f>
        <v>0.25739999999999996</v>
      </c>
    </row>
    <row r="70" spans="7:42" ht="14.25" customHeight="1" x14ac:dyDescent="0.2">
      <c r="G70" s="145"/>
      <c r="H70" s="399"/>
      <c r="J70" s="395"/>
      <c r="K70" s="192" t="s">
        <v>971</v>
      </c>
      <c r="L70" s="192" t="s">
        <v>962</v>
      </c>
      <c r="M70" s="195">
        <f t="shared" ref="M70:AP71" si="2">M66*M53*(1-M$69)+(1-M66)*(M60)</f>
        <v>6.9595138262286318E-2</v>
      </c>
      <c r="N70" s="195">
        <f t="shared" si="2"/>
        <v>6.9598693278071999E-2</v>
      </c>
      <c r="O70" s="195">
        <f t="shared" si="2"/>
        <v>6.9524636904037401E-2</v>
      </c>
      <c r="P70" s="195">
        <f t="shared" si="2"/>
        <v>6.9776899505140072E-2</v>
      </c>
      <c r="Q70" s="195">
        <f t="shared" si="2"/>
        <v>7.0042440912937376E-2</v>
      </c>
      <c r="R70" s="195">
        <f t="shared" si="2"/>
        <v>7.0322821211841635E-2</v>
      </c>
      <c r="S70" s="195">
        <f t="shared" si="2"/>
        <v>7.0619320329911139E-2</v>
      </c>
      <c r="T70" s="195">
        <f t="shared" si="2"/>
        <v>7.0933369734118082E-2</v>
      </c>
      <c r="U70" s="195">
        <f t="shared" si="2"/>
        <v>7.1266575542810628E-2</v>
      </c>
      <c r="V70" s="195">
        <f t="shared" si="2"/>
        <v>7.1620746001194863E-2</v>
      </c>
      <c r="W70" s="195">
        <f t="shared" si="2"/>
        <v>7.1997924312048836E-2</v>
      </c>
      <c r="X70" s="195">
        <f t="shared" si="2"/>
        <v>7.2400428080268892E-2</v>
      </c>
      <c r="Y70" s="195">
        <f t="shared" si="2"/>
        <v>7.2830896979710846E-2</v>
      </c>
      <c r="Z70" s="195">
        <f t="shared" si="2"/>
        <v>7.32923507139224E-2</v>
      </c>
      <c r="AA70" s="195">
        <f t="shared" si="2"/>
        <v>7.3788259961089078E-2</v>
      </c>
      <c r="AB70" s="195">
        <f t="shared" si="2"/>
        <v>7.3954109606276588E-2</v>
      </c>
      <c r="AC70" s="195">
        <f t="shared" si="2"/>
        <v>7.4123934032785443E-2</v>
      </c>
      <c r="AD70" s="195">
        <f t="shared" si="2"/>
        <v>7.4297877864282921E-2</v>
      </c>
      <c r="AE70" s="195">
        <f t="shared" si="2"/>
        <v>7.4476092826800067E-2</v>
      </c>
      <c r="AF70" s="195">
        <f t="shared" si="2"/>
        <v>7.4658738190169965E-2</v>
      </c>
      <c r="AG70" s="195">
        <f t="shared" si="2"/>
        <v>7.4845981242743248E-2</v>
      </c>
      <c r="AH70" s="195">
        <f t="shared" si="2"/>
        <v>7.5037997802476802E-2</v>
      </c>
      <c r="AI70" s="195">
        <f t="shared" si="2"/>
        <v>7.5234972767539016E-2</v>
      </c>
      <c r="AJ70" s="195">
        <f t="shared" si="2"/>
        <v>7.2072740044490824E-2</v>
      </c>
      <c r="AK70" s="195">
        <f t="shared" si="2"/>
        <v>6.8816215895742217E-2</v>
      </c>
      <c r="AL70" s="195">
        <f t="shared" si="2"/>
        <v>6.1418694361408371E-2</v>
      </c>
      <c r="AM70" s="195">
        <f t="shared" si="2"/>
        <v>6.1418571060430985E-2</v>
      </c>
      <c r="AN70" s="195">
        <f t="shared" si="2"/>
        <v>6.1418444349814839E-2</v>
      </c>
      <c r="AO70" s="195">
        <f t="shared" si="2"/>
        <v>6.1418314086390029E-2</v>
      </c>
      <c r="AP70" s="195">
        <f t="shared" si="2"/>
        <v>6.141818011885785E-2</v>
      </c>
    </row>
    <row r="71" spans="7:42" ht="14.25" customHeight="1" x14ac:dyDescent="0.2">
      <c r="G71" s="145"/>
      <c r="H71" s="399"/>
      <c r="J71" s="395"/>
      <c r="K71" s="192" t="s">
        <v>971</v>
      </c>
      <c r="L71" s="192" t="s">
        <v>963</v>
      </c>
      <c r="M71" s="195">
        <f>M67*M54*(1-M$69)+(1-M67)*(M61)</f>
        <v>6.9595138262286318E-2</v>
      </c>
      <c r="N71" s="195">
        <f t="shared" si="2"/>
        <v>6.9598693278071999E-2</v>
      </c>
      <c r="O71" s="195">
        <f t="shared" si="2"/>
        <v>6.9524636904037401E-2</v>
      </c>
      <c r="P71" s="195">
        <f t="shared" si="2"/>
        <v>6.9776899505140072E-2</v>
      </c>
      <c r="Q71" s="195">
        <f t="shared" si="2"/>
        <v>7.0042440912937376E-2</v>
      </c>
      <c r="R71" s="195">
        <f t="shared" si="2"/>
        <v>7.0322821211841635E-2</v>
      </c>
      <c r="S71" s="195">
        <f t="shared" si="2"/>
        <v>7.0619320329911139E-2</v>
      </c>
      <c r="T71" s="195">
        <f t="shared" si="2"/>
        <v>7.0933369734118082E-2</v>
      </c>
      <c r="U71" s="195">
        <f t="shared" si="2"/>
        <v>7.1266575542810628E-2</v>
      </c>
      <c r="V71" s="195">
        <f t="shared" si="2"/>
        <v>7.1620746001194863E-2</v>
      </c>
      <c r="W71" s="195">
        <f t="shared" si="2"/>
        <v>7.1997924312048836E-2</v>
      </c>
      <c r="X71" s="195">
        <f t="shared" si="2"/>
        <v>7.2400428080268892E-2</v>
      </c>
      <c r="Y71" s="195">
        <f t="shared" si="2"/>
        <v>7.2830896979710846E-2</v>
      </c>
      <c r="Z71" s="195">
        <f t="shared" si="2"/>
        <v>7.32923507139224E-2</v>
      </c>
      <c r="AA71" s="195">
        <f t="shared" si="2"/>
        <v>7.3788259961089078E-2</v>
      </c>
      <c r="AB71" s="195">
        <f t="shared" si="2"/>
        <v>7.3954109606276588E-2</v>
      </c>
      <c r="AC71" s="195">
        <f t="shared" si="2"/>
        <v>7.4123934032785443E-2</v>
      </c>
      <c r="AD71" s="195">
        <f t="shared" si="2"/>
        <v>7.4297877864282921E-2</v>
      </c>
      <c r="AE71" s="195">
        <f t="shared" si="2"/>
        <v>7.4476092826800067E-2</v>
      </c>
      <c r="AF71" s="195">
        <f t="shared" si="2"/>
        <v>7.4658738190169965E-2</v>
      </c>
      <c r="AG71" s="195">
        <f t="shared" si="2"/>
        <v>7.4845981242743248E-2</v>
      </c>
      <c r="AH71" s="195">
        <f t="shared" si="2"/>
        <v>7.5037997802476802E-2</v>
      </c>
      <c r="AI71" s="195">
        <f t="shared" si="2"/>
        <v>7.5234972767539016E-2</v>
      </c>
      <c r="AJ71" s="195">
        <f t="shared" si="2"/>
        <v>7.2072740044490824E-2</v>
      </c>
      <c r="AK71" s="195">
        <f t="shared" si="2"/>
        <v>6.8816215895742217E-2</v>
      </c>
      <c r="AL71" s="195">
        <f t="shared" si="2"/>
        <v>6.1418694361408371E-2</v>
      </c>
      <c r="AM71" s="195">
        <f t="shared" si="2"/>
        <v>6.1418571060430985E-2</v>
      </c>
      <c r="AN71" s="195">
        <f t="shared" si="2"/>
        <v>6.1418444349814839E-2</v>
      </c>
      <c r="AO71" s="195">
        <f t="shared" si="2"/>
        <v>6.1418314086390029E-2</v>
      </c>
      <c r="AP71" s="195">
        <f t="shared" si="2"/>
        <v>6.141818011885785E-2</v>
      </c>
    </row>
    <row r="72" spans="7:42" ht="14.25" customHeight="1" x14ac:dyDescent="0.2">
      <c r="G72" s="145"/>
      <c r="H72" s="399"/>
      <c r="J72" s="395"/>
      <c r="K72" s="192" t="s">
        <v>971</v>
      </c>
      <c r="L72" s="192" t="s">
        <v>964</v>
      </c>
      <c r="M72" s="195">
        <f t="shared" ref="M72:AP72" si="3">M68*M55*(1-M$69)+(1-M68)*(M62)</f>
        <v>6.9595138262286318E-2</v>
      </c>
      <c r="N72" s="195">
        <f t="shared" si="3"/>
        <v>6.9598693278071999E-2</v>
      </c>
      <c r="O72" s="195">
        <f t="shared" si="3"/>
        <v>6.9524636904037401E-2</v>
      </c>
      <c r="P72" s="195">
        <f t="shared" si="3"/>
        <v>6.9776899505140072E-2</v>
      </c>
      <c r="Q72" s="195">
        <f t="shared" si="3"/>
        <v>7.0042440912937376E-2</v>
      </c>
      <c r="R72" s="195">
        <f t="shared" si="3"/>
        <v>7.0322821211841635E-2</v>
      </c>
      <c r="S72" s="195">
        <f t="shared" si="3"/>
        <v>7.0619320329911139E-2</v>
      </c>
      <c r="T72" s="195">
        <f t="shared" si="3"/>
        <v>7.0933369734118082E-2</v>
      </c>
      <c r="U72" s="195">
        <f t="shared" si="3"/>
        <v>7.1266575542810628E-2</v>
      </c>
      <c r="V72" s="195">
        <f t="shared" si="3"/>
        <v>7.1620746001194863E-2</v>
      </c>
      <c r="W72" s="195">
        <f t="shared" si="3"/>
        <v>7.1997924312048836E-2</v>
      </c>
      <c r="X72" s="195">
        <f t="shared" si="3"/>
        <v>7.2400428080268892E-2</v>
      </c>
      <c r="Y72" s="195">
        <f t="shared" si="3"/>
        <v>7.2830896979710846E-2</v>
      </c>
      <c r="Z72" s="195">
        <f t="shared" si="3"/>
        <v>7.32923507139224E-2</v>
      </c>
      <c r="AA72" s="195">
        <f t="shared" si="3"/>
        <v>7.3788259961089078E-2</v>
      </c>
      <c r="AB72" s="195">
        <f t="shared" si="3"/>
        <v>7.3954109606276588E-2</v>
      </c>
      <c r="AC72" s="195">
        <f t="shared" si="3"/>
        <v>7.4123934032785443E-2</v>
      </c>
      <c r="AD72" s="195">
        <f t="shared" si="3"/>
        <v>7.4297877864282921E-2</v>
      </c>
      <c r="AE72" s="195">
        <f t="shared" si="3"/>
        <v>7.4476092826800067E-2</v>
      </c>
      <c r="AF72" s="195">
        <f t="shared" si="3"/>
        <v>7.4658738190169965E-2</v>
      </c>
      <c r="AG72" s="195">
        <f t="shared" si="3"/>
        <v>7.4845981242743248E-2</v>
      </c>
      <c r="AH72" s="195">
        <f t="shared" si="3"/>
        <v>7.5037997802476802E-2</v>
      </c>
      <c r="AI72" s="195">
        <f t="shared" si="3"/>
        <v>7.5234972767539016E-2</v>
      </c>
      <c r="AJ72" s="195">
        <f t="shared" si="3"/>
        <v>7.2072740044490824E-2</v>
      </c>
      <c r="AK72" s="195">
        <f t="shared" si="3"/>
        <v>6.8816215895742217E-2</v>
      </c>
      <c r="AL72" s="195">
        <f t="shared" si="3"/>
        <v>6.1418694361408371E-2</v>
      </c>
      <c r="AM72" s="195">
        <f t="shared" si="3"/>
        <v>6.1418571060430985E-2</v>
      </c>
      <c r="AN72" s="195">
        <f t="shared" si="3"/>
        <v>6.1418444349814839E-2</v>
      </c>
      <c r="AO72" s="195">
        <f t="shared" si="3"/>
        <v>6.1418314086390029E-2</v>
      </c>
      <c r="AP72" s="195">
        <f t="shared" si="3"/>
        <v>6.141818011885785E-2</v>
      </c>
    </row>
    <row r="73" spans="7:42" ht="14.25" customHeight="1" x14ac:dyDescent="0.25">
      <c r="G73" s="145"/>
      <c r="H73" s="399"/>
      <c r="J73" s="395"/>
      <c r="K73" s="192" t="s">
        <v>972</v>
      </c>
      <c r="L73" s="192" t="s">
        <v>962</v>
      </c>
      <c r="M73" s="194">
        <f t="shared" ref="M73:AP75" si="4">(1+M70)/(1+M$52) - 1</f>
        <v>4.0563418875655621E-2</v>
      </c>
      <c r="N73" s="194">
        <f t="shared" si="4"/>
        <v>4.1275986446721147E-2</v>
      </c>
      <c r="O73" s="194">
        <f t="shared" si="4"/>
        <v>4.3133362824575583E-2</v>
      </c>
      <c r="P73" s="194">
        <f t="shared" si="4"/>
        <v>4.3684780005014634E-2</v>
      </c>
      <c r="Q73" s="194">
        <f t="shared" si="4"/>
        <v>4.3943844793109754E-2</v>
      </c>
      <c r="R73" s="194">
        <f t="shared" si="4"/>
        <v>4.4217386548138338E-2</v>
      </c>
      <c r="S73" s="194">
        <f t="shared" si="4"/>
        <v>4.4506653980401323E-2</v>
      </c>
      <c r="T73" s="194">
        <f t="shared" si="4"/>
        <v>4.4813043643042061E-2</v>
      </c>
      <c r="U73" s="194">
        <f t="shared" si="4"/>
        <v>4.5138122480790965E-2</v>
      </c>
      <c r="V73" s="194">
        <f t="shared" si="4"/>
        <v>4.5483654635312121E-2</v>
      </c>
      <c r="W73" s="194">
        <f t="shared" si="4"/>
        <v>4.5851633475169518E-2</v>
      </c>
      <c r="X73" s="194">
        <f t="shared" si="4"/>
        <v>4.6244320078311141E-2</v>
      </c>
      <c r="Y73" s="194">
        <f t="shared" si="4"/>
        <v>4.6664289736303433E-2</v>
      </c>
      <c r="Z73" s="194">
        <f t="shared" si="4"/>
        <v>4.7114488501387886E-2</v>
      </c>
      <c r="AA73" s="194">
        <f t="shared" si="4"/>
        <v>4.7598302401062664E-2</v>
      </c>
      <c r="AB73" s="194">
        <f t="shared" si="4"/>
        <v>4.7760106932952739E-2</v>
      </c>
      <c r="AC73" s="194">
        <f t="shared" si="4"/>
        <v>4.7925789300278687E-2</v>
      </c>
      <c r="AD73" s="194">
        <f t="shared" si="4"/>
        <v>4.8095490599300517E-2</v>
      </c>
      <c r="AE73" s="194">
        <f t="shared" si="4"/>
        <v>4.8269358855414835E-2</v>
      </c>
      <c r="AF73" s="194">
        <f t="shared" si="4"/>
        <v>4.8447549453824568E-2</v>
      </c>
      <c r="AG73" s="194">
        <f t="shared" si="4"/>
        <v>4.8630225602676491E-2</v>
      </c>
      <c r="AH73" s="194">
        <f t="shared" si="4"/>
        <v>4.8817558831684815E-2</v>
      </c>
      <c r="AI73" s="194">
        <f t="shared" si="4"/>
        <v>4.9009729529306378E-2</v>
      </c>
      <c r="AJ73" s="194">
        <f t="shared" si="4"/>
        <v>4.5924624433649752E-2</v>
      </c>
      <c r="AK73" s="194">
        <f t="shared" si="4"/>
        <v>4.2747527703163257E-2</v>
      </c>
      <c r="AL73" s="194">
        <f t="shared" si="4"/>
        <v>3.55304335233253E-2</v>
      </c>
      <c r="AM73" s="194">
        <f t="shared" si="4"/>
        <v>3.5530313229688693E-2</v>
      </c>
      <c r="AN73" s="194">
        <f t="shared" si="4"/>
        <v>3.5530189609575658E-2</v>
      </c>
      <c r="AO73" s="194">
        <f t="shared" si="4"/>
        <v>3.5530062523307482E-2</v>
      </c>
      <c r="AP73" s="194">
        <f t="shared" si="4"/>
        <v>3.5529931823276018E-2</v>
      </c>
    </row>
    <row r="74" spans="7:42" ht="14.25" customHeight="1" x14ac:dyDescent="0.25">
      <c r="G74" s="145"/>
      <c r="H74" s="399"/>
      <c r="J74" s="395"/>
      <c r="K74" s="192" t="s">
        <v>972</v>
      </c>
      <c r="L74" s="192" t="s">
        <v>963</v>
      </c>
      <c r="M74" s="194">
        <f t="shared" si="4"/>
        <v>4.0563418875655621E-2</v>
      </c>
      <c r="N74" s="194">
        <f t="shared" si="4"/>
        <v>4.1275986446721147E-2</v>
      </c>
      <c r="O74" s="194">
        <f t="shared" si="4"/>
        <v>4.3133362824575583E-2</v>
      </c>
      <c r="P74" s="194">
        <f t="shared" si="4"/>
        <v>4.3684780005014634E-2</v>
      </c>
      <c r="Q74" s="194">
        <f t="shared" si="4"/>
        <v>4.3943844793109754E-2</v>
      </c>
      <c r="R74" s="194">
        <f t="shared" si="4"/>
        <v>4.4217386548138338E-2</v>
      </c>
      <c r="S74" s="194">
        <f t="shared" si="4"/>
        <v>4.4506653980401323E-2</v>
      </c>
      <c r="T74" s="194">
        <f t="shared" si="4"/>
        <v>4.4813043643042061E-2</v>
      </c>
      <c r="U74" s="194">
        <f t="shared" si="4"/>
        <v>4.5138122480790965E-2</v>
      </c>
      <c r="V74" s="194">
        <f t="shared" si="4"/>
        <v>4.5483654635312121E-2</v>
      </c>
      <c r="W74" s="194">
        <f t="shared" si="4"/>
        <v>4.5851633475169518E-2</v>
      </c>
      <c r="X74" s="194">
        <f t="shared" si="4"/>
        <v>4.6244320078311141E-2</v>
      </c>
      <c r="Y74" s="194">
        <f t="shared" si="4"/>
        <v>4.6664289736303433E-2</v>
      </c>
      <c r="Z74" s="194">
        <f t="shared" si="4"/>
        <v>4.7114488501387886E-2</v>
      </c>
      <c r="AA74" s="194">
        <f t="shared" si="4"/>
        <v>4.7598302401062664E-2</v>
      </c>
      <c r="AB74" s="194">
        <f t="shared" si="4"/>
        <v>4.7760106932952739E-2</v>
      </c>
      <c r="AC74" s="194">
        <f t="shared" si="4"/>
        <v>4.7925789300278687E-2</v>
      </c>
      <c r="AD74" s="194">
        <f t="shared" si="4"/>
        <v>4.8095490599300517E-2</v>
      </c>
      <c r="AE74" s="194">
        <f t="shared" si="4"/>
        <v>4.8269358855414835E-2</v>
      </c>
      <c r="AF74" s="194">
        <f t="shared" si="4"/>
        <v>4.8447549453824568E-2</v>
      </c>
      <c r="AG74" s="194">
        <f t="shared" si="4"/>
        <v>4.8630225602676491E-2</v>
      </c>
      <c r="AH74" s="194">
        <f t="shared" si="4"/>
        <v>4.8817558831684815E-2</v>
      </c>
      <c r="AI74" s="194">
        <f t="shared" si="4"/>
        <v>4.9009729529306378E-2</v>
      </c>
      <c r="AJ74" s="194">
        <f t="shared" si="4"/>
        <v>4.5924624433649752E-2</v>
      </c>
      <c r="AK74" s="194">
        <f t="shared" si="4"/>
        <v>4.2747527703163257E-2</v>
      </c>
      <c r="AL74" s="194">
        <f t="shared" si="4"/>
        <v>3.55304335233253E-2</v>
      </c>
      <c r="AM74" s="194">
        <f t="shared" si="4"/>
        <v>3.5530313229688693E-2</v>
      </c>
      <c r="AN74" s="194">
        <f t="shared" si="4"/>
        <v>3.5530189609575658E-2</v>
      </c>
      <c r="AO74" s="194">
        <f t="shared" si="4"/>
        <v>3.5530062523307482E-2</v>
      </c>
      <c r="AP74" s="194">
        <f t="shared" si="4"/>
        <v>3.5529931823276018E-2</v>
      </c>
    </row>
    <row r="75" spans="7:42" ht="14.25" customHeight="1" x14ac:dyDescent="0.25">
      <c r="G75" s="145"/>
      <c r="H75" s="399"/>
      <c r="J75" s="395"/>
      <c r="K75" s="192" t="s">
        <v>972</v>
      </c>
      <c r="L75" s="192" t="s">
        <v>964</v>
      </c>
      <c r="M75" s="194">
        <f t="shared" si="4"/>
        <v>4.0563418875655621E-2</v>
      </c>
      <c r="N75" s="194">
        <f t="shared" si="4"/>
        <v>4.1275986446721147E-2</v>
      </c>
      <c r="O75" s="194">
        <f t="shared" si="4"/>
        <v>4.3133362824575583E-2</v>
      </c>
      <c r="P75" s="194">
        <f t="shared" si="4"/>
        <v>4.3684780005014634E-2</v>
      </c>
      <c r="Q75" s="194">
        <f t="shared" si="4"/>
        <v>4.3943844793109754E-2</v>
      </c>
      <c r="R75" s="194">
        <f t="shared" si="4"/>
        <v>4.4217386548138338E-2</v>
      </c>
      <c r="S75" s="194">
        <f t="shared" si="4"/>
        <v>4.4506653980401323E-2</v>
      </c>
      <c r="T75" s="194">
        <f t="shared" si="4"/>
        <v>4.4813043643042061E-2</v>
      </c>
      <c r="U75" s="194">
        <f t="shared" si="4"/>
        <v>4.5138122480790965E-2</v>
      </c>
      <c r="V75" s="194">
        <f t="shared" si="4"/>
        <v>4.5483654635312121E-2</v>
      </c>
      <c r="W75" s="194">
        <f t="shared" si="4"/>
        <v>4.5851633475169518E-2</v>
      </c>
      <c r="X75" s="194">
        <f t="shared" si="4"/>
        <v>4.6244320078311141E-2</v>
      </c>
      <c r="Y75" s="194">
        <f t="shared" si="4"/>
        <v>4.6664289736303433E-2</v>
      </c>
      <c r="Z75" s="194">
        <f t="shared" si="4"/>
        <v>4.7114488501387886E-2</v>
      </c>
      <c r="AA75" s="194">
        <f t="shared" si="4"/>
        <v>4.7598302401062664E-2</v>
      </c>
      <c r="AB75" s="194">
        <f t="shared" si="4"/>
        <v>4.7760106932952739E-2</v>
      </c>
      <c r="AC75" s="194">
        <f t="shared" si="4"/>
        <v>4.7925789300278687E-2</v>
      </c>
      <c r="AD75" s="194">
        <f t="shared" si="4"/>
        <v>4.8095490599300517E-2</v>
      </c>
      <c r="AE75" s="194">
        <f t="shared" si="4"/>
        <v>4.8269358855414835E-2</v>
      </c>
      <c r="AF75" s="194">
        <f t="shared" si="4"/>
        <v>4.8447549453824568E-2</v>
      </c>
      <c r="AG75" s="194">
        <f t="shared" si="4"/>
        <v>4.8630225602676491E-2</v>
      </c>
      <c r="AH75" s="194">
        <f t="shared" si="4"/>
        <v>4.8817558831684815E-2</v>
      </c>
      <c r="AI75" s="194">
        <f t="shared" si="4"/>
        <v>4.9009729529306378E-2</v>
      </c>
      <c r="AJ75" s="194">
        <f t="shared" si="4"/>
        <v>4.5924624433649752E-2</v>
      </c>
      <c r="AK75" s="194">
        <f t="shared" si="4"/>
        <v>4.2747527703163257E-2</v>
      </c>
      <c r="AL75" s="194">
        <f t="shared" si="4"/>
        <v>3.55304335233253E-2</v>
      </c>
      <c r="AM75" s="194">
        <f t="shared" si="4"/>
        <v>3.5530313229688693E-2</v>
      </c>
      <c r="AN75" s="194">
        <f t="shared" si="4"/>
        <v>3.5530189609575658E-2</v>
      </c>
      <c r="AO75" s="194">
        <f t="shared" si="4"/>
        <v>3.5530062523307482E-2</v>
      </c>
      <c r="AP75" s="194">
        <f t="shared" si="4"/>
        <v>3.5529931823276018E-2</v>
      </c>
    </row>
    <row r="76" spans="7:42" ht="14.25" customHeight="1" x14ac:dyDescent="0.2">
      <c r="G76" s="145"/>
      <c r="H76" s="399"/>
      <c r="J76" s="395"/>
      <c r="K76" s="196" t="s">
        <v>973</v>
      </c>
      <c r="L76" s="192" t="s">
        <v>962</v>
      </c>
      <c r="M76" s="195">
        <f t="shared" ref="M76:AP81" si="5" xml:space="preserve"> M70 / (1 - (1 / (1 + M70)^$O$39))</f>
        <v>9.409610665053536E-2</v>
      </c>
      <c r="N76" s="195">
        <f t="shared" si="5"/>
        <v>9.4098711170781918E-2</v>
      </c>
      <c r="O76" s="195">
        <f t="shared" si="5"/>
        <v>9.4044461630098913E-2</v>
      </c>
      <c r="P76" s="195">
        <f t="shared" si="5"/>
        <v>9.4229311582079256E-2</v>
      </c>
      <c r="Q76" s="195">
        <f t="shared" si="5"/>
        <v>9.4424064582302528E-2</v>
      </c>
      <c r="R76" s="195">
        <f t="shared" si="5"/>
        <v>9.4629892703719298E-2</v>
      </c>
      <c r="S76" s="195">
        <f t="shared" si="5"/>
        <v>9.484776788019586E-2</v>
      </c>
      <c r="T76" s="195">
        <f t="shared" si="5"/>
        <v>9.5078779101487695E-2</v>
      </c>
      <c r="U76" s="195">
        <f t="shared" si="5"/>
        <v>9.532415057010063E-2</v>
      </c>
      <c r="V76" s="195">
        <f t="shared" si="5"/>
        <v>9.5585263343251986E-2</v>
      </c>
      <c r="W76" s="195">
        <f t="shared" si="5"/>
        <v>9.5863681265616341E-2</v>
      </c>
      <c r="X76" s="195">
        <f t="shared" si="5"/>
        <v>9.6161182218393454E-2</v>
      </c>
      <c r="Y76" s="195">
        <f t="shared" si="5"/>
        <v>9.6479796000075224E-2</v>
      </c>
      <c r="Z76" s="195">
        <f t="shared" si="5"/>
        <v>9.6821850539510826E-2</v>
      </c>
      <c r="AA76" s="195">
        <f t="shared" si="5"/>
        <v>9.7190028658691793E-2</v>
      </c>
      <c r="AB76" s="195">
        <f t="shared" si="5"/>
        <v>9.7313294995375388E-2</v>
      </c>
      <c r="AC76" s="195">
        <f t="shared" si="5"/>
        <v>9.7439585294444131E-2</v>
      </c>
      <c r="AD76" s="195">
        <f t="shared" si="5"/>
        <v>9.7569012071063721E-2</v>
      </c>
      <c r="AE76" s="195">
        <f t="shared" si="5"/>
        <v>9.7701693485486796E-2</v>
      </c>
      <c r="AF76" s="195">
        <f t="shared" si="5"/>
        <v>9.7837753701174493E-2</v>
      </c>
      <c r="AG76" s="195">
        <f t="shared" si="5"/>
        <v>9.7977323270452443E-2</v>
      </c>
      <c r="AH76" s="195">
        <f t="shared" si="5"/>
        <v>9.8120539550299854E-2</v>
      </c>
      <c r="AI76" s="195">
        <f t="shared" si="5"/>
        <v>9.8267547150939188E-2</v>
      </c>
      <c r="AJ76" s="195">
        <f t="shared" si="5"/>
        <v>9.5918949166455533E-2</v>
      </c>
      <c r="AK76" s="195">
        <f t="shared" si="5"/>
        <v>9.3526210725345338E-2</v>
      </c>
      <c r="AL76" s="195">
        <f t="shared" si="5"/>
        <v>8.8191340285679209E-2</v>
      </c>
      <c r="AM76" s="195">
        <f t="shared" si="5"/>
        <v>8.8191252552769009E-2</v>
      </c>
      <c r="AN76" s="195">
        <f t="shared" si="5"/>
        <v>8.819116239382456E-2</v>
      </c>
      <c r="AO76" s="195">
        <f t="shared" si="5"/>
        <v>8.8191069706979472E-2</v>
      </c>
      <c r="AP76" s="195">
        <f t="shared" si="5"/>
        <v>8.8190974384582982E-2</v>
      </c>
    </row>
    <row r="77" spans="7:42" ht="14.25" customHeight="1" x14ac:dyDescent="0.2">
      <c r="G77" s="145"/>
      <c r="H77" s="399"/>
      <c r="J77" s="395"/>
      <c r="K77" s="196" t="s">
        <v>973</v>
      </c>
      <c r="L77" s="192" t="s">
        <v>963</v>
      </c>
      <c r="M77" s="195">
        <f t="shared" si="5"/>
        <v>9.409610665053536E-2</v>
      </c>
      <c r="N77" s="195">
        <f t="shared" si="5"/>
        <v>9.4098711170781918E-2</v>
      </c>
      <c r="O77" s="195">
        <f t="shared" si="5"/>
        <v>9.4044461630098913E-2</v>
      </c>
      <c r="P77" s="195">
        <f t="shared" si="5"/>
        <v>9.4229311582079256E-2</v>
      </c>
      <c r="Q77" s="195">
        <f t="shared" si="5"/>
        <v>9.4424064582302528E-2</v>
      </c>
      <c r="R77" s="195">
        <f t="shared" si="5"/>
        <v>9.4629892703719298E-2</v>
      </c>
      <c r="S77" s="195">
        <f t="shared" si="5"/>
        <v>9.484776788019586E-2</v>
      </c>
      <c r="T77" s="195">
        <f t="shared" si="5"/>
        <v>9.5078779101487695E-2</v>
      </c>
      <c r="U77" s="195">
        <f t="shared" si="5"/>
        <v>9.532415057010063E-2</v>
      </c>
      <c r="V77" s="195">
        <f t="shared" si="5"/>
        <v>9.5585263343251986E-2</v>
      </c>
      <c r="W77" s="195">
        <f t="shared" si="5"/>
        <v>9.5863681265616341E-2</v>
      </c>
      <c r="X77" s="195">
        <f t="shared" si="5"/>
        <v>9.6161182218393454E-2</v>
      </c>
      <c r="Y77" s="195">
        <f t="shared" si="5"/>
        <v>9.6479796000075224E-2</v>
      </c>
      <c r="Z77" s="195">
        <f t="shared" si="5"/>
        <v>9.6821850539510826E-2</v>
      </c>
      <c r="AA77" s="195">
        <f t="shared" si="5"/>
        <v>9.7190028658691793E-2</v>
      </c>
      <c r="AB77" s="195">
        <f t="shared" si="5"/>
        <v>9.7313294995375388E-2</v>
      </c>
      <c r="AC77" s="195">
        <f t="shared" si="5"/>
        <v>9.7439585294444131E-2</v>
      </c>
      <c r="AD77" s="195">
        <f t="shared" si="5"/>
        <v>9.7569012071063721E-2</v>
      </c>
      <c r="AE77" s="195">
        <f t="shared" si="5"/>
        <v>9.7701693485486796E-2</v>
      </c>
      <c r="AF77" s="195">
        <f t="shared" si="5"/>
        <v>9.7837753701174493E-2</v>
      </c>
      <c r="AG77" s="195">
        <f t="shared" si="5"/>
        <v>9.7977323270452443E-2</v>
      </c>
      <c r="AH77" s="195">
        <f t="shared" si="5"/>
        <v>9.8120539550299854E-2</v>
      </c>
      <c r="AI77" s="195">
        <f t="shared" si="5"/>
        <v>9.8267547150939188E-2</v>
      </c>
      <c r="AJ77" s="195">
        <f t="shared" si="5"/>
        <v>9.5918949166455533E-2</v>
      </c>
      <c r="AK77" s="195">
        <f t="shared" si="5"/>
        <v>9.3526210725345338E-2</v>
      </c>
      <c r="AL77" s="195">
        <f t="shared" si="5"/>
        <v>8.8191340285679209E-2</v>
      </c>
      <c r="AM77" s="195">
        <f t="shared" si="5"/>
        <v>8.8191252552769009E-2</v>
      </c>
      <c r="AN77" s="195">
        <f t="shared" si="5"/>
        <v>8.819116239382456E-2</v>
      </c>
      <c r="AO77" s="195">
        <f t="shared" si="5"/>
        <v>8.8191069706979472E-2</v>
      </c>
      <c r="AP77" s="195">
        <f t="shared" si="5"/>
        <v>8.8190974384582982E-2</v>
      </c>
    </row>
    <row r="78" spans="7:42" ht="14.25" customHeight="1" x14ac:dyDescent="0.2">
      <c r="G78" s="145"/>
      <c r="H78" s="399"/>
      <c r="J78" s="395"/>
      <c r="K78" s="196" t="s">
        <v>973</v>
      </c>
      <c r="L78" s="192" t="s">
        <v>964</v>
      </c>
      <c r="M78" s="195">
        <f t="shared" si="5"/>
        <v>9.409610665053536E-2</v>
      </c>
      <c r="N78" s="195">
        <f t="shared" si="5"/>
        <v>9.4098711170781918E-2</v>
      </c>
      <c r="O78" s="195">
        <f t="shared" si="5"/>
        <v>9.4044461630098913E-2</v>
      </c>
      <c r="P78" s="195">
        <f t="shared" si="5"/>
        <v>9.4229311582079256E-2</v>
      </c>
      <c r="Q78" s="195">
        <f t="shared" si="5"/>
        <v>9.4424064582302528E-2</v>
      </c>
      <c r="R78" s="195">
        <f t="shared" si="5"/>
        <v>9.4629892703719298E-2</v>
      </c>
      <c r="S78" s="195">
        <f t="shared" si="5"/>
        <v>9.484776788019586E-2</v>
      </c>
      <c r="T78" s="195">
        <f t="shared" si="5"/>
        <v>9.5078779101487695E-2</v>
      </c>
      <c r="U78" s="195">
        <f t="shared" si="5"/>
        <v>9.532415057010063E-2</v>
      </c>
      <c r="V78" s="195">
        <f t="shared" si="5"/>
        <v>9.5585263343251986E-2</v>
      </c>
      <c r="W78" s="195">
        <f t="shared" si="5"/>
        <v>9.5863681265616341E-2</v>
      </c>
      <c r="X78" s="195">
        <f t="shared" si="5"/>
        <v>9.6161182218393454E-2</v>
      </c>
      <c r="Y78" s="195">
        <f t="shared" si="5"/>
        <v>9.6479796000075224E-2</v>
      </c>
      <c r="Z78" s="195">
        <f t="shared" si="5"/>
        <v>9.6821850539510826E-2</v>
      </c>
      <c r="AA78" s="195">
        <f t="shared" si="5"/>
        <v>9.7190028658691793E-2</v>
      </c>
      <c r="AB78" s="195">
        <f t="shared" si="5"/>
        <v>9.7313294995375388E-2</v>
      </c>
      <c r="AC78" s="195">
        <f t="shared" si="5"/>
        <v>9.7439585294444131E-2</v>
      </c>
      <c r="AD78" s="195">
        <f t="shared" si="5"/>
        <v>9.7569012071063721E-2</v>
      </c>
      <c r="AE78" s="195">
        <f t="shared" si="5"/>
        <v>9.7701693485486796E-2</v>
      </c>
      <c r="AF78" s="195">
        <f t="shared" si="5"/>
        <v>9.7837753701174493E-2</v>
      </c>
      <c r="AG78" s="195">
        <f t="shared" si="5"/>
        <v>9.7977323270452443E-2</v>
      </c>
      <c r="AH78" s="195">
        <f t="shared" si="5"/>
        <v>9.8120539550299854E-2</v>
      </c>
      <c r="AI78" s="195">
        <f t="shared" si="5"/>
        <v>9.8267547150939188E-2</v>
      </c>
      <c r="AJ78" s="195">
        <f t="shared" si="5"/>
        <v>9.5918949166455533E-2</v>
      </c>
      <c r="AK78" s="195">
        <f t="shared" si="5"/>
        <v>9.3526210725345338E-2</v>
      </c>
      <c r="AL78" s="195">
        <f t="shared" si="5"/>
        <v>8.8191340285679209E-2</v>
      </c>
      <c r="AM78" s="195">
        <f t="shared" si="5"/>
        <v>8.8191252552769009E-2</v>
      </c>
      <c r="AN78" s="195">
        <f t="shared" si="5"/>
        <v>8.819116239382456E-2</v>
      </c>
      <c r="AO78" s="195">
        <f t="shared" si="5"/>
        <v>8.8191069706979472E-2</v>
      </c>
      <c r="AP78" s="195">
        <f t="shared" si="5"/>
        <v>8.8190974384582982E-2</v>
      </c>
    </row>
    <row r="79" spans="7:42" ht="14.25" customHeight="1" x14ac:dyDescent="0.2">
      <c r="G79" s="145"/>
      <c r="H79" s="399"/>
      <c r="J79" s="395"/>
      <c r="K79" s="196" t="s">
        <v>974</v>
      </c>
      <c r="L79" s="192" t="s">
        <v>962</v>
      </c>
      <c r="M79" s="195">
        <f t="shared" si="5"/>
        <v>7.394931983502781E-2</v>
      </c>
      <c r="N79" s="195">
        <f t="shared" si="5"/>
        <v>7.4415529690282839E-2</v>
      </c>
      <c r="O79" s="195">
        <f t="shared" si="5"/>
        <v>7.5637737297972171E-2</v>
      </c>
      <c r="P79" s="195">
        <f t="shared" si="5"/>
        <v>7.6002520683951094E-2</v>
      </c>
      <c r="Q79" s="195">
        <f t="shared" si="5"/>
        <v>7.617420647449466E-2</v>
      </c>
      <c r="R79" s="195">
        <f t="shared" si="5"/>
        <v>7.6355697348991641E-2</v>
      </c>
      <c r="S79" s="195">
        <f t="shared" si="5"/>
        <v>7.6547857455251139E-2</v>
      </c>
      <c r="T79" s="195">
        <f t="shared" si="5"/>
        <v>7.6751655459189327E-2</v>
      </c>
      <c r="U79" s="195">
        <f t="shared" si="5"/>
        <v>7.6968180825957716E-2</v>
      </c>
      <c r="V79" s="195">
        <f t="shared" si="5"/>
        <v>7.7198663239443452E-2</v>
      </c>
      <c r="W79" s="195">
        <f t="shared" si="5"/>
        <v>7.7444495888760193E-2</v>
      </c>
      <c r="X79" s="195">
        <f t="shared" si="5"/>
        <v>7.7707263550021236E-2</v>
      </c>
      <c r="Y79" s="195">
        <f t="shared" si="5"/>
        <v>7.7988776655187567E-2</v>
      </c>
      <c r="Z79" s="195">
        <f t="shared" si="5"/>
        <v>7.8291112890386663E-2</v>
      </c>
      <c r="AA79" s="195">
        <f t="shared" si="5"/>
        <v>7.8616668337013335E-2</v>
      </c>
      <c r="AB79" s="195">
        <f t="shared" si="5"/>
        <v>7.8725694369040727E-2</v>
      </c>
      <c r="AC79" s="195">
        <f t="shared" si="5"/>
        <v>7.8837410491520127E-2</v>
      </c>
      <c r="AD79" s="195">
        <f t="shared" si="5"/>
        <v>7.8951917359317988E-2</v>
      </c>
      <c r="AE79" s="195">
        <f t="shared" si="5"/>
        <v>7.9069320704915749E-2</v>
      </c>
      <c r="AF79" s="195">
        <f t="shared" si="5"/>
        <v>7.918973166224072E-2</v>
      </c>
      <c r="AG79" s="195">
        <f t="shared" si="5"/>
        <v>7.9313267115526331E-2</v>
      </c>
      <c r="AH79" s="195">
        <f t="shared" si="5"/>
        <v>7.9440050075570534E-2</v>
      </c>
      <c r="AI79" s="195">
        <f t="shared" si="5"/>
        <v>7.957021008583498E-2</v>
      </c>
      <c r="AJ79" s="195">
        <f t="shared" si="5"/>
        <v>7.7493304586356365E-2</v>
      </c>
      <c r="AK79" s="195">
        <f t="shared" si="5"/>
        <v>7.538301831649237E-2</v>
      </c>
      <c r="AL79" s="195">
        <f t="shared" si="5"/>
        <v>7.0699203697860258E-2</v>
      </c>
      <c r="AM79" s="195">
        <f t="shared" si="5"/>
        <v>7.0699126920263589E-2</v>
      </c>
      <c r="AN79" s="195">
        <f t="shared" si="5"/>
        <v>7.0699048019583544E-2</v>
      </c>
      <c r="AO79" s="195">
        <f t="shared" si="5"/>
        <v>7.0698966906674016E-2</v>
      </c>
      <c r="AP79" s="195">
        <f t="shared" si="5"/>
        <v>7.0698883487327696E-2</v>
      </c>
    </row>
    <row r="80" spans="7:42" ht="14.25" customHeight="1" x14ac:dyDescent="0.2">
      <c r="G80" s="145"/>
      <c r="H80" s="399"/>
      <c r="J80" s="151"/>
      <c r="K80" s="196" t="s">
        <v>974</v>
      </c>
      <c r="L80" s="192" t="s">
        <v>963</v>
      </c>
      <c r="M80" s="195">
        <f t="shared" si="5"/>
        <v>7.394931983502781E-2</v>
      </c>
      <c r="N80" s="195">
        <f t="shared" si="5"/>
        <v>7.4415529690282839E-2</v>
      </c>
      <c r="O80" s="195">
        <f t="shared" si="5"/>
        <v>7.5637737297972171E-2</v>
      </c>
      <c r="P80" s="195">
        <f t="shared" si="5"/>
        <v>7.6002520683951094E-2</v>
      </c>
      <c r="Q80" s="195">
        <f t="shared" si="5"/>
        <v>7.617420647449466E-2</v>
      </c>
      <c r="R80" s="195">
        <f t="shared" si="5"/>
        <v>7.6355697348991641E-2</v>
      </c>
      <c r="S80" s="195">
        <f t="shared" si="5"/>
        <v>7.6547857455251139E-2</v>
      </c>
      <c r="T80" s="195">
        <f t="shared" si="5"/>
        <v>7.6751655459189327E-2</v>
      </c>
      <c r="U80" s="195">
        <f t="shared" si="5"/>
        <v>7.6968180825957716E-2</v>
      </c>
      <c r="V80" s="195">
        <f t="shared" si="5"/>
        <v>7.7198663239443452E-2</v>
      </c>
      <c r="W80" s="195">
        <f t="shared" si="5"/>
        <v>7.7444495888760193E-2</v>
      </c>
      <c r="X80" s="195">
        <f t="shared" si="5"/>
        <v>7.7707263550021236E-2</v>
      </c>
      <c r="Y80" s="195">
        <f t="shared" si="5"/>
        <v>7.7988776655187567E-2</v>
      </c>
      <c r="Z80" s="195">
        <f t="shared" si="5"/>
        <v>7.8291112890386663E-2</v>
      </c>
      <c r="AA80" s="195">
        <f t="shared" si="5"/>
        <v>7.8616668337013335E-2</v>
      </c>
      <c r="AB80" s="195">
        <f t="shared" si="5"/>
        <v>7.8725694369040727E-2</v>
      </c>
      <c r="AC80" s="195">
        <f t="shared" si="5"/>
        <v>7.8837410491520127E-2</v>
      </c>
      <c r="AD80" s="195">
        <f t="shared" si="5"/>
        <v>7.8951917359317988E-2</v>
      </c>
      <c r="AE80" s="195">
        <f t="shared" si="5"/>
        <v>7.9069320704915749E-2</v>
      </c>
      <c r="AF80" s="195">
        <f t="shared" si="5"/>
        <v>7.918973166224072E-2</v>
      </c>
      <c r="AG80" s="195">
        <f t="shared" si="5"/>
        <v>7.9313267115526331E-2</v>
      </c>
      <c r="AH80" s="195">
        <f t="shared" si="5"/>
        <v>7.9440050075570534E-2</v>
      </c>
      <c r="AI80" s="195">
        <f t="shared" si="5"/>
        <v>7.957021008583498E-2</v>
      </c>
      <c r="AJ80" s="195">
        <f t="shared" si="5"/>
        <v>7.7493304586356365E-2</v>
      </c>
      <c r="AK80" s="195">
        <f t="shared" si="5"/>
        <v>7.538301831649237E-2</v>
      </c>
      <c r="AL80" s="195">
        <f t="shared" si="5"/>
        <v>7.0699203697860258E-2</v>
      </c>
      <c r="AM80" s="195">
        <f t="shared" si="5"/>
        <v>7.0699126920263589E-2</v>
      </c>
      <c r="AN80" s="195">
        <f t="shared" si="5"/>
        <v>7.0699048019583544E-2</v>
      </c>
      <c r="AO80" s="195">
        <f t="shared" si="5"/>
        <v>7.0698966906674016E-2</v>
      </c>
      <c r="AP80" s="195">
        <f t="shared" si="5"/>
        <v>7.0698883487327696E-2</v>
      </c>
    </row>
    <row r="81" spans="4:44" ht="14.25" customHeight="1" x14ac:dyDescent="0.2">
      <c r="G81" s="145"/>
      <c r="H81" s="399"/>
      <c r="J81" s="151"/>
      <c r="K81" s="196" t="s">
        <v>974</v>
      </c>
      <c r="L81" s="192" t="s">
        <v>964</v>
      </c>
      <c r="M81" s="195">
        <f t="shared" si="5"/>
        <v>7.394931983502781E-2</v>
      </c>
      <c r="N81" s="195">
        <f t="shared" si="5"/>
        <v>7.4415529690282839E-2</v>
      </c>
      <c r="O81" s="195">
        <f t="shared" si="5"/>
        <v>7.5637737297972171E-2</v>
      </c>
      <c r="P81" s="195">
        <f t="shared" si="5"/>
        <v>7.6002520683951094E-2</v>
      </c>
      <c r="Q81" s="195">
        <f t="shared" si="5"/>
        <v>7.617420647449466E-2</v>
      </c>
      <c r="R81" s="195">
        <f t="shared" si="5"/>
        <v>7.6355697348991641E-2</v>
      </c>
      <c r="S81" s="195">
        <f t="shared" si="5"/>
        <v>7.6547857455251139E-2</v>
      </c>
      <c r="T81" s="195">
        <f t="shared" si="5"/>
        <v>7.6751655459189327E-2</v>
      </c>
      <c r="U81" s="195">
        <f t="shared" si="5"/>
        <v>7.6968180825957716E-2</v>
      </c>
      <c r="V81" s="195">
        <f t="shared" si="5"/>
        <v>7.7198663239443452E-2</v>
      </c>
      <c r="W81" s="195">
        <f t="shared" si="5"/>
        <v>7.7444495888760193E-2</v>
      </c>
      <c r="X81" s="195">
        <f t="shared" si="5"/>
        <v>7.7707263550021236E-2</v>
      </c>
      <c r="Y81" s="195">
        <f t="shared" si="5"/>
        <v>7.7988776655187567E-2</v>
      </c>
      <c r="Z81" s="195">
        <f t="shared" si="5"/>
        <v>7.8291112890386663E-2</v>
      </c>
      <c r="AA81" s="195">
        <f t="shared" si="5"/>
        <v>7.8616668337013335E-2</v>
      </c>
      <c r="AB81" s="195">
        <f t="shared" si="5"/>
        <v>7.8725694369040727E-2</v>
      </c>
      <c r="AC81" s="195">
        <f t="shared" si="5"/>
        <v>7.8837410491520127E-2</v>
      </c>
      <c r="AD81" s="195">
        <f t="shared" si="5"/>
        <v>7.8951917359317988E-2</v>
      </c>
      <c r="AE81" s="195">
        <f t="shared" si="5"/>
        <v>7.9069320704915749E-2</v>
      </c>
      <c r="AF81" s="195">
        <f t="shared" si="5"/>
        <v>7.918973166224072E-2</v>
      </c>
      <c r="AG81" s="195">
        <f t="shared" si="5"/>
        <v>7.9313267115526331E-2</v>
      </c>
      <c r="AH81" s="195">
        <f t="shared" si="5"/>
        <v>7.9440050075570534E-2</v>
      </c>
      <c r="AI81" s="195">
        <f t="shared" si="5"/>
        <v>7.957021008583498E-2</v>
      </c>
      <c r="AJ81" s="195">
        <f t="shared" si="5"/>
        <v>7.7493304586356365E-2</v>
      </c>
      <c r="AK81" s="195">
        <f t="shared" si="5"/>
        <v>7.538301831649237E-2</v>
      </c>
      <c r="AL81" s="195">
        <f t="shared" si="5"/>
        <v>7.0699203697860258E-2</v>
      </c>
      <c r="AM81" s="195">
        <f t="shared" si="5"/>
        <v>7.0699126920263589E-2</v>
      </c>
      <c r="AN81" s="195">
        <f t="shared" si="5"/>
        <v>7.0699048019583544E-2</v>
      </c>
      <c r="AO81" s="195">
        <f t="shared" si="5"/>
        <v>7.0698966906674016E-2</v>
      </c>
      <c r="AP81" s="195">
        <f t="shared" si="5"/>
        <v>7.0698883487327696E-2</v>
      </c>
    </row>
    <row r="83" spans="4:44" ht="14.25" customHeight="1" x14ac:dyDescent="0.2">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
      <c r="D84" s="143" t="s">
        <v>892</v>
      </c>
      <c r="G84" s="354" t="s">
        <v>975</v>
      </c>
      <c r="H84" s="354"/>
      <c r="I84" s="354"/>
      <c r="J84" s="354"/>
      <c r="K84" s="354"/>
      <c r="L84" s="354"/>
      <c r="M84" s="354"/>
      <c r="N84" s="354"/>
      <c r="O84" s="354"/>
      <c r="P84" s="354"/>
      <c r="Q84" s="354"/>
      <c r="R84" s="354"/>
      <c r="S84" s="354"/>
      <c r="T84" s="354"/>
      <c r="U84" s="354"/>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
      <c r="G85" s="145"/>
      <c r="M85" s="137" t="s">
        <v>976</v>
      </c>
      <c r="AA85" s="306"/>
      <c r="AB85" s="306"/>
      <c r="AC85" s="306"/>
      <c r="AD85" s="306"/>
      <c r="AP85" s="306"/>
      <c r="AQ85" s="306"/>
    </row>
    <row r="86" spans="4:44" ht="14.25" customHeight="1" x14ac:dyDescent="0.2">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
      <c r="G87" s="145"/>
      <c r="H87" s="396" t="s">
        <v>977</v>
      </c>
      <c r="J87" s="349" t="s">
        <v>978</v>
      </c>
      <c r="K87" s="201" t="s">
        <v>1037</v>
      </c>
      <c r="L87" s="201" t="s">
        <v>962</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
      <c r="G88" s="145"/>
      <c r="H88" s="396"/>
      <c r="J88" s="350"/>
      <c r="K88" s="142" t="s">
        <v>1037</v>
      </c>
      <c r="L88" s="192" t="s">
        <v>963</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25">
      <c r="G89" s="145"/>
      <c r="H89" s="396"/>
      <c r="J89" s="350"/>
      <c r="K89" s="203" t="s">
        <v>1037</v>
      </c>
      <c r="L89" s="203" t="s">
        <v>964</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
      <c r="G90" s="145"/>
      <c r="H90" s="396"/>
      <c r="J90" s="350"/>
      <c r="K90" s="201" t="s">
        <v>1039</v>
      </c>
      <c r="L90" s="201" t="s">
        <v>962</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
      <c r="G91" s="145"/>
      <c r="H91" s="396"/>
      <c r="J91" s="350"/>
      <c r="K91" s="142" t="s">
        <v>1039</v>
      </c>
      <c r="L91" s="192" t="s">
        <v>963</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25">
      <c r="G92" s="145"/>
      <c r="H92" s="396"/>
      <c r="J92" s="350"/>
      <c r="K92" s="203" t="s">
        <v>1039</v>
      </c>
      <c r="L92" s="203" t="s">
        <v>964</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
      <c r="G93" s="145"/>
      <c r="H93" s="396"/>
      <c r="J93" s="350"/>
      <c r="K93" s="201" t="s">
        <v>1040</v>
      </c>
      <c r="L93" s="201" t="s">
        <v>962</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
      <c r="G94" s="145"/>
      <c r="H94" s="396"/>
      <c r="J94" s="350"/>
      <c r="K94" s="142" t="s">
        <v>1040</v>
      </c>
      <c r="L94" s="192" t="s">
        <v>963</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25">
      <c r="G95" s="145"/>
      <c r="H95" s="396"/>
      <c r="J95" s="350"/>
      <c r="K95" s="203" t="s">
        <v>1040</v>
      </c>
      <c r="L95" s="203" t="s">
        <v>964</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
      <c r="G96" s="145"/>
      <c r="H96" s="396"/>
      <c r="J96" s="350"/>
      <c r="K96" s="201" t="s">
        <v>1041</v>
      </c>
      <c r="L96" s="201" t="s">
        <v>962</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
      <c r="G97" s="145"/>
      <c r="H97" s="396"/>
      <c r="J97" s="350"/>
      <c r="K97" s="142" t="s">
        <v>1041</v>
      </c>
      <c r="L97" s="192" t="s">
        <v>963</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25">
      <c r="G98" s="145"/>
      <c r="H98" s="396"/>
      <c r="J98" s="350"/>
      <c r="K98" s="203" t="s">
        <v>1041</v>
      </c>
      <c r="L98" s="203" t="s">
        <v>964</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
      <c r="G99" s="145"/>
      <c r="H99" s="396"/>
      <c r="J99" s="350"/>
      <c r="K99" s="201" t="s">
        <v>1042</v>
      </c>
      <c r="L99" s="201" t="s">
        <v>962</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
      <c r="G100" s="145"/>
      <c r="H100" s="396"/>
      <c r="J100" s="350"/>
      <c r="K100" s="142" t="s">
        <v>1042</v>
      </c>
      <c r="L100" s="192" t="s">
        <v>963</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25">
      <c r="G101" s="145"/>
      <c r="H101" s="396"/>
      <c r="J101" s="350"/>
      <c r="K101" s="203" t="s">
        <v>1042</v>
      </c>
      <c r="L101" s="203" t="s">
        <v>964</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
      <c r="G102" s="145"/>
      <c r="H102" s="396"/>
      <c r="J102" s="350"/>
      <c r="K102" s="201" t="s">
        <v>1043</v>
      </c>
      <c r="L102" s="201" t="s">
        <v>962</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
      <c r="G103" s="145"/>
      <c r="H103" s="396"/>
      <c r="J103" s="350"/>
      <c r="K103" s="142" t="s">
        <v>1043</v>
      </c>
      <c r="L103" s="192" t="s">
        <v>963</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25">
      <c r="G104" s="145"/>
      <c r="H104" s="396"/>
      <c r="J104" s="350"/>
      <c r="K104" s="203" t="s">
        <v>1043</v>
      </c>
      <c r="L104" s="203" t="s">
        <v>964</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
      <c r="G105" s="145"/>
      <c r="H105" s="396"/>
      <c r="J105" s="350"/>
      <c r="K105" s="201" t="s">
        <v>1044</v>
      </c>
      <c r="L105" s="201" t="s">
        <v>962</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
      <c r="G106" s="145"/>
      <c r="H106" s="396"/>
      <c r="J106" s="350"/>
      <c r="K106" s="142" t="s">
        <v>1044</v>
      </c>
      <c r="L106" s="192" t="s">
        <v>963</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25">
      <c r="G107" s="145"/>
      <c r="H107" s="396"/>
      <c r="J107" s="350"/>
      <c r="K107" s="203" t="s">
        <v>1044</v>
      </c>
      <c r="L107" s="203" t="s">
        <v>964</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
      <c r="G108" s="145"/>
      <c r="H108" s="396"/>
      <c r="J108" s="350"/>
      <c r="K108" s="201" t="s">
        <v>1045</v>
      </c>
      <c r="L108" s="201" t="s">
        <v>962</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
      <c r="G109" s="145"/>
      <c r="H109" s="396"/>
      <c r="J109" s="350"/>
      <c r="K109" s="142" t="s">
        <v>1045</v>
      </c>
      <c r="L109" s="192" t="s">
        <v>963</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25">
      <c r="G110" s="145"/>
      <c r="H110" s="396"/>
      <c r="J110" s="350"/>
      <c r="K110" s="203" t="s">
        <v>1045</v>
      </c>
      <c r="L110" s="203" t="s">
        <v>964</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
      <c r="G111" s="145"/>
      <c r="H111" s="396"/>
      <c r="J111" s="350"/>
      <c r="K111" s="201" t="s">
        <v>1046</v>
      </c>
      <c r="L111" s="201" t="s">
        <v>962</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
      <c r="G112" s="145"/>
      <c r="H112" s="396"/>
      <c r="J112" s="350"/>
      <c r="K112" s="142" t="s">
        <v>1046</v>
      </c>
      <c r="L112" s="192" t="s">
        <v>963</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25">
      <c r="G113" s="145"/>
      <c r="H113" s="396"/>
      <c r="J113" s="350"/>
      <c r="K113" s="203" t="s">
        <v>1046</v>
      </c>
      <c r="L113" s="203" t="s">
        <v>964</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
      <c r="G114" s="145"/>
      <c r="H114" s="396"/>
      <c r="J114" s="350"/>
      <c r="K114" s="201" t="s">
        <v>1047</v>
      </c>
      <c r="L114" s="201" t="s">
        <v>962</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
      <c r="G115" s="145"/>
      <c r="H115" s="396"/>
      <c r="J115" s="350"/>
      <c r="K115" s="142" t="s">
        <v>1047</v>
      </c>
      <c r="L115" s="192" t="s">
        <v>963</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25">
      <c r="G116" s="145"/>
      <c r="H116" s="396"/>
      <c r="J116" s="397"/>
      <c r="K116" s="203" t="s">
        <v>1047</v>
      </c>
      <c r="L116" s="203" t="s">
        <v>964</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
      <c r="G117" s="145"/>
      <c r="H117" s="396"/>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
      <c r="G118" s="145"/>
      <c r="H118" s="396"/>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
      <c r="G119" s="145"/>
      <c r="H119" s="396"/>
      <c r="J119" s="349" t="s">
        <v>979</v>
      </c>
      <c r="K119" s="201" t="s">
        <v>1037</v>
      </c>
      <c r="L119" s="201" t="s">
        <v>962</v>
      </c>
      <c r="M119" s="310">
        <f>M87*8760</f>
        <v>2978.2984732762034</v>
      </c>
      <c r="N119" s="310">
        <f t="shared" ref="N119:AP119" si="6">N87*8760</f>
        <v>2994.2347008111806</v>
      </c>
      <c r="O119" s="310">
        <f t="shared" si="6"/>
        <v>3010.1709283461578</v>
      </c>
      <c r="P119" s="310">
        <f t="shared" si="6"/>
        <v>3026.1071558811354</v>
      </c>
      <c r="Q119" s="310">
        <f t="shared" si="6"/>
        <v>3042.0433834161126</v>
      </c>
      <c r="R119" s="310">
        <f t="shared" si="6"/>
        <v>3057.9796109510899</v>
      </c>
      <c r="S119" s="310">
        <f t="shared" si="6"/>
        <v>3073.9158384860675</v>
      </c>
      <c r="T119" s="310">
        <f t="shared" si="6"/>
        <v>3089.8520660210447</v>
      </c>
      <c r="U119" s="310">
        <f t="shared" si="6"/>
        <v>3105.7882935560219</v>
      </c>
      <c r="V119" s="310">
        <f t="shared" si="6"/>
        <v>3121.7245210909996</v>
      </c>
      <c r="W119" s="310">
        <f t="shared" si="6"/>
        <v>3137.6607486259768</v>
      </c>
      <c r="X119" s="310">
        <f t="shared" si="6"/>
        <v>3153.596976160954</v>
      </c>
      <c r="Y119" s="310">
        <f t="shared" si="6"/>
        <v>3169.5332036959317</v>
      </c>
      <c r="Z119" s="310">
        <f t="shared" si="6"/>
        <v>3185.4694312309089</v>
      </c>
      <c r="AA119" s="310">
        <f t="shared" si="6"/>
        <v>3201.4056587658888</v>
      </c>
      <c r="AB119" s="310">
        <f t="shared" si="6"/>
        <v>3210.3582341861193</v>
      </c>
      <c r="AC119" s="310">
        <f t="shared" si="6"/>
        <v>3219.3108096063502</v>
      </c>
      <c r="AD119" s="310">
        <f t="shared" si="6"/>
        <v>3228.2633850265806</v>
      </c>
      <c r="AE119" s="310">
        <f t="shared" si="6"/>
        <v>3237.2159604468111</v>
      </c>
      <c r="AF119" s="310">
        <f t="shared" si="6"/>
        <v>3246.168535867042</v>
      </c>
      <c r="AG119" s="310">
        <f t="shared" si="6"/>
        <v>3255.1211112872725</v>
      </c>
      <c r="AH119" s="310">
        <f t="shared" si="6"/>
        <v>3264.0736867075034</v>
      </c>
      <c r="AI119" s="310">
        <f t="shared" si="6"/>
        <v>3273.0262621277338</v>
      </c>
      <c r="AJ119" s="310">
        <f t="shared" si="6"/>
        <v>3281.9788375479648</v>
      </c>
      <c r="AK119" s="310">
        <f t="shared" si="6"/>
        <v>3290.9314129681952</v>
      </c>
      <c r="AL119" s="310">
        <f t="shared" si="6"/>
        <v>3299.8839883884261</v>
      </c>
      <c r="AM119" s="310">
        <f t="shared" si="6"/>
        <v>3308.8365638086566</v>
      </c>
      <c r="AN119" s="310">
        <f t="shared" si="6"/>
        <v>3317.7891392288875</v>
      </c>
      <c r="AO119" s="310">
        <f t="shared" si="6"/>
        <v>3326.741714649118</v>
      </c>
      <c r="AP119" s="310">
        <f t="shared" si="6"/>
        <v>3335.694290069348</v>
      </c>
    </row>
    <row r="120" spans="7:43" ht="14.25" customHeight="1" x14ac:dyDescent="0.2">
      <c r="G120" s="145"/>
      <c r="H120" s="396"/>
      <c r="J120" s="350"/>
      <c r="K120" s="142" t="s">
        <v>1037</v>
      </c>
      <c r="L120" s="192" t="s">
        <v>963</v>
      </c>
      <c r="M120" s="311">
        <f t="shared" ref="M120:AP128" si="7">M88*8760</f>
        <v>2978.2984732762034</v>
      </c>
      <c r="N120" s="311">
        <f t="shared" si="7"/>
        <v>2989.8930131659363</v>
      </c>
      <c r="O120" s="311">
        <f t="shared" si="7"/>
        <v>3001.4875530556697</v>
      </c>
      <c r="P120" s="311">
        <f t="shared" si="7"/>
        <v>3013.0820929454026</v>
      </c>
      <c r="Q120" s="311">
        <f t="shared" si="7"/>
        <v>3024.6766328351359</v>
      </c>
      <c r="R120" s="311">
        <f t="shared" si="7"/>
        <v>3036.2711727248693</v>
      </c>
      <c r="S120" s="311">
        <f t="shared" si="7"/>
        <v>3047.8657126146022</v>
      </c>
      <c r="T120" s="311">
        <f t="shared" si="7"/>
        <v>3059.4602525043356</v>
      </c>
      <c r="U120" s="311">
        <f t="shared" si="7"/>
        <v>3071.0547923940685</v>
      </c>
      <c r="V120" s="311">
        <f t="shared" si="7"/>
        <v>3082.6493322838019</v>
      </c>
      <c r="W120" s="311">
        <f t="shared" si="7"/>
        <v>3094.2438721735352</v>
      </c>
      <c r="X120" s="311">
        <f t="shared" si="7"/>
        <v>3105.8384120632682</v>
      </c>
      <c r="Y120" s="311">
        <f t="shared" si="7"/>
        <v>3117.4329519530015</v>
      </c>
      <c r="Z120" s="311">
        <f t="shared" si="7"/>
        <v>3129.0274918427344</v>
      </c>
      <c r="AA120" s="311">
        <f t="shared" si="7"/>
        <v>3140.6220317324664</v>
      </c>
      <c r="AB120" s="311">
        <f t="shared" si="7"/>
        <v>3144.6742735346947</v>
      </c>
      <c r="AC120" s="311">
        <f t="shared" si="7"/>
        <v>3148.7265153369226</v>
      </c>
      <c r="AD120" s="311">
        <f t="shared" si="7"/>
        <v>3152.7787571391509</v>
      </c>
      <c r="AE120" s="311">
        <f t="shared" si="7"/>
        <v>3156.8309989413792</v>
      </c>
      <c r="AF120" s="311">
        <f t="shared" si="7"/>
        <v>3160.8832407436075</v>
      </c>
      <c r="AG120" s="311">
        <f t="shared" si="7"/>
        <v>3164.9354825458358</v>
      </c>
      <c r="AH120" s="311">
        <f t="shared" si="7"/>
        <v>3168.9877243480637</v>
      </c>
      <c r="AI120" s="311">
        <f t="shared" si="7"/>
        <v>3173.039966150292</v>
      </c>
      <c r="AJ120" s="311">
        <f t="shared" si="7"/>
        <v>3177.0922079525203</v>
      </c>
      <c r="AK120" s="311">
        <f t="shared" si="7"/>
        <v>3181.1444497547486</v>
      </c>
      <c r="AL120" s="311">
        <f t="shared" si="7"/>
        <v>3185.1966915569769</v>
      </c>
      <c r="AM120" s="311">
        <f t="shared" si="7"/>
        <v>3189.2489333592048</v>
      </c>
      <c r="AN120" s="311">
        <f t="shared" si="7"/>
        <v>3193.3011751614331</v>
      </c>
      <c r="AO120" s="311">
        <f t="shared" si="7"/>
        <v>3197.3534169636614</v>
      </c>
      <c r="AP120" s="311">
        <f t="shared" si="7"/>
        <v>3201.4056587658888</v>
      </c>
    </row>
    <row r="121" spans="7:43" ht="14.25" customHeight="1" thickBot="1" x14ac:dyDescent="0.25">
      <c r="G121" s="145"/>
      <c r="H121" s="396"/>
      <c r="J121" s="350"/>
      <c r="K121" s="203" t="s">
        <v>1037</v>
      </c>
      <c r="L121" s="203" t="s">
        <v>964</v>
      </c>
      <c r="M121" s="312">
        <f t="shared" si="7"/>
        <v>2978.2984732762034</v>
      </c>
      <c r="N121" s="312">
        <f t="shared" si="7"/>
        <v>2978.2984732762034</v>
      </c>
      <c r="O121" s="312">
        <f t="shared" si="7"/>
        <v>2978.2984732762034</v>
      </c>
      <c r="P121" s="312">
        <f t="shared" si="7"/>
        <v>2978.2984732762034</v>
      </c>
      <c r="Q121" s="312">
        <f t="shared" si="7"/>
        <v>2978.2984732762034</v>
      </c>
      <c r="R121" s="312">
        <f t="shared" si="7"/>
        <v>2978.2984732762034</v>
      </c>
      <c r="S121" s="312">
        <f t="shared" si="7"/>
        <v>2978.2984732762034</v>
      </c>
      <c r="T121" s="312">
        <f t="shared" si="7"/>
        <v>2978.2984732762034</v>
      </c>
      <c r="U121" s="312">
        <f t="shared" si="7"/>
        <v>2978.2984732762034</v>
      </c>
      <c r="V121" s="312">
        <f t="shared" si="7"/>
        <v>2978.2984732762034</v>
      </c>
      <c r="W121" s="312">
        <f t="shared" si="7"/>
        <v>2978.2984732762034</v>
      </c>
      <c r="X121" s="312">
        <f t="shared" si="7"/>
        <v>2978.2984732762034</v>
      </c>
      <c r="Y121" s="312">
        <f t="shared" si="7"/>
        <v>2978.2984732762034</v>
      </c>
      <c r="Z121" s="312">
        <f t="shared" si="7"/>
        <v>2978.2984732762034</v>
      </c>
      <c r="AA121" s="312">
        <f t="shared" si="7"/>
        <v>2978.2984732762034</v>
      </c>
      <c r="AB121" s="312">
        <f t="shared" si="7"/>
        <v>2989.1200438399542</v>
      </c>
      <c r="AC121" s="312">
        <f t="shared" si="7"/>
        <v>2999.9416144037054</v>
      </c>
      <c r="AD121" s="312">
        <f t="shared" si="7"/>
        <v>3010.7631849674567</v>
      </c>
      <c r="AE121" s="312">
        <f t="shared" si="7"/>
        <v>3021.5847555312075</v>
      </c>
      <c r="AF121" s="312">
        <f t="shared" si="7"/>
        <v>3032.4063260949588</v>
      </c>
      <c r="AG121" s="312">
        <f t="shared" si="7"/>
        <v>3043.2278966587101</v>
      </c>
      <c r="AH121" s="312">
        <f t="shared" si="7"/>
        <v>3054.0494672224609</v>
      </c>
      <c r="AI121" s="312">
        <f t="shared" si="7"/>
        <v>3064.8710377862121</v>
      </c>
      <c r="AJ121" s="312">
        <f t="shared" si="7"/>
        <v>3075.6926083499629</v>
      </c>
      <c r="AK121" s="312">
        <f t="shared" si="7"/>
        <v>3086.5141789137142</v>
      </c>
      <c r="AL121" s="312">
        <f t="shared" si="7"/>
        <v>3097.3357494774655</v>
      </c>
      <c r="AM121" s="312">
        <f t="shared" si="7"/>
        <v>3108.1573200412163</v>
      </c>
      <c r="AN121" s="312">
        <f t="shared" si="7"/>
        <v>3118.9788906049675</v>
      </c>
      <c r="AO121" s="312">
        <f t="shared" si="7"/>
        <v>3129.8004611687188</v>
      </c>
      <c r="AP121" s="312">
        <f t="shared" si="7"/>
        <v>3140.6220317324664</v>
      </c>
    </row>
    <row r="122" spans="7:43" ht="14.25" customHeight="1" thickTop="1" x14ac:dyDescent="0.2">
      <c r="G122" s="145"/>
      <c r="H122" s="396"/>
      <c r="J122" s="350"/>
      <c r="K122" s="201" t="s">
        <v>1039</v>
      </c>
      <c r="L122" s="201" t="s">
        <v>962</v>
      </c>
      <c r="M122" s="313">
        <f t="shared" si="7"/>
        <v>2881.2937628623613</v>
      </c>
      <c r="N122" s="313">
        <f t="shared" si="7"/>
        <v>2896.4464045773138</v>
      </c>
      <c r="O122" s="313">
        <f t="shared" si="7"/>
        <v>2911.5990462922664</v>
      </c>
      <c r="P122" s="313">
        <f t="shared" si="7"/>
        <v>2926.7516880072189</v>
      </c>
      <c r="Q122" s="313">
        <f t="shared" si="7"/>
        <v>2941.9043297221715</v>
      </c>
      <c r="R122" s="313">
        <f t="shared" si="7"/>
        <v>2957.056971437124</v>
      </c>
      <c r="S122" s="313">
        <f t="shared" si="7"/>
        <v>2972.2096131520771</v>
      </c>
      <c r="T122" s="313">
        <f t="shared" si="7"/>
        <v>2987.3622548670296</v>
      </c>
      <c r="U122" s="313">
        <f t="shared" si="7"/>
        <v>3002.5148965819822</v>
      </c>
      <c r="V122" s="313">
        <f t="shared" si="7"/>
        <v>3017.6675382969347</v>
      </c>
      <c r="W122" s="313">
        <f t="shared" si="7"/>
        <v>3032.8201800118873</v>
      </c>
      <c r="X122" s="313">
        <f t="shared" si="7"/>
        <v>3047.9728217268398</v>
      </c>
      <c r="Y122" s="313">
        <f t="shared" si="7"/>
        <v>3063.1254634417924</v>
      </c>
      <c r="Z122" s="313">
        <f t="shared" si="7"/>
        <v>3078.2781051567449</v>
      </c>
      <c r="AA122" s="313">
        <f t="shared" si="7"/>
        <v>3093.4307468716952</v>
      </c>
      <c r="AB122" s="313">
        <f t="shared" si="7"/>
        <v>3102.3386313739716</v>
      </c>
      <c r="AC122" s="313">
        <f t="shared" si="7"/>
        <v>3111.2465158762479</v>
      </c>
      <c r="AD122" s="313">
        <f t="shared" si="7"/>
        <v>3120.1544003785243</v>
      </c>
      <c r="AE122" s="313">
        <f t="shared" si="7"/>
        <v>3129.0622848808007</v>
      </c>
      <c r="AF122" s="313">
        <f t="shared" si="7"/>
        <v>3137.9701693830775</v>
      </c>
      <c r="AG122" s="313">
        <f t="shared" si="7"/>
        <v>3146.8780538853539</v>
      </c>
      <c r="AH122" s="313">
        <f t="shared" si="7"/>
        <v>3155.7859383876303</v>
      </c>
      <c r="AI122" s="313">
        <f t="shared" si="7"/>
        <v>3164.6938228899066</v>
      </c>
      <c r="AJ122" s="313">
        <f t="shared" si="7"/>
        <v>3173.6017073921835</v>
      </c>
      <c r="AK122" s="313">
        <f t="shared" si="7"/>
        <v>3182.5095918944598</v>
      </c>
      <c r="AL122" s="313">
        <f t="shared" si="7"/>
        <v>3191.4174763967362</v>
      </c>
      <c r="AM122" s="313">
        <f t="shared" si="7"/>
        <v>3200.3253608990126</v>
      </c>
      <c r="AN122" s="313">
        <f t="shared" si="7"/>
        <v>3209.2332454012894</v>
      </c>
      <c r="AO122" s="313">
        <f t="shared" si="7"/>
        <v>3218.1411299035658</v>
      </c>
      <c r="AP122" s="313">
        <f t="shared" si="7"/>
        <v>3227.0490144058449</v>
      </c>
    </row>
    <row r="123" spans="7:43" ht="14.25" customHeight="1" x14ac:dyDescent="0.2">
      <c r="G123" s="145"/>
      <c r="H123" s="396"/>
      <c r="J123" s="350"/>
      <c r="K123" s="142" t="s">
        <v>1039</v>
      </c>
      <c r="L123" s="192" t="s">
        <v>963</v>
      </c>
      <c r="M123" s="311">
        <f t="shared" si="7"/>
        <v>2881.2937628623613</v>
      </c>
      <c r="N123" s="311">
        <f t="shared" si="7"/>
        <v>2892.3072456382056</v>
      </c>
      <c r="O123" s="311">
        <f t="shared" si="7"/>
        <v>2903.3207284140503</v>
      </c>
      <c r="P123" s="311">
        <f t="shared" si="7"/>
        <v>2914.3342111898946</v>
      </c>
      <c r="Q123" s="311">
        <f t="shared" si="7"/>
        <v>2925.3476939657389</v>
      </c>
      <c r="R123" s="311">
        <f t="shared" si="7"/>
        <v>2936.3611767415832</v>
      </c>
      <c r="S123" s="311">
        <f t="shared" si="7"/>
        <v>2947.3746595174275</v>
      </c>
      <c r="T123" s="311">
        <f t="shared" si="7"/>
        <v>2958.3881422932718</v>
      </c>
      <c r="U123" s="311">
        <f t="shared" si="7"/>
        <v>2969.4016250691166</v>
      </c>
      <c r="V123" s="311">
        <f t="shared" si="7"/>
        <v>2980.4151078449609</v>
      </c>
      <c r="W123" s="311">
        <f t="shared" si="7"/>
        <v>2991.4285906208052</v>
      </c>
      <c r="X123" s="311">
        <f t="shared" si="7"/>
        <v>3002.4420733966494</v>
      </c>
      <c r="Y123" s="311">
        <f t="shared" si="7"/>
        <v>3013.4555561724937</v>
      </c>
      <c r="Z123" s="311">
        <f t="shared" si="7"/>
        <v>3024.469038948338</v>
      </c>
      <c r="AA123" s="311">
        <f t="shared" si="7"/>
        <v>3035.4825217241823</v>
      </c>
      <c r="AB123" s="311">
        <f t="shared" si="7"/>
        <v>3039.3457367340166</v>
      </c>
      <c r="AC123" s="311">
        <f t="shared" si="7"/>
        <v>3043.2089517438508</v>
      </c>
      <c r="AD123" s="311">
        <f t="shared" si="7"/>
        <v>3047.072166753685</v>
      </c>
      <c r="AE123" s="311">
        <f t="shared" si="7"/>
        <v>3050.9353817635188</v>
      </c>
      <c r="AF123" s="311">
        <f t="shared" si="7"/>
        <v>3054.798596773353</v>
      </c>
      <c r="AG123" s="311">
        <f t="shared" si="7"/>
        <v>3058.6618117831872</v>
      </c>
      <c r="AH123" s="311">
        <f t="shared" si="7"/>
        <v>3062.5250267930214</v>
      </c>
      <c r="AI123" s="311">
        <f t="shared" si="7"/>
        <v>3066.3882418028552</v>
      </c>
      <c r="AJ123" s="311">
        <f t="shared" si="7"/>
        <v>3070.2514568126894</v>
      </c>
      <c r="AK123" s="311">
        <f t="shared" si="7"/>
        <v>3074.1146718225236</v>
      </c>
      <c r="AL123" s="311">
        <f t="shared" si="7"/>
        <v>3077.9778868323579</v>
      </c>
      <c r="AM123" s="311">
        <f t="shared" si="7"/>
        <v>3081.8411018421916</v>
      </c>
      <c r="AN123" s="311">
        <f t="shared" si="7"/>
        <v>3085.7043168520258</v>
      </c>
      <c r="AO123" s="311">
        <f t="shared" si="7"/>
        <v>3089.5675318618601</v>
      </c>
      <c r="AP123" s="311">
        <f t="shared" si="7"/>
        <v>3093.4307468716952</v>
      </c>
    </row>
    <row r="124" spans="7:43" ht="13.5" customHeight="1" thickBot="1" x14ac:dyDescent="0.25">
      <c r="G124" s="145"/>
      <c r="H124" s="396"/>
      <c r="J124" s="350"/>
      <c r="K124" s="203" t="s">
        <v>1039</v>
      </c>
      <c r="L124" s="203" t="s">
        <v>964</v>
      </c>
      <c r="M124" s="312">
        <f t="shared" si="7"/>
        <v>2881.2937628623613</v>
      </c>
      <c r="N124" s="312">
        <f t="shared" si="7"/>
        <v>2881.2937628623613</v>
      </c>
      <c r="O124" s="312">
        <f t="shared" si="7"/>
        <v>2881.2937628623613</v>
      </c>
      <c r="P124" s="312">
        <f t="shared" si="7"/>
        <v>2881.2937628623613</v>
      </c>
      <c r="Q124" s="312">
        <f t="shared" si="7"/>
        <v>2881.2937628623613</v>
      </c>
      <c r="R124" s="312">
        <f t="shared" si="7"/>
        <v>2881.2937628623613</v>
      </c>
      <c r="S124" s="312">
        <f t="shared" si="7"/>
        <v>2881.2937628623613</v>
      </c>
      <c r="T124" s="312">
        <f t="shared" si="7"/>
        <v>2881.2937628623613</v>
      </c>
      <c r="U124" s="312">
        <f t="shared" si="7"/>
        <v>2881.2937628623613</v>
      </c>
      <c r="V124" s="312">
        <f t="shared" si="7"/>
        <v>2881.2937628623613</v>
      </c>
      <c r="W124" s="312">
        <f t="shared" si="7"/>
        <v>2881.2937628623613</v>
      </c>
      <c r="X124" s="312">
        <f t="shared" si="7"/>
        <v>2881.2937628623613</v>
      </c>
      <c r="Y124" s="312">
        <f t="shared" si="7"/>
        <v>2881.2937628623613</v>
      </c>
      <c r="Z124" s="312">
        <f t="shared" si="7"/>
        <v>2881.2937628623613</v>
      </c>
      <c r="AA124" s="312">
        <f t="shared" si="7"/>
        <v>2881.2937628623613</v>
      </c>
      <c r="AB124" s="312">
        <f t="shared" si="7"/>
        <v>2891.5730134531495</v>
      </c>
      <c r="AC124" s="312">
        <f t="shared" si="7"/>
        <v>2901.8522640439378</v>
      </c>
      <c r="AD124" s="312">
        <f t="shared" si="7"/>
        <v>2912.131514634726</v>
      </c>
      <c r="AE124" s="312">
        <f t="shared" si="7"/>
        <v>2922.4107652255143</v>
      </c>
      <c r="AF124" s="312">
        <f t="shared" si="7"/>
        <v>2932.6900158163021</v>
      </c>
      <c r="AG124" s="312">
        <f t="shared" si="7"/>
        <v>2942.9692664070903</v>
      </c>
      <c r="AH124" s="312">
        <f t="shared" si="7"/>
        <v>2953.2485169978786</v>
      </c>
      <c r="AI124" s="312">
        <f t="shared" si="7"/>
        <v>2963.5277675886668</v>
      </c>
      <c r="AJ124" s="312">
        <f t="shared" si="7"/>
        <v>2973.8070181794551</v>
      </c>
      <c r="AK124" s="312">
        <f t="shared" si="7"/>
        <v>2984.0862687702434</v>
      </c>
      <c r="AL124" s="312">
        <f t="shared" si="7"/>
        <v>2994.3655193610311</v>
      </c>
      <c r="AM124" s="312">
        <f t="shared" si="7"/>
        <v>3004.6447699518194</v>
      </c>
      <c r="AN124" s="312">
        <f t="shared" si="7"/>
        <v>3014.9240205426076</v>
      </c>
      <c r="AO124" s="312">
        <f t="shared" si="7"/>
        <v>3025.2032711333959</v>
      </c>
      <c r="AP124" s="312">
        <f t="shared" si="7"/>
        <v>3035.4825217241823</v>
      </c>
    </row>
    <row r="125" spans="7:43" ht="14.25" customHeight="1" thickTop="1" x14ac:dyDescent="0.2">
      <c r="G125" s="145"/>
      <c r="H125" s="396"/>
      <c r="J125" s="350"/>
      <c r="K125" s="201" t="s">
        <v>1040</v>
      </c>
      <c r="L125" s="201" t="s">
        <v>962</v>
      </c>
      <c r="M125" s="313">
        <f t="shared" si="7"/>
        <v>2743.9660887549703</v>
      </c>
      <c r="N125" s="313">
        <f t="shared" si="7"/>
        <v>2759.6345518451303</v>
      </c>
      <c r="O125" s="313">
        <f t="shared" si="7"/>
        <v>2775.3030149352903</v>
      </c>
      <c r="P125" s="313">
        <f t="shared" si="7"/>
        <v>2790.9714780254508</v>
      </c>
      <c r="Q125" s="313">
        <f t="shared" si="7"/>
        <v>2806.6399411156108</v>
      </c>
      <c r="R125" s="313">
        <f t="shared" si="7"/>
        <v>2822.3084042057708</v>
      </c>
      <c r="S125" s="313">
        <f t="shared" si="7"/>
        <v>2837.9768672959308</v>
      </c>
      <c r="T125" s="313">
        <f t="shared" si="7"/>
        <v>2853.6453303860908</v>
      </c>
      <c r="U125" s="313">
        <f t="shared" si="7"/>
        <v>2869.3137934762512</v>
      </c>
      <c r="V125" s="313">
        <f t="shared" si="7"/>
        <v>2884.9822565664113</v>
      </c>
      <c r="W125" s="313">
        <f t="shared" si="7"/>
        <v>2900.6507196565713</v>
      </c>
      <c r="X125" s="313">
        <f t="shared" si="7"/>
        <v>2916.3191827467313</v>
      </c>
      <c r="Y125" s="313">
        <f t="shared" si="7"/>
        <v>2931.9876458368917</v>
      </c>
      <c r="Z125" s="313">
        <f t="shared" si="7"/>
        <v>2947.6561089270517</v>
      </c>
      <c r="AA125" s="313">
        <f t="shared" si="7"/>
        <v>2963.3245720172108</v>
      </c>
      <c r="AB125" s="313">
        <f t="shared" si="7"/>
        <v>2970.6524018431014</v>
      </c>
      <c r="AC125" s="313">
        <f t="shared" si="7"/>
        <v>2977.980231668992</v>
      </c>
      <c r="AD125" s="313">
        <f t="shared" si="7"/>
        <v>2985.3080614948822</v>
      </c>
      <c r="AE125" s="313">
        <f t="shared" si="7"/>
        <v>2992.6358913207728</v>
      </c>
      <c r="AF125" s="313">
        <f t="shared" si="7"/>
        <v>2999.9637211466634</v>
      </c>
      <c r="AG125" s="313">
        <f t="shared" si="7"/>
        <v>3007.291550972554</v>
      </c>
      <c r="AH125" s="313">
        <f t="shared" si="7"/>
        <v>3014.6193807984441</v>
      </c>
      <c r="AI125" s="313">
        <f t="shared" si="7"/>
        <v>3021.9472106243347</v>
      </c>
      <c r="AJ125" s="313">
        <f t="shared" si="7"/>
        <v>3029.2750404502253</v>
      </c>
      <c r="AK125" s="313">
        <f t="shared" si="7"/>
        <v>3036.6028702761159</v>
      </c>
      <c r="AL125" s="313">
        <f t="shared" si="7"/>
        <v>3043.9307001020065</v>
      </c>
      <c r="AM125" s="313">
        <f t="shared" si="7"/>
        <v>3051.2585299278967</v>
      </c>
      <c r="AN125" s="313">
        <f t="shared" si="7"/>
        <v>3058.5863597537873</v>
      </c>
      <c r="AO125" s="313">
        <f t="shared" si="7"/>
        <v>3065.9141895796779</v>
      </c>
      <c r="AP125" s="313">
        <f t="shared" si="7"/>
        <v>3073.2420194055667</v>
      </c>
    </row>
    <row r="126" spans="7:43" ht="14.25" customHeight="1" x14ac:dyDescent="0.2">
      <c r="G126" s="145"/>
      <c r="H126" s="396"/>
      <c r="J126" s="350"/>
      <c r="K126" s="142" t="s">
        <v>1040</v>
      </c>
      <c r="L126" s="192" t="s">
        <v>963</v>
      </c>
      <c r="M126" s="311">
        <f t="shared" si="7"/>
        <v>2743.9660887549703</v>
      </c>
      <c r="N126" s="311">
        <f t="shared" si="7"/>
        <v>2755.3281945780482</v>
      </c>
      <c r="O126" s="311">
        <f t="shared" si="7"/>
        <v>2766.6903004011265</v>
      </c>
      <c r="P126" s="311">
        <f t="shared" si="7"/>
        <v>2778.0524062242043</v>
      </c>
      <c r="Q126" s="311">
        <f t="shared" si="7"/>
        <v>2789.4145120472826</v>
      </c>
      <c r="R126" s="311">
        <f t="shared" si="7"/>
        <v>2800.776617870361</v>
      </c>
      <c r="S126" s="311">
        <f t="shared" si="7"/>
        <v>2812.1387236934388</v>
      </c>
      <c r="T126" s="311">
        <f t="shared" si="7"/>
        <v>2823.5008295165171</v>
      </c>
      <c r="U126" s="311">
        <f t="shared" si="7"/>
        <v>2834.862935339595</v>
      </c>
      <c r="V126" s="311">
        <f t="shared" si="7"/>
        <v>2846.2250411626733</v>
      </c>
      <c r="W126" s="311">
        <f t="shared" si="7"/>
        <v>2857.5871469857511</v>
      </c>
      <c r="X126" s="311">
        <f t="shared" si="7"/>
        <v>2868.9492528088294</v>
      </c>
      <c r="Y126" s="311">
        <f t="shared" si="7"/>
        <v>2880.3113586319073</v>
      </c>
      <c r="Z126" s="311">
        <f t="shared" si="7"/>
        <v>2891.6734644549856</v>
      </c>
      <c r="AA126" s="311">
        <f t="shared" si="7"/>
        <v>2903.0355702780666</v>
      </c>
      <c r="AB126" s="311">
        <f t="shared" si="7"/>
        <v>2907.0548370606766</v>
      </c>
      <c r="AC126" s="311">
        <f t="shared" si="7"/>
        <v>2911.0741038432861</v>
      </c>
      <c r="AD126" s="311">
        <f t="shared" si="7"/>
        <v>2915.0933706258957</v>
      </c>
      <c r="AE126" s="311">
        <f t="shared" si="7"/>
        <v>2919.1126374085056</v>
      </c>
      <c r="AF126" s="311">
        <f t="shared" si="7"/>
        <v>2923.1319041911152</v>
      </c>
      <c r="AG126" s="311">
        <f t="shared" si="7"/>
        <v>2927.1511709737251</v>
      </c>
      <c r="AH126" s="311">
        <f t="shared" si="7"/>
        <v>2931.1704377563346</v>
      </c>
      <c r="AI126" s="311">
        <f t="shared" si="7"/>
        <v>2935.1897045389446</v>
      </c>
      <c r="AJ126" s="311">
        <f t="shared" si="7"/>
        <v>2939.2089713215541</v>
      </c>
      <c r="AK126" s="311">
        <f t="shared" si="7"/>
        <v>2943.2282381041641</v>
      </c>
      <c r="AL126" s="311">
        <f t="shared" si="7"/>
        <v>2947.2475048867736</v>
      </c>
      <c r="AM126" s="311">
        <f t="shared" si="7"/>
        <v>2951.2667716693836</v>
      </c>
      <c r="AN126" s="311">
        <f t="shared" si="7"/>
        <v>2955.2860384519931</v>
      </c>
      <c r="AO126" s="311">
        <f t="shared" si="7"/>
        <v>2959.3053052346031</v>
      </c>
      <c r="AP126" s="311">
        <f t="shared" si="7"/>
        <v>2963.3245720172108</v>
      </c>
    </row>
    <row r="127" spans="7:43" ht="14.25" customHeight="1" thickBot="1" x14ac:dyDescent="0.25">
      <c r="G127" s="145"/>
      <c r="H127" s="396"/>
      <c r="J127" s="350"/>
      <c r="K127" s="203" t="s">
        <v>1040</v>
      </c>
      <c r="L127" s="203" t="s">
        <v>964</v>
      </c>
      <c r="M127" s="314">
        <f t="shared" si="7"/>
        <v>2743.9660887549703</v>
      </c>
      <c r="N127" s="314">
        <f t="shared" si="7"/>
        <v>2743.9660887549703</v>
      </c>
      <c r="O127" s="314">
        <f t="shared" si="7"/>
        <v>2743.9660887549703</v>
      </c>
      <c r="P127" s="314">
        <f t="shared" si="7"/>
        <v>2743.9660887549703</v>
      </c>
      <c r="Q127" s="314">
        <f t="shared" si="7"/>
        <v>2743.9660887549703</v>
      </c>
      <c r="R127" s="314">
        <f t="shared" si="7"/>
        <v>2743.9660887549703</v>
      </c>
      <c r="S127" s="314">
        <f t="shared" si="7"/>
        <v>2743.9660887549703</v>
      </c>
      <c r="T127" s="314">
        <f t="shared" si="7"/>
        <v>2743.9660887549703</v>
      </c>
      <c r="U127" s="314">
        <f t="shared" si="7"/>
        <v>2743.9660887549703</v>
      </c>
      <c r="V127" s="314">
        <f t="shared" si="7"/>
        <v>2743.9660887549703</v>
      </c>
      <c r="W127" s="314">
        <f t="shared" si="7"/>
        <v>2743.9660887549703</v>
      </c>
      <c r="X127" s="314">
        <f t="shared" si="7"/>
        <v>2743.9660887549703</v>
      </c>
      <c r="Y127" s="314">
        <f t="shared" si="7"/>
        <v>2743.9660887549703</v>
      </c>
      <c r="Z127" s="314">
        <f t="shared" si="7"/>
        <v>2743.9660887549703</v>
      </c>
      <c r="AA127" s="314">
        <f t="shared" si="7"/>
        <v>2743.9660887549703</v>
      </c>
      <c r="AB127" s="314">
        <f t="shared" si="7"/>
        <v>2754.57072085651</v>
      </c>
      <c r="AC127" s="314">
        <f t="shared" si="7"/>
        <v>2765.1753529580492</v>
      </c>
      <c r="AD127" s="314">
        <f t="shared" si="7"/>
        <v>2775.7799850595889</v>
      </c>
      <c r="AE127" s="314">
        <f t="shared" si="7"/>
        <v>2786.3846171611285</v>
      </c>
      <c r="AF127" s="314">
        <f t="shared" si="7"/>
        <v>2796.9892492626677</v>
      </c>
      <c r="AG127" s="314">
        <f t="shared" si="7"/>
        <v>2807.5938813642074</v>
      </c>
      <c r="AH127" s="314">
        <f t="shared" si="7"/>
        <v>2818.1985134657471</v>
      </c>
      <c r="AI127" s="314">
        <f t="shared" si="7"/>
        <v>2828.8031455672867</v>
      </c>
      <c r="AJ127" s="314">
        <f t="shared" si="7"/>
        <v>2839.4077776688259</v>
      </c>
      <c r="AK127" s="314">
        <f t="shared" si="7"/>
        <v>2850.0124097703656</v>
      </c>
      <c r="AL127" s="314">
        <f t="shared" si="7"/>
        <v>2860.6170418719053</v>
      </c>
      <c r="AM127" s="314">
        <f t="shared" si="7"/>
        <v>2871.2216739734445</v>
      </c>
      <c r="AN127" s="314">
        <f t="shared" si="7"/>
        <v>2881.8263060749841</v>
      </c>
      <c r="AO127" s="314">
        <f t="shared" si="7"/>
        <v>2892.4309381765238</v>
      </c>
      <c r="AP127" s="314">
        <f t="shared" si="7"/>
        <v>2903.0355702780666</v>
      </c>
      <c r="AQ127" s="206"/>
    </row>
    <row r="128" spans="7:43" ht="14.25" customHeight="1" thickTop="1" x14ac:dyDescent="0.2">
      <c r="G128" s="145"/>
      <c r="H128" s="396"/>
      <c r="J128" s="350"/>
      <c r="K128" s="201" t="s">
        <v>1041</v>
      </c>
      <c r="L128" s="201" t="s">
        <v>962</v>
      </c>
      <c r="M128" s="313">
        <f t="shared" si="7"/>
        <v>2612.4303094660368</v>
      </c>
      <c r="N128" s="313">
        <f t="shared" si="7"/>
        <v>2628.3022798405805</v>
      </c>
      <c r="O128" s="313">
        <f t="shared" si="7"/>
        <v>2644.1742502151237</v>
      </c>
      <c r="P128" s="313">
        <f t="shared" si="7"/>
        <v>2660.0462205896674</v>
      </c>
      <c r="Q128" s="313">
        <f t="shared" si="7"/>
        <v>2675.9181909642111</v>
      </c>
      <c r="R128" s="313">
        <f t="shared" si="7"/>
        <v>2691.7901613387544</v>
      </c>
      <c r="S128" s="313">
        <f t="shared" si="7"/>
        <v>2707.6621317132981</v>
      </c>
      <c r="T128" s="313">
        <f t="shared" si="7"/>
        <v>2723.5341020878413</v>
      </c>
      <c r="U128" s="313">
        <f t="shared" si="7"/>
        <v>2739.4060724623851</v>
      </c>
      <c r="V128" s="313">
        <f t="shared" si="7"/>
        <v>2755.2780428369283</v>
      </c>
      <c r="W128" s="313">
        <f t="shared" si="7"/>
        <v>2771.150013211472</v>
      </c>
      <c r="X128" s="313">
        <f t="shared" si="7"/>
        <v>2787.0219835860153</v>
      </c>
      <c r="Y128" s="313">
        <f t="shared" si="7"/>
        <v>2802.893953960559</v>
      </c>
      <c r="Z128" s="313">
        <f t="shared" si="7"/>
        <v>2818.7659243351027</v>
      </c>
      <c r="AA128" s="313">
        <f t="shared" si="7"/>
        <v>2834.637894709645</v>
      </c>
      <c r="AB128" s="313">
        <f t="shared" ref="AB128:AP128" si="8">AB96*8760</f>
        <v>2840.7234981691327</v>
      </c>
      <c r="AC128" s="313">
        <f t="shared" si="8"/>
        <v>2846.8091016286203</v>
      </c>
      <c r="AD128" s="313">
        <f t="shared" si="8"/>
        <v>2852.8947050881084</v>
      </c>
      <c r="AE128" s="313">
        <f t="shared" si="8"/>
        <v>2858.980308547596</v>
      </c>
      <c r="AF128" s="313">
        <f t="shared" si="8"/>
        <v>2865.0659120070836</v>
      </c>
      <c r="AG128" s="313">
        <f t="shared" si="8"/>
        <v>2871.1515154665713</v>
      </c>
      <c r="AH128" s="313">
        <f t="shared" si="8"/>
        <v>2877.2371189260589</v>
      </c>
      <c r="AI128" s="313">
        <f t="shared" si="8"/>
        <v>2883.322722385547</v>
      </c>
      <c r="AJ128" s="313">
        <f t="shared" si="8"/>
        <v>2889.4083258450346</v>
      </c>
      <c r="AK128" s="313">
        <f t="shared" si="8"/>
        <v>2895.4939293045222</v>
      </c>
      <c r="AL128" s="313">
        <f t="shared" si="8"/>
        <v>2901.5795327640099</v>
      </c>
      <c r="AM128" s="313">
        <f t="shared" si="8"/>
        <v>2907.6651362234975</v>
      </c>
      <c r="AN128" s="313">
        <f t="shared" si="8"/>
        <v>2913.7507396829856</v>
      </c>
      <c r="AO128" s="313">
        <f t="shared" si="8"/>
        <v>2919.8363431424732</v>
      </c>
      <c r="AP128" s="313">
        <f t="shared" si="8"/>
        <v>2925.9219466019617</v>
      </c>
    </row>
    <row r="129" spans="7:43" ht="14.25" customHeight="1" x14ac:dyDescent="0.2">
      <c r="G129" s="145"/>
      <c r="H129" s="396"/>
      <c r="J129" s="350"/>
      <c r="K129" s="142" t="s">
        <v>1041</v>
      </c>
      <c r="L129" s="192" t="s">
        <v>963</v>
      </c>
      <c r="M129" s="311">
        <f t="shared" ref="M129:AP137" si="9">M97*8760</f>
        <v>2612.4303094660368</v>
      </c>
      <c r="N129" s="311">
        <f t="shared" si="9"/>
        <v>2623.9103399754486</v>
      </c>
      <c r="O129" s="311">
        <f t="shared" si="9"/>
        <v>2635.3903704848603</v>
      </c>
      <c r="P129" s="311">
        <f t="shared" si="9"/>
        <v>2646.8704009942717</v>
      </c>
      <c r="Q129" s="311">
        <f t="shared" si="9"/>
        <v>2658.3504315036835</v>
      </c>
      <c r="R129" s="311">
        <f t="shared" si="9"/>
        <v>2669.8304620130953</v>
      </c>
      <c r="S129" s="311">
        <f t="shared" si="9"/>
        <v>2681.3104925225066</v>
      </c>
      <c r="T129" s="311">
        <f t="shared" si="9"/>
        <v>2692.7905230319184</v>
      </c>
      <c r="U129" s="311">
        <f t="shared" si="9"/>
        <v>2704.2705535413302</v>
      </c>
      <c r="V129" s="311">
        <f t="shared" si="9"/>
        <v>2715.7505840507415</v>
      </c>
      <c r="W129" s="311">
        <f t="shared" si="9"/>
        <v>2727.2306145601533</v>
      </c>
      <c r="X129" s="311">
        <f t="shared" si="9"/>
        <v>2738.7106450695651</v>
      </c>
      <c r="Y129" s="311">
        <f t="shared" si="9"/>
        <v>2750.1906755789769</v>
      </c>
      <c r="Z129" s="311">
        <f t="shared" si="9"/>
        <v>2761.6707060883882</v>
      </c>
      <c r="AA129" s="311">
        <f t="shared" si="9"/>
        <v>2773.1507365978005</v>
      </c>
      <c r="AB129" s="311">
        <f t="shared" si="9"/>
        <v>2777.2498804719235</v>
      </c>
      <c r="AC129" s="311">
        <f t="shared" si="9"/>
        <v>2781.3490243460469</v>
      </c>
      <c r="AD129" s="311">
        <f t="shared" si="9"/>
        <v>2785.4481682201699</v>
      </c>
      <c r="AE129" s="311">
        <f t="shared" si="9"/>
        <v>2789.5473120942934</v>
      </c>
      <c r="AF129" s="311">
        <f t="shared" si="9"/>
        <v>2793.6464559684164</v>
      </c>
      <c r="AG129" s="311">
        <f t="shared" si="9"/>
        <v>2797.7455998425398</v>
      </c>
      <c r="AH129" s="311">
        <f t="shared" si="9"/>
        <v>2801.8447437166628</v>
      </c>
      <c r="AI129" s="311">
        <f t="shared" si="9"/>
        <v>2805.9438875907858</v>
      </c>
      <c r="AJ129" s="311">
        <f t="shared" si="9"/>
        <v>2810.0430314649093</v>
      </c>
      <c r="AK129" s="311">
        <f t="shared" si="9"/>
        <v>2814.1421753390323</v>
      </c>
      <c r="AL129" s="311">
        <f t="shared" si="9"/>
        <v>2818.2413192131557</v>
      </c>
      <c r="AM129" s="311">
        <f t="shared" si="9"/>
        <v>2822.3404630872787</v>
      </c>
      <c r="AN129" s="311">
        <f t="shared" si="9"/>
        <v>2826.4396069614022</v>
      </c>
      <c r="AO129" s="311">
        <f t="shared" si="9"/>
        <v>2830.5387508355252</v>
      </c>
      <c r="AP129" s="311">
        <f t="shared" si="9"/>
        <v>2834.637894709645</v>
      </c>
    </row>
    <row r="130" spans="7:43" ht="14.25" customHeight="1" thickBot="1" x14ac:dyDescent="0.25">
      <c r="G130" s="145"/>
      <c r="H130" s="396"/>
      <c r="J130" s="350"/>
      <c r="K130" s="203" t="s">
        <v>1041</v>
      </c>
      <c r="L130" s="203" t="s">
        <v>964</v>
      </c>
      <c r="M130" s="314">
        <f t="shared" si="9"/>
        <v>2612.4303094660368</v>
      </c>
      <c r="N130" s="314">
        <f t="shared" si="9"/>
        <v>2612.4303094660368</v>
      </c>
      <c r="O130" s="314">
        <f t="shared" si="9"/>
        <v>2612.4303094660368</v>
      </c>
      <c r="P130" s="314">
        <f t="shared" si="9"/>
        <v>2612.4303094660368</v>
      </c>
      <c r="Q130" s="314">
        <f t="shared" si="9"/>
        <v>2612.4303094660368</v>
      </c>
      <c r="R130" s="314">
        <f t="shared" si="9"/>
        <v>2612.4303094660368</v>
      </c>
      <c r="S130" s="314">
        <f t="shared" si="9"/>
        <v>2612.4303094660368</v>
      </c>
      <c r="T130" s="314">
        <f t="shared" si="9"/>
        <v>2612.4303094660368</v>
      </c>
      <c r="U130" s="314">
        <f t="shared" si="9"/>
        <v>2612.4303094660368</v>
      </c>
      <c r="V130" s="314">
        <f t="shared" si="9"/>
        <v>2612.4303094660368</v>
      </c>
      <c r="W130" s="314">
        <f t="shared" si="9"/>
        <v>2612.4303094660368</v>
      </c>
      <c r="X130" s="314">
        <f t="shared" si="9"/>
        <v>2612.4303094660368</v>
      </c>
      <c r="Y130" s="314">
        <f t="shared" si="9"/>
        <v>2612.4303094660368</v>
      </c>
      <c r="Z130" s="314">
        <f t="shared" si="9"/>
        <v>2612.4303094660368</v>
      </c>
      <c r="AA130" s="314">
        <f t="shared" si="9"/>
        <v>2612.4303094660368</v>
      </c>
      <c r="AB130" s="314">
        <f t="shared" si="9"/>
        <v>2623.1450046081541</v>
      </c>
      <c r="AC130" s="314">
        <f t="shared" si="9"/>
        <v>2633.8596997502718</v>
      </c>
      <c r="AD130" s="314">
        <f t="shared" si="9"/>
        <v>2644.5743948923891</v>
      </c>
      <c r="AE130" s="314">
        <f t="shared" si="9"/>
        <v>2655.2890900345064</v>
      </c>
      <c r="AF130" s="314">
        <f t="shared" si="9"/>
        <v>2666.0037851766238</v>
      </c>
      <c r="AG130" s="314">
        <f t="shared" si="9"/>
        <v>2676.7184803187411</v>
      </c>
      <c r="AH130" s="314">
        <f t="shared" si="9"/>
        <v>2687.4331754608584</v>
      </c>
      <c r="AI130" s="314">
        <f t="shared" si="9"/>
        <v>2698.1478706029757</v>
      </c>
      <c r="AJ130" s="314">
        <f t="shared" si="9"/>
        <v>2708.862565745093</v>
      </c>
      <c r="AK130" s="314">
        <f t="shared" si="9"/>
        <v>2719.5772608872103</v>
      </c>
      <c r="AL130" s="314">
        <f t="shared" si="9"/>
        <v>2730.2919560293276</v>
      </c>
      <c r="AM130" s="314">
        <f t="shared" si="9"/>
        <v>2741.0066511714449</v>
      </c>
      <c r="AN130" s="314">
        <f t="shared" si="9"/>
        <v>2751.7213463135622</v>
      </c>
      <c r="AO130" s="314">
        <f t="shared" si="9"/>
        <v>2762.4360414556795</v>
      </c>
      <c r="AP130" s="314">
        <f t="shared" si="9"/>
        <v>2773.1507365978005</v>
      </c>
      <c r="AQ130" s="206"/>
    </row>
    <row r="131" spans="7:43" ht="14.25" customHeight="1" thickTop="1" x14ac:dyDescent="0.2">
      <c r="G131" s="145"/>
      <c r="H131" s="396"/>
      <c r="J131" s="350"/>
      <c r="K131" s="201" t="s">
        <v>1042</v>
      </c>
      <c r="L131" s="201" t="s">
        <v>962</v>
      </c>
      <c r="M131" s="313">
        <f t="shared" si="9"/>
        <v>2481.5033557793827</v>
      </c>
      <c r="N131" s="313">
        <f t="shared" si="9"/>
        <v>2497.1752578549799</v>
      </c>
      <c r="O131" s="313">
        <f t="shared" si="9"/>
        <v>2512.8471599305772</v>
      </c>
      <c r="P131" s="313">
        <f t="shared" si="9"/>
        <v>2528.5190620061744</v>
      </c>
      <c r="Q131" s="313">
        <f t="shared" si="9"/>
        <v>2544.1909640817717</v>
      </c>
      <c r="R131" s="313">
        <f t="shared" si="9"/>
        <v>2559.8628661573689</v>
      </c>
      <c r="S131" s="313">
        <f t="shared" si="9"/>
        <v>2575.5347682329661</v>
      </c>
      <c r="T131" s="313">
        <f t="shared" si="9"/>
        <v>2591.2066703085634</v>
      </c>
      <c r="U131" s="313">
        <f t="shared" si="9"/>
        <v>2606.8785723841606</v>
      </c>
      <c r="V131" s="313">
        <f t="shared" si="9"/>
        <v>2622.5504744597579</v>
      </c>
      <c r="W131" s="313">
        <f t="shared" si="9"/>
        <v>2638.2223765353551</v>
      </c>
      <c r="X131" s="313">
        <f t="shared" si="9"/>
        <v>2653.8942786109524</v>
      </c>
      <c r="Y131" s="313">
        <f t="shared" si="9"/>
        <v>2669.5661806865496</v>
      </c>
      <c r="Z131" s="313">
        <f t="shared" si="9"/>
        <v>2685.2380827621469</v>
      </c>
      <c r="AA131" s="313">
        <f t="shared" si="9"/>
        <v>2700.9099848377418</v>
      </c>
      <c r="AB131" s="313">
        <f t="shared" si="9"/>
        <v>2706.1349030800866</v>
      </c>
      <c r="AC131" s="313">
        <f t="shared" si="9"/>
        <v>2711.3598213224309</v>
      </c>
      <c r="AD131" s="313">
        <f t="shared" si="9"/>
        <v>2716.5847395647756</v>
      </c>
      <c r="AE131" s="313">
        <f t="shared" si="9"/>
        <v>2721.8096578071199</v>
      </c>
      <c r="AF131" s="313">
        <f t="shared" si="9"/>
        <v>2727.0345760494642</v>
      </c>
      <c r="AG131" s="313">
        <f t="shared" si="9"/>
        <v>2732.259494291809</v>
      </c>
      <c r="AH131" s="313">
        <f t="shared" si="9"/>
        <v>2737.4844125341533</v>
      </c>
      <c r="AI131" s="313">
        <f t="shared" si="9"/>
        <v>2742.7093307764981</v>
      </c>
      <c r="AJ131" s="313">
        <f t="shared" si="9"/>
        <v>2747.9342490188424</v>
      </c>
      <c r="AK131" s="313">
        <f t="shared" si="9"/>
        <v>2753.1591672611871</v>
      </c>
      <c r="AL131" s="313">
        <f t="shared" si="9"/>
        <v>2758.3840855035314</v>
      </c>
      <c r="AM131" s="313">
        <f t="shared" si="9"/>
        <v>2763.6090037458762</v>
      </c>
      <c r="AN131" s="313">
        <f t="shared" si="9"/>
        <v>2768.8339219882205</v>
      </c>
      <c r="AO131" s="313">
        <f t="shared" si="9"/>
        <v>2774.0588402305648</v>
      </c>
      <c r="AP131" s="313">
        <f t="shared" si="9"/>
        <v>2779.2837584729091</v>
      </c>
    </row>
    <row r="132" spans="7:43" ht="14.25" customHeight="1" x14ac:dyDescent="0.2">
      <c r="G132" s="145"/>
      <c r="H132" s="396"/>
      <c r="J132" s="350"/>
      <c r="K132" s="142" t="s">
        <v>1042</v>
      </c>
      <c r="L132" s="192" t="s">
        <v>963</v>
      </c>
      <c r="M132" s="311">
        <f t="shared" si="9"/>
        <v>2481.5033557793827</v>
      </c>
      <c r="N132" s="311">
        <f t="shared" si="9"/>
        <v>2492.7722564223818</v>
      </c>
      <c r="O132" s="311">
        <f t="shared" si="9"/>
        <v>2504.041157065381</v>
      </c>
      <c r="P132" s="311">
        <f t="shared" si="9"/>
        <v>2515.3100577083796</v>
      </c>
      <c r="Q132" s="311">
        <f t="shared" si="9"/>
        <v>2526.5789583513788</v>
      </c>
      <c r="R132" s="311">
        <f t="shared" si="9"/>
        <v>2537.8478589943779</v>
      </c>
      <c r="S132" s="311">
        <f t="shared" si="9"/>
        <v>2549.1167596373771</v>
      </c>
      <c r="T132" s="311">
        <f t="shared" si="9"/>
        <v>2560.3856602803758</v>
      </c>
      <c r="U132" s="311">
        <f t="shared" si="9"/>
        <v>2571.6545609233749</v>
      </c>
      <c r="V132" s="311">
        <f t="shared" si="9"/>
        <v>2582.923461566374</v>
      </c>
      <c r="W132" s="311">
        <f t="shared" si="9"/>
        <v>2594.1923622093727</v>
      </c>
      <c r="X132" s="311">
        <f t="shared" si="9"/>
        <v>2605.4612628523719</v>
      </c>
      <c r="Y132" s="311">
        <f t="shared" si="9"/>
        <v>2616.730163495371</v>
      </c>
      <c r="Z132" s="311">
        <f t="shared" si="9"/>
        <v>2627.9990641383697</v>
      </c>
      <c r="AA132" s="311">
        <f t="shared" si="9"/>
        <v>2639.2679647813688</v>
      </c>
      <c r="AB132" s="311">
        <f t="shared" si="9"/>
        <v>2643.377432785127</v>
      </c>
      <c r="AC132" s="311">
        <f t="shared" si="9"/>
        <v>2647.4869007888856</v>
      </c>
      <c r="AD132" s="311">
        <f t="shared" si="9"/>
        <v>2651.5963687926437</v>
      </c>
      <c r="AE132" s="311">
        <f t="shared" si="9"/>
        <v>2655.7058367964019</v>
      </c>
      <c r="AF132" s="311">
        <f t="shared" si="9"/>
        <v>2659.8153048001604</v>
      </c>
      <c r="AG132" s="311">
        <f t="shared" si="9"/>
        <v>2663.9247728039186</v>
      </c>
      <c r="AH132" s="311">
        <f t="shared" si="9"/>
        <v>2668.0342408076767</v>
      </c>
      <c r="AI132" s="311">
        <f t="shared" si="9"/>
        <v>2672.1437088114353</v>
      </c>
      <c r="AJ132" s="311">
        <f t="shared" si="9"/>
        <v>2676.2531768151935</v>
      </c>
      <c r="AK132" s="311">
        <f t="shared" si="9"/>
        <v>2680.362644818952</v>
      </c>
      <c r="AL132" s="311">
        <f t="shared" si="9"/>
        <v>2684.4721128227102</v>
      </c>
      <c r="AM132" s="311">
        <f t="shared" si="9"/>
        <v>2688.5815808264683</v>
      </c>
      <c r="AN132" s="311">
        <f t="shared" si="9"/>
        <v>2692.6910488302269</v>
      </c>
      <c r="AO132" s="311">
        <f t="shared" si="9"/>
        <v>2696.8005168339851</v>
      </c>
      <c r="AP132" s="311">
        <f t="shared" si="9"/>
        <v>2700.9099848377418</v>
      </c>
    </row>
    <row r="133" spans="7:43" ht="14.25" customHeight="1" thickBot="1" x14ac:dyDescent="0.25">
      <c r="G133" s="145"/>
      <c r="H133" s="396"/>
      <c r="J133" s="350"/>
      <c r="K133" s="203" t="s">
        <v>1042</v>
      </c>
      <c r="L133" s="203" t="s">
        <v>964</v>
      </c>
      <c r="M133" s="314">
        <f t="shared" si="9"/>
        <v>2481.5033557793827</v>
      </c>
      <c r="N133" s="314">
        <f t="shared" si="9"/>
        <v>2481.5033557793827</v>
      </c>
      <c r="O133" s="314">
        <f t="shared" si="9"/>
        <v>2481.5033557793827</v>
      </c>
      <c r="P133" s="314">
        <f t="shared" si="9"/>
        <v>2481.5033557793827</v>
      </c>
      <c r="Q133" s="314">
        <f t="shared" si="9"/>
        <v>2481.5033557793827</v>
      </c>
      <c r="R133" s="314">
        <f t="shared" si="9"/>
        <v>2481.5033557793827</v>
      </c>
      <c r="S133" s="314">
        <f t="shared" si="9"/>
        <v>2481.5033557793827</v>
      </c>
      <c r="T133" s="314">
        <f t="shared" si="9"/>
        <v>2481.5033557793827</v>
      </c>
      <c r="U133" s="314">
        <f t="shared" si="9"/>
        <v>2481.5033557793827</v>
      </c>
      <c r="V133" s="314">
        <f t="shared" si="9"/>
        <v>2481.5033557793827</v>
      </c>
      <c r="W133" s="314">
        <f t="shared" si="9"/>
        <v>2481.5033557793827</v>
      </c>
      <c r="X133" s="314">
        <f t="shared" si="9"/>
        <v>2481.5033557793827</v>
      </c>
      <c r="Y133" s="314">
        <f t="shared" si="9"/>
        <v>2481.5033557793827</v>
      </c>
      <c r="Z133" s="314">
        <f t="shared" si="9"/>
        <v>2481.5033557793827</v>
      </c>
      <c r="AA133" s="314">
        <f t="shared" si="9"/>
        <v>2481.5033557793827</v>
      </c>
      <c r="AB133" s="314">
        <f t="shared" si="9"/>
        <v>2492.0209963795155</v>
      </c>
      <c r="AC133" s="314">
        <f t="shared" si="9"/>
        <v>2502.5386369796479</v>
      </c>
      <c r="AD133" s="314">
        <f t="shared" si="9"/>
        <v>2513.0562775797807</v>
      </c>
      <c r="AE133" s="314">
        <f t="shared" si="9"/>
        <v>2523.5739181799131</v>
      </c>
      <c r="AF133" s="314">
        <f t="shared" si="9"/>
        <v>2534.0915587800455</v>
      </c>
      <c r="AG133" s="314">
        <f t="shared" si="9"/>
        <v>2544.6091993801783</v>
      </c>
      <c r="AH133" s="314">
        <f t="shared" si="9"/>
        <v>2555.1268399803107</v>
      </c>
      <c r="AI133" s="314">
        <f t="shared" si="9"/>
        <v>2565.6444805804435</v>
      </c>
      <c r="AJ133" s="314">
        <f t="shared" si="9"/>
        <v>2576.1621211805759</v>
      </c>
      <c r="AK133" s="314">
        <f t="shared" si="9"/>
        <v>2586.6797617807083</v>
      </c>
      <c r="AL133" s="314">
        <f t="shared" si="9"/>
        <v>2597.1974023808411</v>
      </c>
      <c r="AM133" s="314">
        <f t="shared" si="9"/>
        <v>2607.7150429809735</v>
      </c>
      <c r="AN133" s="314">
        <f t="shared" si="9"/>
        <v>2618.2326835811059</v>
      </c>
      <c r="AO133" s="314">
        <f t="shared" si="9"/>
        <v>2628.7503241812387</v>
      </c>
      <c r="AP133" s="314">
        <f t="shared" si="9"/>
        <v>2639.2679647813688</v>
      </c>
      <c r="AQ133" s="206"/>
    </row>
    <row r="134" spans="7:43" ht="14.25" customHeight="1" thickTop="1" x14ac:dyDescent="0.2">
      <c r="G134" s="145"/>
      <c r="H134" s="396"/>
      <c r="J134" s="350"/>
      <c r="K134" s="201" t="s">
        <v>1043</v>
      </c>
      <c r="L134" s="201" t="s">
        <v>962</v>
      </c>
      <c r="M134" s="310">
        <f t="shared" si="9"/>
        <v>2352.5590055113566</v>
      </c>
      <c r="N134" s="310">
        <f t="shared" si="9"/>
        <v>2368.0323832528957</v>
      </c>
      <c r="O134" s="310">
        <f t="shared" si="9"/>
        <v>2383.5057609944351</v>
      </c>
      <c r="P134" s="310">
        <f t="shared" si="9"/>
        <v>2398.9791387359742</v>
      </c>
      <c r="Q134" s="310">
        <f t="shared" si="9"/>
        <v>2414.4525164775132</v>
      </c>
      <c r="R134" s="310">
        <f t="shared" si="9"/>
        <v>2429.9258942190522</v>
      </c>
      <c r="S134" s="310">
        <f t="shared" si="9"/>
        <v>2445.3992719605917</v>
      </c>
      <c r="T134" s="310">
        <f t="shared" si="9"/>
        <v>2460.8726497021307</v>
      </c>
      <c r="U134" s="310">
        <f t="shared" si="9"/>
        <v>2476.3460274436698</v>
      </c>
      <c r="V134" s="310">
        <f t="shared" si="9"/>
        <v>2491.8194051852088</v>
      </c>
      <c r="W134" s="310">
        <f t="shared" si="9"/>
        <v>2507.2927829267483</v>
      </c>
      <c r="X134" s="310">
        <f t="shared" si="9"/>
        <v>2522.7661606682873</v>
      </c>
      <c r="Y134" s="310">
        <f t="shared" si="9"/>
        <v>2538.2395384098263</v>
      </c>
      <c r="Z134" s="310">
        <f t="shared" si="9"/>
        <v>2553.7129161513653</v>
      </c>
      <c r="AA134" s="310">
        <f t="shared" si="9"/>
        <v>2569.1862938929075</v>
      </c>
      <c r="AB134" s="310">
        <f t="shared" si="9"/>
        <v>2573.5649467115618</v>
      </c>
      <c r="AC134" s="310">
        <f t="shared" si="9"/>
        <v>2577.943599530216</v>
      </c>
      <c r="AD134" s="310">
        <f t="shared" si="9"/>
        <v>2582.3222523488703</v>
      </c>
      <c r="AE134" s="310">
        <f t="shared" si="9"/>
        <v>2586.7009051675245</v>
      </c>
      <c r="AF134" s="310">
        <f t="shared" si="9"/>
        <v>2591.0795579861788</v>
      </c>
      <c r="AG134" s="310">
        <f t="shared" si="9"/>
        <v>2595.458210804833</v>
      </c>
      <c r="AH134" s="310">
        <f t="shared" si="9"/>
        <v>2599.8368636234868</v>
      </c>
      <c r="AI134" s="310">
        <f t="shared" si="9"/>
        <v>2604.2155164421411</v>
      </c>
      <c r="AJ134" s="310">
        <f t="shared" si="9"/>
        <v>2608.5941692607953</v>
      </c>
      <c r="AK134" s="310">
        <f t="shared" si="9"/>
        <v>2612.9728220794495</v>
      </c>
      <c r="AL134" s="310">
        <f t="shared" si="9"/>
        <v>2617.3514748981038</v>
      </c>
      <c r="AM134" s="310">
        <f t="shared" si="9"/>
        <v>2621.730127716758</v>
      </c>
      <c r="AN134" s="310">
        <f t="shared" si="9"/>
        <v>2626.1087805354123</v>
      </c>
      <c r="AO134" s="310">
        <f t="shared" si="9"/>
        <v>2630.4874333540665</v>
      </c>
      <c r="AP134" s="310">
        <f t="shared" si="9"/>
        <v>2634.8660861727194</v>
      </c>
    </row>
    <row r="135" spans="7:43" ht="14.25" customHeight="1" x14ac:dyDescent="0.2">
      <c r="G135" s="145"/>
      <c r="H135" s="396"/>
      <c r="J135" s="350"/>
      <c r="K135" s="142" t="s">
        <v>1043</v>
      </c>
      <c r="L135" s="192" t="s">
        <v>963</v>
      </c>
      <c r="M135" s="311">
        <f t="shared" si="9"/>
        <v>2352.5590055113566</v>
      </c>
      <c r="N135" s="311">
        <f t="shared" si="9"/>
        <v>2363.6158110666088</v>
      </c>
      <c r="O135" s="311">
        <f t="shared" si="9"/>
        <v>2374.6726166218605</v>
      </c>
      <c r="P135" s="311">
        <f t="shared" si="9"/>
        <v>2385.7294221771126</v>
      </c>
      <c r="Q135" s="311">
        <f t="shared" si="9"/>
        <v>2396.7862277323643</v>
      </c>
      <c r="R135" s="311">
        <f t="shared" si="9"/>
        <v>2407.8430332876164</v>
      </c>
      <c r="S135" s="311">
        <f t="shared" si="9"/>
        <v>2418.8998388428686</v>
      </c>
      <c r="T135" s="311">
        <f t="shared" si="9"/>
        <v>2429.9566443981203</v>
      </c>
      <c r="U135" s="311">
        <f t="shared" si="9"/>
        <v>2441.0134499533724</v>
      </c>
      <c r="V135" s="311">
        <f t="shared" si="9"/>
        <v>2452.0702555086241</v>
      </c>
      <c r="W135" s="311">
        <f t="shared" si="9"/>
        <v>2463.1270610638762</v>
      </c>
      <c r="X135" s="311">
        <f t="shared" si="9"/>
        <v>2474.1838666191279</v>
      </c>
      <c r="Y135" s="311">
        <f t="shared" si="9"/>
        <v>2485.2406721743801</v>
      </c>
      <c r="Z135" s="311">
        <f t="shared" si="9"/>
        <v>2496.2974777296322</v>
      </c>
      <c r="AA135" s="311">
        <f t="shared" si="9"/>
        <v>2507.3542832848852</v>
      </c>
      <c r="AB135" s="311">
        <f t="shared" si="9"/>
        <v>2511.4764173254202</v>
      </c>
      <c r="AC135" s="311">
        <f t="shared" si="9"/>
        <v>2515.5985513659552</v>
      </c>
      <c r="AD135" s="311">
        <f t="shared" si="9"/>
        <v>2519.7206854064902</v>
      </c>
      <c r="AE135" s="311">
        <f t="shared" si="9"/>
        <v>2523.8428194470252</v>
      </c>
      <c r="AF135" s="311">
        <f t="shared" si="9"/>
        <v>2527.9649534875603</v>
      </c>
      <c r="AG135" s="311">
        <f t="shared" si="9"/>
        <v>2532.0870875280953</v>
      </c>
      <c r="AH135" s="311">
        <f t="shared" si="9"/>
        <v>2536.2092215686303</v>
      </c>
      <c r="AI135" s="311">
        <f t="shared" si="9"/>
        <v>2540.3313556091653</v>
      </c>
      <c r="AJ135" s="311">
        <f t="shared" si="9"/>
        <v>2544.4534896497003</v>
      </c>
      <c r="AK135" s="311">
        <f t="shared" si="9"/>
        <v>2548.5756236902353</v>
      </c>
      <c r="AL135" s="311">
        <f t="shared" si="9"/>
        <v>2552.6977577307703</v>
      </c>
      <c r="AM135" s="311">
        <f t="shared" si="9"/>
        <v>2556.8198917713053</v>
      </c>
      <c r="AN135" s="311">
        <f t="shared" si="9"/>
        <v>2560.9420258118403</v>
      </c>
      <c r="AO135" s="311">
        <f t="shared" si="9"/>
        <v>2565.0641598523753</v>
      </c>
      <c r="AP135" s="311">
        <f t="shared" si="9"/>
        <v>2569.1862938929075</v>
      </c>
    </row>
    <row r="136" spans="7:43" ht="14.25" customHeight="1" thickBot="1" x14ac:dyDescent="0.25">
      <c r="G136" s="145"/>
      <c r="H136" s="396"/>
      <c r="J136" s="350"/>
      <c r="K136" s="203" t="s">
        <v>1043</v>
      </c>
      <c r="L136" s="203" t="s">
        <v>964</v>
      </c>
      <c r="M136" s="312">
        <f t="shared" si="9"/>
        <v>2352.5590055113566</v>
      </c>
      <c r="N136" s="312">
        <f t="shared" si="9"/>
        <v>2352.5590055113566</v>
      </c>
      <c r="O136" s="312">
        <f t="shared" si="9"/>
        <v>2352.5590055113566</v>
      </c>
      <c r="P136" s="312">
        <f t="shared" si="9"/>
        <v>2352.5590055113566</v>
      </c>
      <c r="Q136" s="312">
        <f t="shared" si="9"/>
        <v>2352.5590055113566</v>
      </c>
      <c r="R136" s="312">
        <f t="shared" si="9"/>
        <v>2352.5590055113566</v>
      </c>
      <c r="S136" s="312">
        <f t="shared" si="9"/>
        <v>2352.5590055113566</v>
      </c>
      <c r="T136" s="312">
        <f t="shared" si="9"/>
        <v>2352.5590055113566</v>
      </c>
      <c r="U136" s="312">
        <f t="shared" si="9"/>
        <v>2352.5590055113566</v>
      </c>
      <c r="V136" s="312">
        <f t="shared" si="9"/>
        <v>2352.5590055113566</v>
      </c>
      <c r="W136" s="312">
        <f t="shared" si="9"/>
        <v>2352.5590055113566</v>
      </c>
      <c r="X136" s="312">
        <f t="shared" si="9"/>
        <v>2352.5590055113566</v>
      </c>
      <c r="Y136" s="312">
        <f t="shared" si="9"/>
        <v>2352.5590055113566</v>
      </c>
      <c r="Z136" s="312">
        <f t="shared" si="9"/>
        <v>2352.5590055113566</v>
      </c>
      <c r="AA136" s="312">
        <f t="shared" si="9"/>
        <v>2352.5590055113566</v>
      </c>
      <c r="AB136" s="312">
        <f t="shared" si="9"/>
        <v>2362.8786906962582</v>
      </c>
      <c r="AC136" s="312">
        <f t="shared" si="9"/>
        <v>2373.1983758811602</v>
      </c>
      <c r="AD136" s="312">
        <f t="shared" si="9"/>
        <v>2383.5180610660618</v>
      </c>
      <c r="AE136" s="312">
        <f t="shared" si="9"/>
        <v>2393.8377462509634</v>
      </c>
      <c r="AF136" s="312">
        <f t="shared" si="9"/>
        <v>2404.157431435865</v>
      </c>
      <c r="AG136" s="312">
        <f t="shared" si="9"/>
        <v>2414.477116620767</v>
      </c>
      <c r="AH136" s="312">
        <f t="shared" si="9"/>
        <v>2424.7968018056686</v>
      </c>
      <c r="AI136" s="312">
        <f t="shared" si="9"/>
        <v>2435.1164869905701</v>
      </c>
      <c r="AJ136" s="312">
        <f t="shared" si="9"/>
        <v>2445.4361721754717</v>
      </c>
      <c r="AK136" s="312">
        <f t="shared" si="9"/>
        <v>2455.7558573603737</v>
      </c>
      <c r="AL136" s="312">
        <f t="shared" si="9"/>
        <v>2466.0755425452753</v>
      </c>
      <c r="AM136" s="312">
        <f t="shared" si="9"/>
        <v>2476.3952277301769</v>
      </c>
      <c r="AN136" s="312">
        <f t="shared" si="9"/>
        <v>2486.7149129150785</v>
      </c>
      <c r="AO136" s="312">
        <f t="shared" si="9"/>
        <v>2497.0345980999805</v>
      </c>
      <c r="AP136" s="312">
        <f t="shared" si="9"/>
        <v>2507.3542832848852</v>
      </c>
    </row>
    <row r="137" spans="7:43" ht="14.25" customHeight="1" thickTop="1" x14ac:dyDescent="0.2">
      <c r="G137" s="145"/>
      <c r="H137" s="396"/>
      <c r="J137" s="350"/>
      <c r="K137" s="201" t="s">
        <v>1044</v>
      </c>
      <c r="L137" s="201" t="s">
        <v>962</v>
      </c>
      <c r="M137" s="313">
        <f t="shared" si="9"/>
        <v>2231.2269297189164</v>
      </c>
      <c r="N137" s="313">
        <f t="shared" si="9"/>
        <v>2246.4544655587483</v>
      </c>
      <c r="O137" s="313">
        <f t="shared" si="9"/>
        <v>2261.6820013985803</v>
      </c>
      <c r="P137" s="313">
        <f t="shared" si="9"/>
        <v>2276.9095372384122</v>
      </c>
      <c r="Q137" s="313">
        <f t="shared" si="9"/>
        <v>2292.1370730782442</v>
      </c>
      <c r="R137" s="313">
        <f t="shared" si="9"/>
        <v>2307.3646089180761</v>
      </c>
      <c r="S137" s="313">
        <f t="shared" si="9"/>
        <v>2322.592144757908</v>
      </c>
      <c r="T137" s="313">
        <f t="shared" si="9"/>
        <v>2337.81968059774</v>
      </c>
      <c r="U137" s="313">
        <f t="shared" si="9"/>
        <v>2353.0472164375719</v>
      </c>
      <c r="V137" s="313">
        <f t="shared" si="9"/>
        <v>2368.2747522774039</v>
      </c>
      <c r="W137" s="313">
        <f t="shared" si="9"/>
        <v>2383.5022881172358</v>
      </c>
      <c r="X137" s="313">
        <f t="shared" si="9"/>
        <v>2398.7298239570678</v>
      </c>
      <c r="Y137" s="313">
        <f t="shared" si="9"/>
        <v>2413.9573597968997</v>
      </c>
      <c r="Z137" s="313">
        <f t="shared" si="9"/>
        <v>2429.1848956367317</v>
      </c>
      <c r="AA137" s="313">
        <f t="shared" si="9"/>
        <v>2444.4124314765622</v>
      </c>
      <c r="AB137" s="313">
        <f t="shared" ref="AB137:AP137" si="10">AB105*8760</f>
        <v>2448.0498801304707</v>
      </c>
      <c r="AC137" s="313">
        <f t="shared" si="10"/>
        <v>2451.6873287843791</v>
      </c>
      <c r="AD137" s="313">
        <f t="shared" si="10"/>
        <v>2455.3247774382871</v>
      </c>
      <c r="AE137" s="313">
        <f t="shared" si="10"/>
        <v>2458.9622260921956</v>
      </c>
      <c r="AF137" s="313">
        <f t="shared" si="10"/>
        <v>2462.599674746104</v>
      </c>
      <c r="AG137" s="313">
        <f t="shared" si="10"/>
        <v>2466.2371234000125</v>
      </c>
      <c r="AH137" s="313">
        <f t="shared" si="10"/>
        <v>2469.8745720539205</v>
      </c>
      <c r="AI137" s="313">
        <f t="shared" si="10"/>
        <v>2473.5120207078289</v>
      </c>
      <c r="AJ137" s="313">
        <f t="shared" si="10"/>
        <v>2477.1494693617374</v>
      </c>
      <c r="AK137" s="313">
        <f t="shared" si="10"/>
        <v>2480.7869180156454</v>
      </c>
      <c r="AL137" s="313">
        <f t="shared" si="10"/>
        <v>2484.4243666695538</v>
      </c>
      <c r="AM137" s="313">
        <f t="shared" si="10"/>
        <v>2488.0618153234623</v>
      </c>
      <c r="AN137" s="313">
        <f t="shared" si="10"/>
        <v>2491.6992639773703</v>
      </c>
      <c r="AO137" s="313">
        <f t="shared" si="10"/>
        <v>2495.3367126312787</v>
      </c>
      <c r="AP137" s="313">
        <f t="shared" si="10"/>
        <v>2498.9741612851867</v>
      </c>
    </row>
    <row r="138" spans="7:43" ht="14.25" customHeight="1" x14ac:dyDescent="0.2">
      <c r="G138" s="145"/>
      <c r="H138" s="396"/>
      <c r="J138" s="350"/>
      <c r="K138" s="142" t="s">
        <v>1044</v>
      </c>
      <c r="L138" s="192" t="s">
        <v>963</v>
      </c>
      <c r="M138" s="311">
        <f t="shared" ref="M138:AP146" si="11">M106*8760</f>
        <v>2231.2269297189164</v>
      </c>
      <c r="N138" s="311">
        <f t="shared" si="11"/>
        <v>2242.1116103750737</v>
      </c>
      <c r="O138" s="311">
        <f t="shared" si="11"/>
        <v>2252.9962910312311</v>
      </c>
      <c r="P138" s="311">
        <f t="shared" si="11"/>
        <v>2263.8809716873884</v>
      </c>
      <c r="Q138" s="311">
        <f t="shared" si="11"/>
        <v>2274.7656523435458</v>
      </c>
      <c r="R138" s="311">
        <f t="shared" si="11"/>
        <v>2285.6503329997031</v>
      </c>
      <c r="S138" s="311">
        <f t="shared" si="11"/>
        <v>2296.5350136558604</v>
      </c>
      <c r="T138" s="311">
        <f t="shared" si="11"/>
        <v>2307.4196943120178</v>
      </c>
      <c r="U138" s="311">
        <f t="shared" si="11"/>
        <v>2318.3043749681747</v>
      </c>
      <c r="V138" s="311">
        <f t="shared" si="11"/>
        <v>2329.189055624332</v>
      </c>
      <c r="W138" s="311">
        <f t="shared" si="11"/>
        <v>2340.0737362804894</v>
      </c>
      <c r="X138" s="311">
        <f t="shared" si="11"/>
        <v>2350.9584169366467</v>
      </c>
      <c r="Y138" s="311">
        <f t="shared" si="11"/>
        <v>2361.843097592804</v>
      </c>
      <c r="Z138" s="311">
        <f t="shared" si="11"/>
        <v>2372.7277782489614</v>
      </c>
      <c r="AA138" s="311">
        <f t="shared" si="11"/>
        <v>2383.612458905121</v>
      </c>
      <c r="AB138" s="311">
        <f t="shared" si="11"/>
        <v>2387.6657904098838</v>
      </c>
      <c r="AC138" s="311">
        <f t="shared" si="11"/>
        <v>2391.7191219146462</v>
      </c>
      <c r="AD138" s="311">
        <f t="shared" si="11"/>
        <v>2395.772453419409</v>
      </c>
      <c r="AE138" s="311">
        <f t="shared" si="11"/>
        <v>2399.8257849241713</v>
      </c>
      <c r="AF138" s="311">
        <f t="shared" si="11"/>
        <v>2403.8791164289341</v>
      </c>
      <c r="AG138" s="311">
        <f t="shared" si="11"/>
        <v>2407.9324479336965</v>
      </c>
      <c r="AH138" s="311">
        <f t="shared" si="11"/>
        <v>2411.9857794384588</v>
      </c>
      <c r="AI138" s="311">
        <f t="shared" si="11"/>
        <v>2416.0391109432217</v>
      </c>
      <c r="AJ138" s="311">
        <f t="shared" si="11"/>
        <v>2420.092442447984</v>
      </c>
      <c r="AK138" s="311">
        <f t="shared" si="11"/>
        <v>2424.1457739527468</v>
      </c>
      <c r="AL138" s="311">
        <f t="shared" si="11"/>
        <v>2428.1991054575092</v>
      </c>
      <c r="AM138" s="311">
        <f t="shared" si="11"/>
        <v>2432.252436962272</v>
      </c>
      <c r="AN138" s="311">
        <f t="shared" si="11"/>
        <v>2436.3057684670343</v>
      </c>
      <c r="AO138" s="311">
        <f t="shared" si="11"/>
        <v>2440.3590999717971</v>
      </c>
      <c r="AP138" s="311">
        <f t="shared" si="11"/>
        <v>2444.4124314765622</v>
      </c>
    </row>
    <row r="139" spans="7:43" ht="13.5" customHeight="1" thickBot="1" x14ac:dyDescent="0.25">
      <c r="G139" s="145"/>
      <c r="H139" s="396"/>
      <c r="J139" s="350"/>
      <c r="K139" s="203" t="s">
        <v>1044</v>
      </c>
      <c r="L139" s="203" t="s">
        <v>964</v>
      </c>
      <c r="M139" s="312">
        <f t="shared" si="11"/>
        <v>2231.2269297189164</v>
      </c>
      <c r="N139" s="312">
        <f t="shared" si="11"/>
        <v>2231.2269297189164</v>
      </c>
      <c r="O139" s="312">
        <f t="shared" si="11"/>
        <v>2231.2269297189164</v>
      </c>
      <c r="P139" s="312">
        <f t="shared" si="11"/>
        <v>2231.2269297189164</v>
      </c>
      <c r="Q139" s="312">
        <f t="shared" si="11"/>
        <v>2231.2269297189164</v>
      </c>
      <c r="R139" s="312">
        <f t="shared" si="11"/>
        <v>2231.2269297189164</v>
      </c>
      <c r="S139" s="312">
        <f t="shared" si="11"/>
        <v>2231.2269297189164</v>
      </c>
      <c r="T139" s="312">
        <f t="shared" si="11"/>
        <v>2231.2269297189164</v>
      </c>
      <c r="U139" s="312">
        <f t="shared" si="11"/>
        <v>2231.2269297189164</v>
      </c>
      <c r="V139" s="312">
        <f t="shared" si="11"/>
        <v>2231.2269297189164</v>
      </c>
      <c r="W139" s="312">
        <f t="shared" si="11"/>
        <v>2231.2269297189164</v>
      </c>
      <c r="X139" s="312">
        <f t="shared" si="11"/>
        <v>2231.2269297189164</v>
      </c>
      <c r="Y139" s="312">
        <f t="shared" si="11"/>
        <v>2231.2269297189164</v>
      </c>
      <c r="Z139" s="312">
        <f t="shared" si="11"/>
        <v>2231.2269297189164</v>
      </c>
      <c r="AA139" s="312">
        <f t="shared" si="11"/>
        <v>2231.2269297189164</v>
      </c>
      <c r="AB139" s="312">
        <f t="shared" si="11"/>
        <v>2241.3859649979963</v>
      </c>
      <c r="AC139" s="312">
        <f t="shared" si="11"/>
        <v>2251.5450002770767</v>
      </c>
      <c r="AD139" s="312">
        <f t="shared" si="11"/>
        <v>2261.7040355561567</v>
      </c>
      <c r="AE139" s="312">
        <f t="shared" si="11"/>
        <v>2271.8630708352371</v>
      </c>
      <c r="AF139" s="312">
        <f t="shared" si="11"/>
        <v>2282.022106114317</v>
      </c>
      <c r="AG139" s="312">
        <f t="shared" si="11"/>
        <v>2292.181141393397</v>
      </c>
      <c r="AH139" s="312">
        <f t="shared" si="11"/>
        <v>2302.3401766724774</v>
      </c>
      <c r="AI139" s="312">
        <f t="shared" si="11"/>
        <v>2312.4992119515573</v>
      </c>
      <c r="AJ139" s="312">
        <f t="shared" si="11"/>
        <v>2322.6582472306377</v>
      </c>
      <c r="AK139" s="312">
        <f t="shared" si="11"/>
        <v>2332.8172825097176</v>
      </c>
      <c r="AL139" s="312">
        <f t="shared" si="11"/>
        <v>2342.9763177887976</v>
      </c>
      <c r="AM139" s="312">
        <f t="shared" si="11"/>
        <v>2353.135353067878</v>
      </c>
      <c r="AN139" s="312">
        <f t="shared" si="11"/>
        <v>2363.2943883469579</v>
      </c>
      <c r="AO139" s="312">
        <f t="shared" si="11"/>
        <v>2373.4534236260383</v>
      </c>
      <c r="AP139" s="312">
        <f t="shared" si="11"/>
        <v>2383.612458905121</v>
      </c>
    </row>
    <row r="140" spans="7:43" ht="14.25" customHeight="1" thickTop="1" x14ac:dyDescent="0.2">
      <c r="G140" s="145"/>
      <c r="H140" s="396"/>
      <c r="J140" s="350"/>
      <c r="K140" s="201" t="s">
        <v>1045</v>
      </c>
      <c r="L140" s="201" t="s">
        <v>962</v>
      </c>
      <c r="M140" s="313">
        <f t="shared" si="11"/>
        <v>2145.2388668274289</v>
      </c>
      <c r="N140" s="313">
        <f t="shared" si="11"/>
        <v>2159.8898571084269</v>
      </c>
      <c r="O140" s="313">
        <f t="shared" si="11"/>
        <v>2174.540847389424</v>
      </c>
      <c r="P140" s="313">
        <f t="shared" si="11"/>
        <v>2189.1918376704216</v>
      </c>
      <c r="Q140" s="313">
        <f t="shared" si="11"/>
        <v>2203.8428279514192</v>
      </c>
      <c r="R140" s="313">
        <f t="shared" si="11"/>
        <v>2218.4938182324163</v>
      </c>
      <c r="S140" s="313">
        <f t="shared" si="11"/>
        <v>2233.1448085134139</v>
      </c>
      <c r="T140" s="313">
        <f t="shared" si="11"/>
        <v>2247.7957987944114</v>
      </c>
      <c r="U140" s="313">
        <f t="shared" si="11"/>
        <v>2262.4467890754086</v>
      </c>
      <c r="V140" s="313">
        <f t="shared" si="11"/>
        <v>2277.0977793564061</v>
      </c>
      <c r="W140" s="313">
        <f t="shared" si="11"/>
        <v>2291.7487696374037</v>
      </c>
      <c r="X140" s="313">
        <f t="shared" si="11"/>
        <v>2306.3997599184008</v>
      </c>
      <c r="Y140" s="313">
        <f t="shared" si="11"/>
        <v>2321.0507501993984</v>
      </c>
      <c r="Z140" s="313">
        <f t="shared" si="11"/>
        <v>2335.701740480396</v>
      </c>
      <c r="AA140" s="313">
        <f t="shared" si="11"/>
        <v>2350.3527307613949</v>
      </c>
      <c r="AB140" s="313">
        <f t="shared" si="11"/>
        <v>2353.8403841004165</v>
      </c>
      <c r="AC140" s="313">
        <f t="shared" si="11"/>
        <v>2357.328037439438</v>
      </c>
      <c r="AD140" s="313">
        <f t="shared" si="11"/>
        <v>2360.8156907784596</v>
      </c>
      <c r="AE140" s="313">
        <f t="shared" si="11"/>
        <v>2364.3033441174812</v>
      </c>
      <c r="AF140" s="313">
        <f t="shared" si="11"/>
        <v>2367.7909974565027</v>
      </c>
      <c r="AG140" s="313">
        <f t="shared" si="11"/>
        <v>2371.2786507955243</v>
      </c>
      <c r="AH140" s="313">
        <f t="shared" si="11"/>
        <v>2374.7663041345459</v>
      </c>
      <c r="AI140" s="313">
        <f t="shared" si="11"/>
        <v>2378.2539574735674</v>
      </c>
      <c r="AJ140" s="313">
        <f t="shared" si="11"/>
        <v>2381.7416108125894</v>
      </c>
      <c r="AK140" s="313">
        <f t="shared" si="11"/>
        <v>2385.229264151611</v>
      </c>
      <c r="AL140" s="313">
        <f t="shared" si="11"/>
        <v>2388.7169174906326</v>
      </c>
      <c r="AM140" s="313">
        <f t="shared" si="11"/>
        <v>2392.2045708296541</v>
      </c>
      <c r="AN140" s="313">
        <f t="shared" si="11"/>
        <v>2395.6922241686757</v>
      </c>
      <c r="AO140" s="313">
        <f t="shared" si="11"/>
        <v>2399.1798775076973</v>
      </c>
      <c r="AP140" s="313">
        <f t="shared" si="11"/>
        <v>2402.6675308467206</v>
      </c>
    </row>
    <row r="141" spans="7:43" ht="14.25" customHeight="1" x14ac:dyDescent="0.2">
      <c r="G141" s="145"/>
      <c r="H141" s="396"/>
      <c r="J141" s="350"/>
      <c r="K141" s="142" t="s">
        <v>1045</v>
      </c>
      <c r="L141" s="192" t="s">
        <v>963</v>
      </c>
      <c r="M141" s="311">
        <f t="shared" si="11"/>
        <v>2145.2388668274289</v>
      </c>
      <c r="N141" s="311">
        <f t="shared" si="11"/>
        <v>2155.7886408743429</v>
      </c>
      <c r="O141" s="311">
        <f t="shared" si="11"/>
        <v>2166.3384149212566</v>
      </c>
      <c r="P141" s="311">
        <f t="shared" si="11"/>
        <v>2176.8881889681702</v>
      </c>
      <c r="Q141" s="311">
        <f t="shared" si="11"/>
        <v>2187.4379630150838</v>
      </c>
      <c r="R141" s="311">
        <f t="shared" si="11"/>
        <v>2197.9877370619974</v>
      </c>
      <c r="S141" s="311">
        <f t="shared" si="11"/>
        <v>2208.5375111089111</v>
      </c>
      <c r="T141" s="311">
        <f t="shared" si="11"/>
        <v>2219.0872851558247</v>
      </c>
      <c r="U141" s="311">
        <f t="shared" si="11"/>
        <v>2229.6370592027383</v>
      </c>
      <c r="V141" s="311">
        <f t="shared" si="11"/>
        <v>2240.186833249652</v>
      </c>
      <c r="W141" s="311">
        <f t="shared" si="11"/>
        <v>2250.736607296566</v>
      </c>
      <c r="X141" s="311">
        <f t="shared" si="11"/>
        <v>2261.2863813434797</v>
      </c>
      <c r="Y141" s="311">
        <f t="shared" si="11"/>
        <v>2271.8361553903933</v>
      </c>
      <c r="Z141" s="311">
        <f t="shared" si="11"/>
        <v>2282.3859294373069</v>
      </c>
      <c r="AA141" s="311">
        <f t="shared" si="11"/>
        <v>2292.9357034842201</v>
      </c>
      <c r="AB141" s="311">
        <f t="shared" si="11"/>
        <v>2296.7635053026984</v>
      </c>
      <c r="AC141" s="311">
        <f t="shared" si="11"/>
        <v>2300.5913071211767</v>
      </c>
      <c r="AD141" s="311">
        <f t="shared" si="11"/>
        <v>2304.4191089396545</v>
      </c>
      <c r="AE141" s="311">
        <f t="shared" si="11"/>
        <v>2308.2469107581328</v>
      </c>
      <c r="AF141" s="311">
        <f t="shared" si="11"/>
        <v>2312.0747125766111</v>
      </c>
      <c r="AG141" s="311">
        <f t="shared" si="11"/>
        <v>2315.9025143950889</v>
      </c>
      <c r="AH141" s="311">
        <f t="shared" si="11"/>
        <v>2319.7303162135672</v>
      </c>
      <c r="AI141" s="311">
        <f t="shared" si="11"/>
        <v>2323.5581180320455</v>
      </c>
      <c r="AJ141" s="311">
        <f t="shared" si="11"/>
        <v>2327.3859198505234</v>
      </c>
      <c r="AK141" s="311">
        <f t="shared" si="11"/>
        <v>2331.2137216690016</v>
      </c>
      <c r="AL141" s="311">
        <f t="shared" si="11"/>
        <v>2335.0415234874799</v>
      </c>
      <c r="AM141" s="311">
        <f t="shared" si="11"/>
        <v>2338.8693253059578</v>
      </c>
      <c r="AN141" s="311">
        <f t="shared" si="11"/>
        <v>2342.6971271244361</v>
      </c>
      <c r="AO141" s="311">
        <f t="shared" si="11"/>
        <v>2346.5249289429144</v>
      </c>
      <c r="AP141" s="311">
        <f t="shared" si="11"/>
        <v>2350.3527307613949</v>
      </c>
    </row>
    <row r="142" spans="7:43" ht="14.25" customHeight="1" thickBot="1" x14ac:dyDescent="0.25">
      <c r="G142" s="145"/>
      <c r="H142" s="396"/>
      <c r="J142" s="350"/>
      <c r="K142" s="203" t="s">
        <v>1045</v>
      </c>
      <c r="L142" s="203" t="s">
        <v>964</v>
      </c>
      <c r="M142" s="314">
        <f t="shared" si="11"/>
        <v>2145.2388668274289</v>
      </c>
      <c r="N142" s="314">
        <f t="shared" si="11"/>
        <v>2145.2388668274289</v>
      </c>
      <c r="O142" s="314">
        <f t="shared" si="11"/>
        <v>2145.2388668274289</v>
      </c>
      <c r="P142" s="314">
        <f t="shared" si="11"/>
        <v>2145.2388668274289</v>
      </c>
      <c r="Q142" s="314">
        <f t="shared" si="11"/>
        <v>2145.2388668274289</v>
      </c>
      <c r="R142" s="314">
        <f t="shared" si="11"/>
        <v>2145.2388668274289</v>
      </c>
      <c r="S142" s="314">
        <f t="shared" si="11"/>
        <v>2145.2388668274289</v>
      </c>
      <c r="T142" s="314">
        <f t="shared" si="11"/>
        <v>2145.2388668274289</v>
      </c>
      <c r="U142" s="314">
        <f t="shared" si="11"/>
        <v>2145.2388668274289</v>
      </c>
      <c r="V142" s="314">
        <f t="shared" si="11"/>
        <v>2145.2388668274289</v>
      </c>
      <c r="W142" s="314">
        <f t="shared" si="11"/>
        <v>2145.2388668274289</v>
      </c>
      <c r="X142" s="314">
        <f t="shared" si="11"/>
        <v>2145.2388668274289</v>
      </c>
      <c r="Y142" s="314">
        <f t="shared" si="11"/>
        <v>2145.2388668274289</v>
      </c>
      <c r="Z142" s="314">
        <f t="shared" si="11"/>
        <v>2145.2388668274289</v>
      </c>
      <c r="AA142" s="314">
        <f t="shared" si="11"/>
        <v>2145.2388668274289</v>
      </c>
      <c r="AB142" s="314">
        <f t="shared" si="11"/>
        <v>2155.0853226045488</v>
      </c>
      <c r="AC142" s="314">
        <f t="shared" si="11"/>
        <v>2164.9317783816682</v>
      </c>
      <c r="AD142" s="314">
        <f t="shared" si="11"/>
        <v>2174.7782341587877</v>
      </c>
      <c r="AE142" s="314">
        <f t="shared" si="11"/>
        <v>2184.6246899359071</v>
      </c>
      <c r="AF142" s="314">
        <f t="shared" si="11"/>
        <v>2194.4711457130265</v>
      </c>
      <c r="AG142" s="314">
        <f t="shared" si="11"/>
        <v>2204.317601490146</v>
      </c>
      <c r="AH142" s="314">
        <f t="shared" si="11"/>
        <v>2214.1640572672654</v>
      </c>
      <c r="AI142" s="314">
        <f t="shared" si="11"/>
        <v>2224.0105130443849</v>
      </c>
      <c r="AJ142" s="314">
        <f t="shared" si="11"/>
        <v>2233.8569688215043</v>
      </c>
      <c r="AK142" s="314">
        <f t="shared" si="11"/>
        <v>2243.7034245986242</v>
      </c>
      <c r="AL142" s="314">
        <f t="shared" si="11"/>
        <v>2253.5498803757437</v>
      </c>
      <c r="AM142" s="314">
        <f t="shared" si="11"/>
        <v>2263.3963361528631</v>
      </c>
      <c r="AN142" s="314">
        <f t="shared" si="11"/>
        <v>2273.2427919299826</v>
      </c>
      <c r="AO142" s="314">
        <f t="shared" si="11"/>
        <v>2283.089247707102</v>
      </c>
      <c r="AP142" s="314">
        <f t="shared" si="11"/>
        <v>2292.9357034842201</v>
      </c>
      <c r="AQ142" s="206"/>
    </row>
    <row r="143" spans="7:43" ht="14.25" customHeight="1" thickTop="1" x14ac:dyDescent="0.2">
      <c r="G143" s="145"/>
      <c r="H143" s="396"/>
      <c r="J143" s="350"/>
      <c r="K143" s="201" t="s">
        <v>1046</v>
      </c>
      <c r="L143" s="201" t="s">
        <v>962</v>
      </c>
      <c r="M143" s="313">
        <f t="shared" si="11"/>
        <v>2041.0455517170476</v>
      </c>
      <c r="N143" s="313">
        <f t="shared" si="11"/>
        <v>2055.2716987427439</v>
      </c>
      <c r="O143" s="313">
        <f t="shared" si="11"/>
        <v>2069.4978457684406</v>
      </c>
      <c r="P143" s="313">
        <f t="shared" si="11"/>
        <v>2083.7239927941368</v>
      </c>
      <c r="Q143" s="313">
        <f t="shared" si="11"/>
        <v>2097.9501398198331</v>
      </c>
      <c r="R143" s="313">
        <f t="shared" si="11"/>
        <v>2112.1762868455298</v>
      </c>
      <c r="S143" s="313">
        <f t="shared" si="11"/>
        <v>2126.4024338712261</v>
      </c>
      <c r="T143" s="313">
        <f t="shared" si="11"/>
        <v>2140.6285808969224</v>
      </c>
      <c r="U143" s="313">
        <f t="shared" si="11"/>
        <v>2154.8547279226191</v>
      </c>
      <c r="V143" s="313">
        <f t="shared" si="11"/>
        <v>2169.0808749483153</v>
      </c>
      <c r="W143" s="313">
        <f t="shared" si="11"/>
        <v>2183.3070219740116</v>
      </c>
      <c r="X143" s="313">
        <f t="shared" si="11"/>
        <v>2197.5331689997079</v>
      </c>
      <c r="Y143" s="313">
        <f t="shared" si="11"/>
        <v>2211.7593160254041</v>
      </c>
      <c r="Z143" s="313">
        <f t="shared" si="11"/>
        <v>2225.9854630511004</v>
      </c>
      <c r="AA143" s="313">
        <f t="shared" si="11"/>
        <v>2240.2116100767971</v>
      </c>
      <c r="AB143" s="313">
        <f t="shared" si="11"/>
        <v>2243.2622372665505</v>
      </c>
      <c r="AC143" s="313">
        <f t="shared" si="11"/>
        <v>2246.3128644563035</v>
      </c>
      <c r="AD143" s="313">
        <f t="shared" si="11"/>
        <v>2249.3634916460569</v>
      </c>
      <c r="AE143" s="313">
        <f t="shared" si="11"/>
        <v>2252.4141188358103</v>
      </c>
      <c r="AF143" s="313">
        <f t="shared" si="11"/>
        <v>2255.4647460255633</v>
      </c>
      <c r="AG143" s="313">
        <f t="shared" si="11"/>
        <v>2258.5153732153167</v>
      </c>
      <c r="AH143" s="313">
        <f t="shared" si="11"/>
        <v>2261.5660004050701</v>
      </c>
      <c r="AI143" s="313">
        <f t="shared" si="11"/>
        <v>2264.6166275948235</v>
      </c>
      <c r="AJ143" s="313">
        <f t="shared" si="11"/>
        <v>2267.6672547845765</v>
      </c>
      <c r="AK143" s="313">
        <f t="shared" si="11"/>
        <v>2270.7178819743299</v>
      </c>
      <c r="AL143" s="313">
        <f t="shared" si="11"/>
        <v>2273.7685091640833</v>
      </c>
      <c r="AM143" s="313">
        <f t="shared" si="11"/>
        <v>2276.8191363538363</v>
      </c>
      <c r="AN143" s="313">
        <f t="shared" si="11"/>
        <v>2279.8697635435897</v>
      </c>
      <c r="AO143" s="313">
        <f t="shared" si="11"/>
        <v>2282.9203907333431</v>
      </c>
      <c r="AP143" s="313">
        <f t="shared" si="11"/>
        <v>2285.9710179230938</v>
      </c>
    </row>
    <row r="144" spans="7:43" ht="14.25" customHeight="1" x14ac:dyDescent="0.2">
      <c r="G144" s="145"/>
      <c r="H144" s="396"/>
      <c r="J144" s="350"/>
      <c r="K144" s="142" t="s">
        <v>1046</v>
      </c>
      <c r="L144" s="192" t="s">
        <v>963</v>
      </c>
      <c r="M144" s="311">
        <f t="shared" si="11"/>
        <v>2041.0455517170476</v>
      </c>
      <c r="N144" s="311">
        <f t="shared" si="11"/>
        <v>2051.3018689656969</v>
      </c>
      <c r="O144" s="311">
        <f t="shared" si="11"/>
        <v>2061.5581862143458</v>
      </c>
      <c r="P144" s="311">
        <f t="shared" si="11"/>
        <v>2071.8145034629947</v>
      </c>
      <c r="Q144" s="311">
        <f t="shared" si="11"/>
        <v>2082.0708207116436</v>
      </c>
      <c r="R144" s="311">
        <f t="shared" si="11"/>
        <v>2092.3271379602929</v>
      </c>
      <c r="S144" s="311">
        <f t="shared" si="11"/>
        <v>2102.5834552089418</v>
      </c>
      <c r="T144" s="311">
        <f t="shared" si="11"/>
        <v>2112.8397724575907</v>
      </c>
      <c r="U144" s="311">
        <f t="shared" si="11"/>
        <v>2123.0960897062396</v>
      </c>
      <c r="V144" s="311">
        <f t="shared" si="11"/>
        <v>2133.3524069548885</v>
      </c>
      <c r="W144" s="311">
        <f t="shared" si="11"/>
        <v>2143.6087242035373</v>
      </c>
      <c r="X144" s="311">
        <f t="shared" si="11"/>
        <v>2153.8650414521867</v>
      </c>
      <c r="Y144" s="311">
        <f t="shared" si="11"/>
        <v>2164.1213587008356</v>
      </c>
      <c r="Z144" s="311">
        <f t="shared" si="11"/>
        <v>2174.3776759494845</v>
      </c>
      <c r="AA144" s="311">
        <f t="shared" si="11"/>
        <v>2184.6339931981347</v>
      </c>
      <c r="AB144" s="311">
        <f t="shared" si="11"/>
        <v>2188.3391676567121</v>
      </c>
      <c r="AC144" s="311">
        <f t="shared" si="11"/>
        <v>2192.0443421152895</v>
      </c>
      <c r="AD144" s="311">
        <f t="shared" si="11"/>
        <v>2195.7495165738669</v>
      </c>
      <c r="AE144" s="311">
        <f t="shared" si="11"/>
        <v>2199.4546910324443</v>
      </c>
      <c r="AF144" s="311">
        <f t="shared" si="11"/>
        <v>2203.1598654910217</v>
      </c>
      <c r="AG144" s="311">
        <f t="shared" si="11"/>
        <v>2206.8650399495991</v>
      </c>
      <c r="AH144" s="311">
        <f t="shared" si="11"/>
        <v>2210.5702144081765</v>
      </c>
      <c r="AI144" s="311">
        <f t="shared" si="11"/>
        <v>2214.2753888667539</v>
      </c>
      <c r="AJ144" s="311">
        <f t="shared" si="11"/>
        <v>2217.9805633253313</v>
      </c>
      <c r="AK144" s="311">
        <f t="shared" si="11"/>
        <v>2221.6857377839087</v>
      </c>
      <c r="AL144" s="311">
        <f t="shared" si="11"/>
        <v>2225.3909122424861</v>
      </c>
      <c r="AM144" s="311">
        <f t="shared" si="11"/>
        <v>2229.0960867010635</v>
      </c>
      <c r="AN144" s="311">
        <f t="shared" si="11"/>
        <v>2232.8012611596409</v>
      </c>
      <c r="AO144" s="311">
        <f t="shared" si="11"/>
        <v>2236.5064356182183</v>
      </c>
      <c r="AP144" s="311">
        <f t="shared" si="11"/>
        <v>2240.2116100767971</v>
      </c>
    </row>
    <row r="145" spans="1:89" ht="14.25" customHeight="1" thickBot="1" x14ac:dyDescent="0.25">
      <c r="G145" s="145"/>
      <c r="H145" s="396"/>
      <c r="J145" s="350"/>
      <c r="K145" s="203" t="s">
        <v>1046</v>
      </c>
      <c r="L145" s="203" t="s">
        <v>964</v>
      </c>
      <c r="M145" s="314">
        <f t="shared" si="11"/>
        <v>2041.0455517170476</v>
      </c>
      <c r="N145" s="314">
        <f t="shared" si="11"/>
        <v>2041.0455517170476</v>
      </c>
      <c r="O145" s="314">
        <f t="shared" si="11"/>
        <v>2041.0455517170476</v>
      </c>
      <c r="P145" s="314">
        <f t="shared" si="11"/>
        <v>2041.0455517170476</v>
      </c>
      <c r="Q145" s="314">
        <f t="shared" si="11"/>
        <v>2041.0455517170476</v>
      </c>
      <c r="R145" s="314">
        <f t="shared" si="11"/>
        <v>2041.0455517170476</v>
      </c>
      <c r="S145" s="314">
        <f t="shared" si="11"/>
        <v>2041.0455517170476</v>
      </c>
      <c r="T145" s="314">
        <f t="shared" si="11"/>
        <v>2041.0455517170476</v>
      </c>
      <c r="U145" s="314">
        <f t="shared" si="11"/>
        <v>2041.0455517170476</v>
      </c>
      <c r="V145" s="314">
        <f t="shared" si="11"/>
        <v>2041.0455517170476</v>
      </c>
      <c r="W145" s="314">
        <f t="shared" si="11"/>
        <v>2041.0455517170476</v>
      </c>
      <c r="X145" s="314">
        <f t="shared" si="11"/>
        <v>2041.0455517170476</v>
      </c>
      <c r="Y145" s="314">
        <f t="shared" si="11"/>
        <v>2041.0455517170476</v>
      </c>
      <c r="Z145" s="314">
        <f t="shared" si="11"/>
        <v>2041.0455517170476</v>
      </c>
      <c r="AA145" s="314">
        <f t="shared" si="11"/>
        <v>2041.0455517170476</v>
      </c>
      <c r="AB145" s="314">
        <f t="shared" si="11"/>
        <v>2050.6181144824536</v>
      </c>
      <c r="AC145" s="314">
        <f t="shared" si="11"/>
        <v>2060.1906772478592</v>
      </c>
      <c r="AD145" s="314">
        <f t="shared" si="11"/>
        <v>2069.7632400132652</v>
      </c>
      <c r="AE145" s="314">
        <f t="shared" si="11"/>
        <v>2079.3358027786708</v>
      </c>
      <c r="AF145" s="314">
        <f t="shared" si="11"/>
        <v>2088.9083655440768</v>
      </c>
      <c r="AG145" s="314">
        <f t="shared" si="11"/>
        <v>2098.4809283094824</v>
      </c>
      <c r="AH145" s="314">
        <f t="shared" si="11"/>
        <v>2108.0534910748879</v>
      </c>
      <c r="AI145" s="314">
        <f t="shared" si="11"/>
        <v>2117.6260538402939</v>
      </c>
      <c r="AJ145" s="314">
        <f t="shared" si="11"/>
        <v>2127.1986166056995</v>
      </c>
      <c r="AK145" s="314">
        <f t="shared" si="11"/>
        <v>2136.7711793711055</v>
      </c>
      <c r="AL145" s="314">
        <f t="shared" si="11"/>
        <v>2146.3437421365111</v>
      </c>
      <c r="AM145" s="314">
        <f t="shared" si="11"/>
        <v>2155.9163049019171</v>
      </c>
      <c r="AN145" s="314">
        <f t="shared" si="11"/>
        <v>2165.4888676673227</v>
      </c>
      <c r="AO145" s="314">
        <f t="shared" si="11"/>
        <v>2175.0614304327287</v>
      </c>
      <c r="AP145" s="314">
        <f t="shared" si="11"/>
        <v>2184.6339931981347</v>
      </c>
      <c r="AQ145" s="206"/>
    </row>
    <row r="146" spans="1:89" ht="14.25" customHeight="1" thickTop="1" x14ac:dyDescent="0.2">
      <c r="G146" s="145"/>
      <c r="H146" s="396"/>
      <c r="J146" s="350"/>
      <c r="K146" s="201" t="s">
        <v>1047</v>
      </c>
      <c r="L146" s="201" t="s">
        <v>962</v>
      </c>
      <c r="M146" s="313">
        <f t="shared" si="11"/>
        <v>1872.2432220108897</v>
      </c>
      <c r="N146" s="313">
        <f t="shared" si="11"/>
        <v>1885.8512264159447</v>
      </c>
      <c r="O146" s="313">
        <f t="shared" si="11"/>
        <v>1899.4592308209994</v>
      </c>
      <c r="P146" s="313">
        <f t="shared" si="11"/>
        <v>1913.0672352260542</v>
      </c>
      <c r="Q146" s="313">
        <f t="shared" si="11"/>
        <v>1926.6752396311092</v>
      </c>
      <c r="R146" s="313">
        <f t="shared" si="11"/>
        <v>1940.283244036164</v>
      </c>
      <c r="S146" s="313">
        <f t="shared" si="11"/>
        <v>1953.8912484412187</v>
      </c>
      <c r="T146" s="313">
        <f t="shared" si="11"/>
        <v>1967.4992528462737</v>
      </c>
      <c r="U146" s="313">
        <f t="shared" si="11"/>
        <v>1981.1072572513285</v>
      </c>
      <c r="V146" s="313">
        <f t="shared" si="11"/>
        <v>1994.7152616563833</v>
      </c>
      <c r="W146" s="313">
        <f t="shared" si="11"/>
        <v>2008.3232660614383</v>
      </c>
      <c r="X146" s="313">
        <f t="shared" si="11"/>
        <v>2021.9312704664931</v>
      </c>
      <c r="Y146" s="313">
        <f t="shared" si="11"/>
        <v>2035.5392748715478</v>
      </c>
      <c r="Z146" s="313">
        <f t="shared" si="11"/>
        <v>2049.1472792766026</v>
      </c>
      <c r="AA146" s="313">
        <f t="shared" si="11"/>
        <v>2062.7552836816581</v>
      </c>
      <c r="AB146" s="313">
        <f t="shared" ref="AB146:AP146" si="12">AB114*8760</f>
        <v>2065.0324253463605</v>
      </c>
      <c r="AC146" s="313">
        <f t="shared" si="12"/>
        <v>2067.3095670110629</v>
      </c>
      <c r="AD146" s="313">
        <f t="shared" si="12"/>
        <v>2069.5867086757653</v>
      </c>
      <c r="AE146" s="313">
        <f t="shared" si="12"/>
        <v>2071.8638503404677</v>
      </c>
      <c r="AF146" s="313">
        <f t="shared" si="12"/>
        <v>2074.1409920051701</v>
      </c>
      <c r="AG146" s="313">
        <f t="shared" si="12"/>
        <v>2076.4181336698725</v>
      </c>
      <c r="AH146" s="313">
        <f t="shared" si="12"/>
        <v>2078.6952753345754</v>
      </c>
      <c r="AI146" s="313">
        <f t="shared" si="12"/>
        <v>2080.9724169992778</v>
      </c>
      <c r="AJ146" s="313">
        <f t="shared" si="12"/>
        <v>2083.2495586639802</v>
      </c>
      <c r="AK146" s="313">
        <f t="shared" si="12"/>
        <v>2085.5267003286826</v>
      </c>
      <c r="AL146" s="313">
        <f t="shared" si="12"/>
        <v>2087.803841993385</v>
      </c>
      <c r="AM146" s="313">
        <f t="shared" si="12"/>
        <v>2090.0809836580875</v>
      </c>
      <c r="AN146" s="313">
        <f t="shared" si="12"/>
        <v>2092.3581253227903</v>
      </c>
      <c r="AO146" s="313">
        <f t="shared" si="12"/>
        <v>2094.6352669874927</v>
      </c>
      <c r="AP146" s="313">
        <f t="shared" si="12"/>
        <v>2096.912408652197</v>
      </c>
    </row>
    <row r="147" spans="1:89" ht="14.25" customHeight="1" x14ac:dyDescent="0.2">
      <c r="G147" s="145"/>
      <c r="H147" s="396"/>
      <c r="J147" s="350"/>
      <c r="K147" s="142" t="s">
        <v>1047</v>
      </c>
      <c r="L147" s="192" t="s">
        <v>963</v>
      </c>
      <c r="M147" s="311">
        <f t="shared" ref="M147:AP148" si="13">M115*8760</f>
        <v>1872.2432220108897</v>
      </c>
      <c r="N147" s="311">
        <f t="shared" si="13"/>
        <v>1881.9693258465281</v>
      </c>
      <c r="O147" s="311">
        <f t="shared" si="13"/>
        <v>1891.6954296821666</v>
      </c>
      <c r="P147" s="311">
        <f t="shared" si="13"/>
        <v>1901.4215335178051</v>
      </c>
      <c r="Q147" s="311">
        <f t="shared" si="13"/>
        <v>1911.1476373534438</v>
      </c>
      <c r="R147" s="311">
        <f t="shared" si="13"/>
        <v>1920.8737411890822</v>
      </c>
      <c r="S147" s="311">
        <f t="shared" si="13"/>
        <v>1930.5998450247207</v>
      </c>
      <c r="T147" s="311">
        <f t="shared" si="13"/>
        <v>1940.3259488603592</v>
      </c>
      <c r="U147" s="311">
        <f t="shared" si="13"/>
        <v>1950.0520526959976</v>
      </c>
      <c r="V147" s="311">
        <f t="shared" si="13"/>
        <v>1959.7781565316361</v>
      </c>
      <c r="W147" s="311">
        <f t="shared" si="13"/>
        <v>1969.5042603672746</v>
      </c>
      <c r="X147" s="311">
        <f t="shared" si="13"/>
        <v>1979.2303642029131</v>
      </c>
      <c r="Y147" s="311">
        <f t="shared" si="13"/>
        <v>1988.9564680385515</v>
      </c>
      <c r="Z147" s="311">
        <f t="shared" si="13"/>
        <v>1998.6825718741902</v>
      </c>
      <c r="AA147" s="311">
        <f t="shared" si="13"/>
        <v>2008.4086757098273</v>
      </c>
      <c r="AB147" s="311">
        <f t="shared" si="13"/>
        <v>2012.0317829079495</v>
      </c>
      <c r="AC147" s="311">
        <f t="shared" si="13"/>
        <v>2015.6548901060714</v>
      </c>
      <c r="AD147" s="311">
        <f t="shared" si="13"/>
        <v>2019.2779973041934</v>
      </c>
      <c r="AE147" s="311">
        <f t="shared" si="13"/>
        <v>2022.9011045023153</v>
      </c>
      <c r="AF147" s="311">
        <f t="shared" si="13"/>
        <v>2026.5242117004375</v>
      </c>
      <c r="AG147" s="311">
        <f t="shared" si="13"/>
        <v>2030.1473188985594</v>
      </c>
      <c r="AH147" s="311">
        <f t="shared" si="13"/>
        <v>2033.7704260966814</v>
      </c>
      <c r="AI147" s="311">
        <f t="shared" si="13"/>
        <v>2037.3935332948033</v>
      </c>
      <c r="AJ147" s="311">
        <f t="shared" si="13"/>
        <v>2041.0166404929255</v>
      </c>
      <c r="AK147" s="311">
        <f t="shared" si="13"/>
        <v>2044.6397476910474</v>
      </c>
      <c r="AL147" s="311">
        <f t="shared" si="13"/>
        <v>2048.2628548891694</v>
      </c>
      <c r="AM147" s="311">
        <f t="shared" si="13"/>
        <v>2051.8859620872913</v>
      </c>
      <c r="AN147" s="311">
        <f t="shared" si="13"/>
        <v>2055.5090692854133</v>
      </c>
      <c r="AO147" s="311">
        <f t="shared" si="13"/>
        <v>2059.1321764835352</v>
      </c>
      <c r="AP147" s="311">
        <f t="shared" si="13"/>
        <v>2062.7552836816581</v>
      </c>
    </row>
    <row r="148" spans="1:89" ht="14.25" customHeight="1" thickBot="1" x14ac:dyDescent="0.25">
      <c r="G148" s="145"/>
      <c r="H148" s="396"/>
      <c r="J148" s="397"/>
      <c r="K148" s="203" t="s">
        <v>1047</v>
      </c>
      <c r="L148" s="203" t="s">
        <v>964</v>
      </c>
      <c r="M148" s="314">
        <f t="shared" si="13"/>
        <v>1872.2432220108897</v>
      </c>
      <c r="N148" s="314">
        <f t="shared" si="13"/>
        <v>1872.2432220108897</v>
      </c>
      <c r="O148" s="314">
        <f t="shared" si="13"/>
        <v>1872.2432220108897</v>
      </c>
      <c r="P148" s="314">
        <f t="shared" si="13"/>
        <v>1872.2432220108897</v>
      </c>
      <c r="Q148" s="314">
        <f t="shared" si="13"/>
        <v>1872.2432220108897</v>
      </c>
      <c r="R148" s="314">
        <f t="shared" si="13"/>
        <v>1872.2432220108897</v>
      </c>
      <c r="S148" s="314">
        <f t="shared" si="13"/>
        <v>1872.2432220108897</v>
      </c>
      <c r="T148" s="314">
        <f t="shared" si="13"/>
        <v>1872.2432220108897</v>
      </c>
      <c r="U148" s="314">
        <f t="shared" si="13"/>
        <v>1872.2432220108897</v>
      </c>
      <c r="V148" s="314">
        <f t="shared" si="13"/>
        <v>1872.2432220108897</v>
      </c>
      <c r="W148" s="314">
        <f t="shared" si="13"/>
        <v>1872.2432220108897</v>
      </c>
      <c r="X148" s="314">
        <f t="shared" si="13"/>
        <v>1872.2432220108897</v>
      </c>
      <c r="Y148" s="314">
        <f t="shared" si="13"/>
        <v>1872.2432220108897</v>
      </c>
      <c r="Z148" s="314">
        <f t="shared" si="13"/>
        <v>1872.2432220108897</v>
      </c>
      <c r="AA148" s="314">
        <f t="shared" si="13"/>
        <v>1872.2432220108897</v>
      </c>
      <c r="AB148" s="314">
        <f t="shared" si="13"/>
        <v>1881.3209189241522</v>
      </c>
      <c r="AC148" s="314">
        <f t="shared" si="13"/>
        <v>1890.398615837415</v>
      </c>
      <c r="AD148" s="314">
        <f t="shared" si="13"/>
        <v>1899.4763127506776</v>
      </c>
      <c r="AE148" s="314">
        <f t="shared" si="13"/>
        <v>1908.5540096639402</v>
      </c>
      <c r="AF148" s="314">
        <f t="shared" si="13"/>
        <v>1917.6317065772027</v>
      </c>
      <c r="AG148" s="314">
        <f t="shared" si="13"/>
        <v>1926.7094034904655</v>
      </c>
      <c r="AH148" s="314">
        <f t="shared" si="13"/>
        <v>1935.7871004037281</v>
      </c>
      <c r="AI148" s="314">
        <f t="shared" si="13"/>
        <v>1944.8647973169907</v>
      </c>
      <c r="AJ148" s="314">
        <f t="shared" si="13"/>
        <v>1953.9424942302533</v>
      </c>
      <c r="AK148" s="314">
        <f t="shared" si="13"/>
        <v>1963.0201911435161</v>
      </c>
      <c r="AL148" s="314">
        <f t="shared" si="13"/>
        <v>1972.0978880567786</v>
      </c>
      <c r="AM148" s="314">
        <f t="shared" si="13"/>
        <v>1981.1755849700412</v>
      </c>
      <c r="AN148" s="314">
        <f t="shared" si="13"/>
        <v>1990.2532818833038</v>
      </c>
      <c r="AO148" s="314">
        <f t="shared" si="13"/>
        <v>1999.3309787965666</v>
      </c>
      <c r="AP148" s="314">
        <f t="shared" si="13"/>
        <v>2008.4086757098273</v>
      </c>
      <c r="AQ148" s="206"/>
    </row>
    <row r="149" spans="1:89" ht="14.25" customHeight="1" thickTop="1" x14ac:dyDescent="0.2">
      <c r="G149" s="145"/>
      <c r="H149" s="396"/>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
      <c r="G150" s="145"/>
      <c r="H150" s="396"/>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
      <c r="G151" s="145"/>
      <c r="H151" s="396"/>
      <c r="J151" s="349" t="s">
        <v>980</v>
      </c>
      <c r="K151" s="201" t="s">
        <v>1037</v>
      </c>
      <c r="L151" s="201" t="s">
        <v>962</v>
      </c>
      <c r="M151" s="219">
        <f>M183+M215</f>
        <v>1290.8062682686857</v>
      </c>
      <c r="N151" s="219">
        <f t="shared" ref="N151:AP151" si="14">N183+N215</f>
        <v>1373.1981577326442</v>
      </c>
      <c r="O151" s="219">
        <f t="shared" si="14"/>
        <v>1316.2190335666319</v>
      </c>
      <c r="P151" s="219">
        <f t="shared" si="14"/>
        <v>1259.2399094006194</v>
      </c>
      <c r="Q151" s="219">
        <f t="shared" si="14"/>
        <v>1202.2607852346068</v>
      </c>
      <c r="R151" s="219">
        <f t="shared" si="14"/>
        <v>1145.2816610685943</v>
      </c>
      <c r="S151" s="219">
        <f t="shared" si="14"/>
        <v>1088.3025369025818</v>
      </c>
      <c r="T151" s="219">
        <f t="shared" si="14"/>
        <v>1031.3234127365695</v>
      </c>
      <c r="U151" s="219">
        <f t="shared" si="14"/>
        <v>974.34428857055696</v>
      </c>
      <c r="V151" s="219">
        <f t="shared" si="14"/>
        <v>917.36516440454443</v>
      </c>
      <c r="W151" s="219">
        <f t="shared" si="14"/>
        <v>860.38604023853202</v>
      </c>
      <c r="X151" s="219">
        <f t="shared" si="14"/>
        <v>803.40691607251949</v>
      </c>
      <c r="Y151" s="219">
        <f t="shared" si="14"/>
        <v>746.42779190650708</v>
      </c>
      <c r="Z151" s="219">
        <f t="shared" si="14"/>
        <v>689.44866774049456</v>
      </c>
      <c r="AA151" s="219">
        <f t="shared" si="14"/>
        <v>632.46954357448169</v>
      </c>
      <c r="AB151" s="219">
        <f t="shared" si="14"/>
        <v>625.04005636870511</v>
      </c>
      <c r="AC151" s="219">
        <f t="shared" si="14"/>
        <v>617.61056916292853</v>
      </c>
      <c r="AD151" s="219">
        <f t="shared" si="14"/>
        <v>610.18108195715195</v>
      </c>
      <c r="AE151" s="219">
        <f t="shared" si="14"/>
        <v>602.75159475137548</v>
      </c>
      <c r="AF151" s="219">
        <f t="shared" si="14"/>
        <v>595.32210754559878</v>
      </c>
      <c r="AG151" s="219">
        <f t="shared" si="14"/>
        <v>587.89262033982232</v>
      </c>
      <c r="AH151" s="219">
        <f t="shared" si="14"/>
        <v>580.46313313404573</v>
      </c>
      <c r="AI151" s="219">
        <f t="shared" si="14"/>
        <v>573.03364592826892</v>
      </c>
      <c r="AJ151" s="219">
        <f t="shared" si="14"/>
        <v>565.60415872249246</v>
      </c>
      <c r="AK151" s="219">
        <f t="shared" si="14"/>
        <v>558.17467151671576</v>
      </c>
      <c r="AL151" s="219">
        <f t="shared" si="14"/>
        <v>550.74518431093929</v>
      </c>
      <c r="AM151" s="219">
        <f t="shared" si="14"/>
        <v>543.31569710516271</v>
      </c>
      <c r="AN151" s="219">
        <f t="shared" si="14"/>
        <v>535.88620989938613</v>
      </c>
      <c r="AO151" s="219">
        <f t="shared" si="14"/>
        <v>528.45672269360955</v>
      </c>
      <c r="AP151" s="219">
        <f t="shared" si="14"/>
        <v>521.0272354878324</v>
      </c>
      <c r="AQ151" s="306"/>
    </row>
    <row r="152" spans="1:89" ht="14.25" customHeight="1" x14ac:dyDescent="0.2">
      <c r="G152" s="145"/>
      <c r="H152" s="396"/>
      <c r="J152" s="350"/>
      <c r="K152" s="142" t="s">
        <v>1037</v>
      </c>
      <c r="L152" s="192" t="s">
        <v>963</v>
      </c>
      <c r="M152" s="220">
        <f t="shared" ref="M152:AP160" si="15">M184+M216</f>
        <v>1290.8062682686857</v>
      </c>
      <c r="N152" s="220">
        <f t="shared" si="15"/>
        <v>1373.1981577326442</v>
      </c>
      <c r="O152" s="220">
        <f t="shared" si="15"/>
        <v>1331.3527873137889</v>
      </c>
      <c r="P152" s="220">
        <f t="shared" si="15"/>
        <v>1289.5074168949341</v>
      </c>
      <c r="Q152" s="220">
        <f t="shared" si="15"/>
        <v>1247.6620464760786</v>
      </c>
      <c r="R152" s="220">
        <f t="shared" si="15"/>
        <v>1205.8166760572233</v>
      </c>
      <c r="S152" s="220">
        <f t="shared" si="15"/>
        <v>1163.9713056383682</v>
      </c>
      <c r="T152" s="220">
        <f t="shared" si="15"/>
        <v>1122.1259352195129</v>
      </c>
      <c r="U152" s="220">
        <f t="shared" si="15"/>
        <v>1080.2805648006577</v>
      </c>
      <c r="V152" s="220">
        <f t="shared" si="15"/>
        <v>1038.4351943818024</v>
      </c>
      <c r="W152" s="220">
        <f t="shared" si="15"/>
        <v>996.58982396294721</v>
      </c>
      <c r="X152" s="220">
        <f t="shared" si="15"/>
        <v>954.74445354409204</v>
      </c>
      <c r="Y152" s="220">
        <f t="shared" si="15"/>
        <v>912.89908312523676</v>
      </c>
      <c r="Z152" s="220">
        <f t="shared" si="15"/>
        <v>871.05371270638148</v>
      </c>
      <c r="AA152" s="220">
        <f t="shared" si="15"/>
        <v>829.20834228752562</v>
      </c>
      <c r="AB152" s="220">
        <f t="shared" si="15"/>
        <v>816.09242237332262</v>
      </c>
      <c r="AC152" s="220">
        <f t="shared" si="15"/>
        <v>802.97650245911973</v>
      </c>
      <c r="AD152" s="220">
        <f t="shared" si="15"/>
        <v>789.86058254491684</v>
      </c>
      <c r="AE152" s="220">
        <f t="shared" si="15"/>
        <v>776.74466263071395</v>
      </c>
      <c r="AF152" s="220">
        <f t="shared" si="15"/>
        <v>763.62874271651094</v>
      </c>
      <c r="AG152" s="220">
        <f t="shared" si="15"/>
        <v>750.51282280230805</v>
      </c>
      <c r="AH152" s="220">
        <f t="shared" si="15"/>
        <v>737.39690288810516</v>
      </c>
      <c r="AI152" s="220">
        <f t="shared" si="15"/>
        <v>724.28098297390216</v>
      </c>
      <c r="AJ152" s="220">
        <f t="shared" si="15"/>
        <v>711.16506305969938</v>
      </c>
      <c r="AK152" s="220">
        <f t="shared" si="15"/>
        <v>698.04914314549637</v>
      </c>
      <c r="AL152" s="220">
        <f t="shared" si="15"/>
        <v>684.93322323129348</v>
      </c>
      <c r="AM152" s="220">
        <f t="shared" si="15"/>
        <v>671.81730331709059</v>
      </c>
      <c r="AN152" s="220">
        <f t="shared" si="15"/>
        <v>658.70138340288759</v>
      </c>
      <c r="AO152" s="220">
        <f t="shared" si="15"/>
        <v>645.58546348868481</v>
      </c>
      <c r="AP152" s="220">
        <f t="shared" si="15"/>
        <v>632.46954357448169</v>
      </c>
      <c r="AQ152" s="306"/>
    </row>
    <row r="153" spans="1:89" ht="14.25" customHeight="1" thickBot="1" x14ac:dyDescent="0.25">
      <c r="G153" s="145"/>
      <c r="H153" s="396"/>
      <c r="J153" s="350"/>
      <c r="K153" s="203" t="s">
        <v>1037</v>
      </c>
      <c r="L153" s="203" t="s">
        <v>964</v>
      </c>
      <c r="M153" s="221">
        <f t="shared" si="15"/>
        <v>1290.8062682686857</v>
      </c>
      <c r="N153" s="221">
        <f t="shared" si="15"/>
        <v>1373.1981577326442</v>
      </c>
      <c r="O153" s="221">
        <f t="shared" si="15"/>
        <v>1352.2929183600088</v>
      </c>
      <c r="P153" s="221">
        <f t="shared" si="15"/>
        <v>1331.3876789873734</v>
      </c>
      <c r="Q153" s="221">
        <f t="shared" si="15"/>
        <v>1310.4824396147383</v>
      </c>
      <c r="R153" s="221">
        <f t="shared" si="15"/>
        <v>1289.5772002421029</v>
      </c>
      <c r="S153" s="221">
        <f t="shared" si="15"/>
        <v>1268.6719608694677</v>
      </c>
      <c r="T153" s="221">
        <f t="shared" si="15"/>
        <v>1247.7667214968324</v>
      </c>
      <c r="U153" s="221">
        <f t="shared" si="15"/>
        <v>1226.8614821241972</v>
      </c>
      <c r="V153" s="221">
        <f t="shared" si="15"/>
        <v>1205.9562427515618</v>
      </c>
      <c r="W153" s="221">
        <f t="shared" si="15"/>
        <v>1185.0510033789265</v>
      </c>
      <c r="X153" s="221">
        <f t="shared" si="15"/>
        <v>1164.1457640062911</v>
      </c>
      <c r="Y153" s="221">
        <f t="shared" si="15"/>
        <v>1143.2405246336557</v>
      </c>
      <c r="Z153" s="221">
        <f t="shared" si="15"/>
        <v>1122.3352852610205</v>
      </c>
      <c r="AA153" s="221">
        <f t="shared" si="15"/>
        <v>1101.4300458883845</v>
      </c>
      <c r="AB153" s="221">
        <f t="shared" si="15"/>
        <v>1083.281932314994</v>
      </c>
      <c r="AC153" s="221">
        <f t="shared" si="15"/>
        <v>1065.1338187416036</v>
      </c>
      <c r="AD153" s="221">
        <f t="shared" si="15"/>
        <v>1046.9857051682129</v>
      </c>
      <c r="AE153" s="221">
        <f t="shared" si="15"/>
        <v>1028.8375915948225</v>
      </c>
      <c r="AF153" s="221">
        <f t="shared" si="15"/>
        <v>1010.6894780214318</v>
      </c>
      <c r="AG153" s="221">
        <f t="shared" si="15"/>
        <v>992.54136444804124</v>
      </c>
      <c r="AH153" s="221">
        <f t="shared" si="15"/>
        <v>974.39325087465056</v>
      </c>
      <c r="AI153" s="221">
        <f t="shared" si="15"/>
        <v>956.24513730126012</v>
      </c>
      <c r="AJ153" s="221">
        <f t="shared" si="15"/>
        <v>938.09702372786955</v>
      </c>
      <c r="AK153" s="221">
        <f t="shared" si="15"/>
        <v>919.94891015447888</v>
      </c>
      <c r="AL153" s="221">
        <f t="shared" si="15"/>
        <v>901.80079658108832</v>
      </c>
      <c r="AM153" s="221">
        <f t="shared" si="15"/>
        <v>883.65268300769787</v>
      </c>
      <c r="AN153" s="221">
        <f t="shared" si="15"/>
        <v>865.5045694343072</v>
      </c>
      <c r="AO153" s="221">
        <f t="shared" si="15"/>
        <v>847.35645586091664</v>
      </c>
      <c r="AP153" s="221">
        <f t="shared" si="15"/>
        <v>829.20834228752562</v>
      </c>
      <c r="AQ153" s="306"/>
    </row>
    <row r="154" spans="1:89" ht="14.25" customHeight="1" thickTop="1" x14ac:dyDescent="0.2">
      <c r="G154" s="145"/>
      <c r="H154" s="396"/>
      <c r="J154" s="350"/>
      <c r="K154" s="201" t="s">
        <v>1039</v>
      </c>
      <c r="L154" s="201" t="s">
        <v>962</v>
      </c>
      <c r="M154" s="222">
        <f t="shared" si="15"/>
        <v>1290.8062682686857</v>
      </c>
      <c r="N154" s="222">
        <f t="shared" si="15"/>
        <v>1373.1981577326442</v>
      </c>
      <c r="O154" s="222">
        <f t="shared" si="15"/>
        <v>1316.2190335666319</v>
      </c>
      <c r="P154" s="222">
        <f t="shared" si="15"/>
        <v>1259.2399094006194</v>
      </c>
      <c r="Q154" s="222">
        <f t="shared" si="15"/>
        <v>1202.2607852346068</v>
      </c>
      <c r="R154" s="222">
        <f t="shared" si="15"/>
        <v>1145.2816610685943</v>
      </c>
      <c r="S154" s="222">
        <f t="shared" si="15"/>
        <v>1088.3025369025818</v>
      </c>
      <c r="T154" s="222">
        <f t="shared" si="15"/>
        <v>1031.3234127365695</v>
      </c>
      <c r="U154" s="222">
        <f t="shared" si="15"/>
        <v>974.34428857055696</v>
      </c>
      <c r="V154" s="222">
        <f t="shared" si="15"/>
        <v>917.36516440454443</v>
      </c>
      <c r="W154" s="222">
        <f t="shared" si="15"/>
        <v>860.38604023853202</v>
      </c>
      <c r="X154" s="222">
        <f t="shared" si="15"/>
        <v>803.40691607251949</v>
      </c>
      <c r="Y154" s="222">
        <f t="shared" si="15"/>
        <v>746.42779190650708</v>
      </c>
      <c r="Z154" s="222">
        <f t="shared" si="15"/>
        <v>689.44866774049456</v>
      </c>
      <c r="AA154" s="222">
        <f t="shared" si="15"/>
        <v>632.46954357448169</v>
      </c>
      <c r="AB154" s="222">
        <f t="shared" si="15"/>
        <v>625.04005636870511</v>
      </c>
      <c r="AC154" s="222">
        <f t="shared" si="15"/>
        <v>617.61056916292853</v>
      </c>
      <c r="AD154" s="222">
        <f t="shared" si="15"/>
        <v>610.18108195715195</v>
      </c>
      <c r="AE154" s="222">
        <f t="shared" si="15"/>
        <v>602.75159475137548</v>
      </c>
      <c r="AF154" s="222">
        <f t="shared" si="15"/>
        <v>595.32210754559878</v>
      </c>
      <c r="AG154" s="222">
        <f t="shared" si="15"/>
        <v>587.89262033982232</v>
      </c>
      <c r="AH154" s="222">
        <f t="shared" si="15"/>
        <v>580.46313313404573</v>
      </c>
      <c r="AI154" s="222">
        <f t="shared" si="15"/>
        <v>573.03364592826892</v>
      </c>
      <c r="AJ154" s="222">
        <f t="shared" si="15"/>
        <v>565.60415872249246</v>
      </c>
      <c r="AK154" s="222">
        <f t="shared" si="15"/>
        <v>558.17467151671576</v>
      </c>
      <c r="AL154" s="222">
        <f t="shared" si="15"/>
        <v>550.74518431093929</v>
      </c>
      <c r="AM154" s="222">
        <f t="shared" si="15"/>
        <v>543.31569710516271</v>
      </c>
      <c r="AN154" s="222">
        <f t="shared" si="15"/>
        <v>535.88620989938613</v>
      </c>
      <c r="AO154" s="222">
        <f t="shared" si="15"/>
        <v>528.45672269360955</v>
      </c>
      <c r="AP154" s="222">
        <f t="shared" si="15"/>
        <v>521.0272354878324</v>
      </c>
    </row>
    <row r="155" spans="1:89" ht="14.25" customHeight="1" x14ac:dyDescent="0.2">
      <c r="G155" s="145"/>
      <c r="H155" s="396"/>
      <c r="J155" s="350"/>
      <c r="K155" s="142" t="s">
        <v>1039</v>
      </c>
      <c r="L155" s="192" t="s">
        <v>963</v>
      </c>
      <c r="M155" s="220">
        <f t="shared" si="15"/>
        <v>1290.8062682686857</v>
      </c>
      <c r="N155" s="220">
        <f t="shared" si="15"/>
        <v>1373.1981577326442</v>
      </c>
      <c r="O155" s="220">
        <f t="shared" si="15"/>
        <v>1331.3527873137889</v>
      </c>
      <c r="P155" s="220">
        <f t="shared" si="15"/>
        <v>1289.5074168949341</v>
      </c>
      <c r="Q155" s="220">
        <f t="shared" si="15"/>
        <v>1247.6620464760786</v>
      </c>
      <c r="R155" s="220">
        <f t="shared" si="15"/>
        <v>1205.8166760572233</v>
      </c>
      <c r="S155" s="220">
        <f t="shared" si="15"/>
        <v>1163.9713056383682</v>
      </c>
      <c r="T155" s="220">
        <f t="shared" si="15"/>
        <v>1122.1259352195129</v>
      </c>
      <c r="U155" s="220">
        <f t="shared" si="15"/>
        <v>1080.2805648006577</v>
      </c>
      <c r="V155" s="220">
        <f t="shared" si="15"/>
        <v>1038.4351943818024</v>
      </c>
      <c r="W155" s="220">
        <f t="shared" si="15"/>
        <v>996.58982396294721</v>
      </c>
      <c r="X155" s="220">
        <f t="shared" si="15"/>
        <v>954.74445354409204</v>
      </c>
      <c r="Y155" s="220">
        <f t="shared" si="15"/>
        <v>912.89908312523676</v>
      </c>
      <c r="Z155" s="220">
        <f t="shared" si="15"/>
        <v>871.05371270638148</v>
      </c>
      <c r="AA155" s="220">
        <f t="shared" si="15"/>
        <v>829.20834228752562</v>
      </c>
      <c r="AB155" s="220">
        <f t="shared" si="15"/>
        <v>816.09242237332262</v>
      </c>
      <c r="AC155" s="220">
        <f t="shared" si="15"/>
        <v>802.97650245911973</v>
      </c>
      <c r="AD155" s="220">
        <f t="shared" si="15"/>
        <v>789.86058254491684</v>
      </c>
      <c r="AE155" s="220">
        <f t="shared" si="15"/>
        <v>776.74466263071395</v>
      </c>
      <c r="AF155" s="220">
        <f t="shared" si="15"/>
        <v>763.62874271651094</v>
      </c>
      <c r="AG155" s="220">
        <f t="shared" si="15"/>
        <v>750.51282280230805</v>
      </c>
      <c r="AH155" s="220">
        <f t="shared" si="15"/>
        <v>737.39690288810516</v>
      </c>
      <c r="AI155" s="220">
        <f t="shared" si="15"/>
        <v>724.28098297390216</v>
      </c>
      <c r="AJ155" s="220">
        <f t="shared" si="15"/>
        <v>711.16506305969938</v>
      </c>
      <c r="AK155" s="220">
        <f t="shared" si="15"/>
        <v>698.04914314549637</v>
      </c>
      <c r="AL155" s="220">
        <f t="shared" si="15"/>
        <v>684.93322323129348</v>
      </c>
      <c r="AM155" s="220">
        <f t="shared" si="15"/>
        <v>671.81730331709059</v>
      </c>
      <c r="AN155" s="220">
        <f t="shared" si="15"/>
        <v>658.70138340288759</v>
      </c>
      <c r="AO155" s="220">
        <f t="shared" si="15"/>
        <v>645.58546348868481</v>
      </c>
      <c r="AP155" s="220">
        <f t="shared" si="15"/>
        <v>632.46954357448169</v>
      </c>
    </row>
    <row r="156" spans="1:89" ht="13.5" customHeight="1" thickBot="1" x14ac:dyDescent="0.25">
      <c r="G156" s="145"/>
      <c r="H156" s="396"/>
      <c r="J156" s="350"/>
      <c r="K156" s="203" t="s">
        <v>1039</v>
      </c>
      <c r="L156" s="203" t="s">
        <v>964</v>
      </c>
      <c r="M156" s="221">
        <f t="shared" si="15"/>
        <v>1290.8062682686857</v>
      </c>
      <c r="N156" s="221">
        <f t="shared" si="15"/>
        <v>1373.1981577326442</v>
      </c>
      <c r="O156" s="221">
        <f t="shared" si="15"/>
        <v>1352.2929183600088</v>
      </c>
      <c r="P156" s="221">
        <f t="shared" si="15"/>
        <v>1331.3876789873734</v>
      </c>
      <c r="Q156" s="221">
        <f t="shared" si="15"/>
        <v>1310.4824396147383</v>
      </c>
      <c r="R156" s="221">
        <f t="shared" si="15"/>
        <v>1289.5772002421029</v>
      </c>
      <c r="S156" s="221">
        <f t="shared" si="15"/>
        <v>1268.6719608694677</v>
      </c>
      <c r="T156" s="221">
        <f t="shared" si="15"/>
        <v>1247.7667214968324</v>
      </c>
      <c r="U156" s="221">
        <f t="shared" si="15"/>
        <v>1226.8614821241972</v>
      </c>
      <c r="V156" s="221">
        <f t="shared" si="15"/>
        <v>1205.9562427515618</v>
      </c>
      <c r="W156" s="221">
        <f t="shared" si="15"/>
        <v>1185.0510033789265</v>
      </c>
      <c r="X156" s="221">
        <f t="shared" si="15"/>
        <v>1164.1457640062911</v>
      </c>
      <c r="Y156" s="221">
        <f t="shared" si="15"/>
        <v>1143.2405246336557</v>
      </c>
      <c r="Z156" s="221">
        <f t="shared" si="15"/>
        <v>1122.3352852610205</v>
      </c>
      <c r="AA156" s="221">
        <f t="shared" si="15"/>
        <v>1101.4300458883845</v>
      </c>
      <c r="AB156" s="221">
        <f t="shared" si="15"/>
        <v>1083.281932314994</v>
      </c>
      <c r="AC156" s="221">
        <f t="shared" si="15"/>
        <v>1065.1338187416036</v>
      </c>
      <c r="AD156" s="221">
        <f t="shared" si="15"/>
        <v>1046.9857051682129</v>
      </c>
      <c r="AE156" s="221">
        <f t="shared" si="15"/>
        <v>1028.8375915948225</v>
      </c>
      <c r="AF156" s="221">
        <f t="shared" si="15"/>
        <v>1010.6894780214318</v>
      </c>
      <c r="AG156" s="221">
        <f t="shared" si="15"/>
        <v>992.54136444804124</v>
      </c>
      <c r="AH156" s="221">
        <f t="shared" si="15"/>
        <v>974.39325087465056</v>
      </c>
      <c r="AI156" s="221">
        <f t="shared" si="15"/>
        <v>956.24513730126012</v>
      </c>
      <c r="AJ156" s="221">
        <f t="shared" si="15"/>
        <v>938.09702372786955</v>
      </c>
      <c r="AK156" s="221">
        <f t="shared" si="15"/>
        <v>919.94891015447888</v>
      </c>
      <c r="AL156" s="221">
        <f t="shared" si="15"/>
        <v>901.80079658108832</v>
      </c>
      <c r="AM156" s="221">
        <f t="shared" si="15"/>
        <v>883.65268300769787</v>
      </c>
      <c r="AN156" s="221">
        <f t="shared" si="15"/>
        <v>865.5045694343072</v>
      </c>
      <c r="AO156" s="221">
        <f t="shared" si="15"/>
        <v>847.35645586091664</v>
      </c>
      <c r="AP156" s="221">
        <f t="shared" si="15"/>
        <v>829.20834228752562</v>
      </c>
      <c r="AR156" s="206"/>
      <c r="AS156" s="206"/>
    </row>
    <row r="157" spans="1:89" ht="13.5" customHeight="1" thickTop="1" thickBot="1" x14ac:dyDescent="0.25">
      <c r="G157" s="145"/>
      <c r="H157" s="396"/>
      <c r="J157" s="350"/>
      <c r="K157" s="201" t="s">
        <v>1040</v>
      </c>
      <c r="L157" s="201" t="s">
        <v>962</v>
      </c>
      <c r="M157" s="222">
        <f t="shared" si="15"/>
        <v>1290.8062682686857</v>
      </c>
      <c r="N157" s="222">
        <f t="shared" si="15"/>
        <v>1373.1981577326442</v>
      </c>
      <c r="O157" s="222">
        <f>O189+O221</f>
        <v>1316.2190335666319</v>
      </c>
      <c r="P157" s="222">
        <f t="shared" si="15"/>
        <v>1259.2399094006194</v>
      </c>
      <c r="Q157" s="222">
        <f t="shared" si="15"/>
        <v>1202.2607852346068</v>
      </c>
      <c r="R157" s="222">
        <f t="shared" si="15"/>
        <v>1145.2816610685943</v>
      </c>
      <c r="S157" s="222">
        <f t="shared" si="15"/>
        <v>1088.3025369025818</v>
      </c>
      <c r="T157" s="222">
        <f t="shared" si="15"/>
        <v>1031.3234127365695</v>
      </c>
      <c r="U157" s="222">
        <f t="shared" si="15"/>
        <v>974.34428857055696</v>
      </c>
      <c r="V157" s="222">
        <f t="shared" si="15"/>
        <v>917.36516440454443</v>
      </c>
      <c r="W157" s="222">
        <f t="shared" si="15"/>
        <v>860.38604023853202</v>
      </c>
      <c r="X157" s="222">
        <f t="shared" si="15"/>
        <v>803.40691607251949</v>
      </c>
      <c r="Y157" s="222">
        <f t="shared" si="15"/>
        <v>746.42779190650708</v>
      </c>
      <c r="Z157" s="222">
        <f t="shared" si="15"/>
        <v>689.44866774049456</v>
      </c>
      <c r="AA157" s="222">
        <f t="shared" si="15"/>
        <v>632.46954357448169</v>
      </c>
      <c r="AB157" s="222">
        <f t="shared" si="15"/>
        <v>625.04005636870511</v>
      </c>
      <c r="AC157" s="222">
        <f t="shared" si="15"/>
        <v>617.61056916292853</v>
      </c>
      <c r="AD157" s="222">
        <f t="shared" si="15"/>
        <v>610.18108195715195</v>
      </c>
      <c r="AE157" s="222">
        <f t="shared" si="15"/>
        <v>602.75159475137548</v>
      </c>
      <c r="AF157" s="222">
        <f t="shared" si="15"/>
        <v>595.32210754559878</v>
      </c>
      <c r="AG157" s="222">
        <f t="shared" si="15"/>
        <v>587.89262033982232</v>
      </c>
      <c r="AH157" s="222">
        <f t="shared" si="15"/>
        <v>580.46313313404573</v>
      </c>
      <c r="AI157" s="222">
        <f t="shared" si="15"/>
        <v>573.03364592826892</v>
      </c>
      <c r="AJ157" s="222">
        <f t="shared" si="15"/>
        <v>565.60415872249246</v>
      </c>
      <c r="AK157" s="222">
        <f t="shared" si="15"/>
        <v>558.17467151671576</v>
      </c>
      <c r="AL157" s="222">
        <f t="shared" si="15"/>
        <v>550.74518431093929</v>
      </c>
      <c r="AM157" s="222">
        <f t="shared" si="15"/>
        <v>543.31569710516271</v>
      </c>
      <c r="AN157" s="222">
        <f t="shared" si="15"/>
        <v>535.88620989938613</v>
      </c>
      <c r="AO157" s="222">
        <f t="shared" si="15"/>
        <v>528.45672269360955</v>
      </c>
      <c r="AP157" s="222">
        <f t="shared" si="15"/>
        <v>521.0272354878324</v>
      </c>
      <c r="AT157" s="206"/>
      <c r="AU157" s="206"/>
      <c r="AV157" s="206"/>
      <c r="AW157" s="206"/>
      <c r="AZ157" s="206"/>
    </row>
    <row r="158" spans="1:89" s="206" customFormat="1" ht="14.25" customHeight="1" thickTop="1" thickBot="1" x14ac:dyDescent="0.25">
      <c r="A158" s="137"/>
      <c r="B158" s="137"/>
      <c r="C158" s="137"/>
      <c r="D158" s="137"/>
      <c r="E158" s="137"/>
      <c r="F158" s="137"/>
      <c r="G158" s="145"/>
      <c r="H158" s="396"/>
      <c r="I158" s="137"/>
      <c r="J158" s="350"/>
      <c r="K158" s="142" t="s">
        <v>1040</v>
      </c>
      <c r="L158" s="192" t="s">
        <v>963</v>
      </c>
      <c r="M158" s="220">
        <f t="shared" si="15"/>
        <v>1290.8062682686857</v>
      </c>
      <c r="N158" s="220">
        <f t="shared" si="15"/>
        <v>1373.1981577326442</v>
      </c>
      <c r="O158" s="220">
        <f t="shared" si="15"/>
        <v>1331.3527873137889</v>
      </c>
      <c r="P158" s="220">
        <f t="shared" si="15"/>
        <v>1289.5074168949341</v>
      </c>
      <c r="Q158" s="220">
        <f t="shared" si="15"/>
        <v>1247.6620464760786</v>
      </c>
      <c r="R158" s="220">
        <f t="shared" si="15"/>
        <v>1205.8166760572233</v>
      </c>
      <c r="S158" s="220">
        <f t="shared" si="15"/>
        <v>1163.9713056383682</v>
      </c>
      <c r="T158" s="220">
        <f t="shared" si="15"/>
        <v>1122.1259352195129</v>
      </c>
      <c r="U158" s="220">
        <f t="shared" si="15"/>
        <v>1080.2805648006577</v>
      </c>
      <c r="V158" s="220">
        <f t="shared" si="15"/>
        <v>1038.4351943818024</v>
      </c>
      <c r="W158" s="220">
        <f t="shared" si="15"/>
        <v>996.58982396294721</v>
      </c>
      <c r="X158" s="220">
        <f t="shared" si="15"/>
        <v>954.74445354409204</v>
      </c>
      <c r="Y158" s="220">
        <f t="shared" si="15"/>
        <v>912.89908312523676</v>
      </c>
      <c r="Z158" s="220">
        <f t="shared" si="15"/>
        <v>871.05371270638148</v>
      </c>
      <c r="AA158" s="220">
        <f t="shared" si="15"/>
        <v>829.20834228752562</v>
      </c>
      <c r="AB158" s="220">
        <f t="shared" si="15"/>
        <v>816.09242237332262</v>
      </c>
      <c r="AC158" s="220">
        <f t="shared" si="15"/>
        <v>802.97650245911973</v>
      </c>
      <c r="AD158" s="220">
        <f t="shared" si="15"/>
        <v>789.86058254491684</v>
      </c>
      <c r="AE158" s="220">
        <f t="shared" si="15"/>
        <v>776.74466263071395</v>
      </c>
      <c r="AF158" s="220">
        <f t="shared" si="15"/>
        <v>763.62874271651094</v>
      </c>
      <c r="AG158" s="220">
        <f t="shared" si="15"/>
        <v>750.51282280230805</v>
      </c>
      <c r="AH158" s="220">
        <f t="shared" si="15"/>
        <v>737.39690288810516</v>
      </c>
      <c r="AI158" s="220">
        <f t="shared" si="15"/>
        <v>724.28098297390216</v>
      </c>
      <c r="AJ158" s="220">
        <f t="shared" si="15"/>
        <v>711.16506305969938</v>
      </c>
      <c r="AK158" s="220">
        <f t="shared" si="15"/>
        <v>698.04914314549637</v>
      </c>
      <c r="AL158" s="220">
        <f t="shared" si="15"/>
        <v>684.93322323129348</v>
      </c>
      <c r="AM158" s="220">
        <f t="shared" si="15"/>
        <v>671.81730331709059</v>
      </c>
      <c r="AN158" s="220">
        <f t="shared" si="15"/>
        <v>658.70138340288759</v>
      </c>
      <c r="AO158" s="220">
        <f t="shared" si="15"/>
        <v>645.58546348868481</v>
      </c>
      <c r="AP158" s="220">
        <f t="shared" si="15"/>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25">
      <c r="A159" s="137"/>
      <c r="B159" s="137"/>
      <c r="C159" s="137"/>
      <c r="D159" s="137"/>
      <c r="E159" s="137"/>
      <c r="F159" s="137"/>
      <c r="G159" s="145"/>
      <c r="H159" s="396"/>
      <c r="I159" s="137"/>
      <c r="J159" s="350"/>
      <c r="K159" s="203" t="s">
        <v>1040</v>
      </c>
      <c r="L159" s="203" t="s">
        <v>964</v>
      </c>
      <c r="M159" s="225">
        <f t="shared" si="15"/>
        <v>1290.8062682686857</v>
      </c>
      <c r="N159" s="225">
        <f t="shared" si="15"/>
        <v>1373.1981577326442</v>
      </c>
      <c r="O159" s="225">
        <f t="shared" si="15"/>
        <v>1352.2929183600088</v>
      </c>
      <c r="P159" s="225">
        <f t="shared" si="15"/>
        <v>1331.3876789873734</v>
      </c>
      <c r="Q159" s="225">
        <f t="shared" si="15"/>
        <v>1310.4824396147383</v>
      </c>
      <c r="R159" s="225">
        <f t="shared" si="15"/>
        <v>1289.5772002421029</v>
      </c>
      <c r="S159" s="225">
        <f t="shared" si="15"/>
        <v>1268.6719608694677</v>
      </c>
      <c r="T159" s="225">
        <f t="shared" si="15"/>
        <v>1247.7667214968324</v>
      </c>
      <c r="U159" s="225">
        <f t="shared" si="15"/>
        <v>1226.8614821241972</v>
      </c>
      <c r="V159" s="225">
        <f t="shared" si="15"/>
        <v>1205.9562427515618</v>
      </c>
      <c r="W159" s="225">
        <f t="shared" si="15"/>
        <v>1185.0510033789265</v>
      </c>
      <c r="X159" s="225">
        <f t="shared" si="15"/>
        <v>1164.1457640062911</v>
      </c>
      <c r="Y159" s="225">
        <f t="shared" si="15"/>
        <v>1143.2405246336557</v>
      </c>
      <c r="Z159" s="225">
        <f t="shared" si="15"/>
        <v>1122.3352852610205</v>
      </c>
      <c r="AA159" s="225">
        <f t="shared" si="15"/>
        <v>1101.4300458883845</v>
      </c>
      <c r="AB159" s="225">
        <f t="shared" si="15"/>
        <v>1083.281932314994</v>
      </c>
      <c r="AC159" s="225">
        <f t="shared" si="15"/>
        <v>1065.1338187416036</v>
      </c>
      <c r="AD159" s="225">
        <f t="shared" si="15"/>
        <v>1046.9857051682129</v>
      </c>
      <c r="AE159" s="225">
        <f t="shared" si="15"/>
        <v>1028.8375915948225</v>
      </c>
      <c r="AF159" s="225">
        <f t="shared" si="15"/>
        <v>1010.6894780214318</v>
      </c>
      <c r="AG159" s="225">
        <f t="shared" si="15"/>
        <v>992.54136444804124</v>
      </c>
      <c r="AH159" s="225">
        <f t="shared" si="15"/>
        <v>974.39325087465056</v>
      </c>
      <c r="AI159" s="225">
        <f t="shared" si="15"/>
        <v>956.24513730126012</v>
      </c>
      <c r="AJ159" s="225">
        <f t="shared" si="15"/>
        <v>938.09702372786955</v>
      </c>
      <c r="AK159" s="225">
        <f t="shared" si="15"/>
        <v>919.94891015447888</v>
      </c>
      <c r="AL159" s="225">
        <f t="shared" si="15"/>
        <v>901.80079658108832</v>
      </c>
      <c r="AM159" s="225">
        <f t="shared" si="15"/>
        <v>883.65268300769787</v>
      </c>
      <c r="AN159" s="225">
        <f t="shared" si="15"/>
        <v>865.5045694343072</v>
      </c>
      <c r="AO159" s="225">
        <f t="shared" si="15"/>
        <v>847.35645586091664</v>
      </c>
      <c r="AP159" s="225">
        <f t="shared" si="1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25">
      <c r="G160" s="145"/>
      <c r="H160" s="396"/>
      <c r="J160" s="350"/>
      <c r="K160" s="201" t="s">
        <v>1041</v>
      </c>
      <c r="L160" s="201" t="s">
        <v>962</v>
      </c>
      <c r="M160" s="222">
        <f t="shared" si="15"/>
        <v>1290.8062682686857</v>
      </c>
      <c r="N160" s="222">
        <f t="shared" si="15"/>
        <v>1373.1981577326442</v>
      </c>
      <c r="O160" s="222">
        <f t="shared" si="15"/>
        <v>1316.2190335666319</v>
      </c>
      <c r="P160" s="222">
        <f t="shared" si="15"/>
        <v>1259.2399094006194</v>
      </c>
      <c r="Q160" s="222">
        <f t="shared" si="15"/>
        <v>1202.2607852346068</v>
      </c>
      <c r="R160" s="222">
        <f t="shared" si="15"/>
        <v>1145.2816610685943</v>
      </c>
      <c r="S160" s="222">
        <f t="shared" si="15"/>
        <v>1088.3025369025818</v>
      </c>
      <c r="T160" s="222">
        <f t="shared" si="15"/>
        <v>1031.3234127365695</v>
      </c>
      <c r="U160" s="222">
        <f t="shared" si="15"/>
        <v>974.34428857055696</v>
      </c>
      <c r="V160" s="222">
        <f t="shared" si="15"/>
        <v>917.36516440454443</v>
      </c>
      <c r="W160" s="222">
        <f t="shared" si="15"/>
        <v>860.38604023853202</v>
      </c>
      <c r="X160" s="222">
        <f t="shared" si="15"/>
        <v>803.40691607251949</v>
      </c>
      <c r="Y160" s="222">
        <f t="shared" si="15"/>
        <v>746.42779190650708</v>
      </c>
      <c r="Z160" s="222">
        <f t="shared" si="15"/>
        <v>689.44866774049456</v>
      </c>
      <c r="AA160" s="222">
        <f t="shared" si="15"/>
        <v>632.46954357448169</v>
      </c>
      <c r="AB160" s="222">
        <f t="shared" si="15"/>
        <v>625.04005636870511</v>
      </c>
      <c r="AC160" s="222">
        <f t="shared" ref="AC160:AP160" si="16">AC192+AC224</f>
        <v>617.61056916292853</v>
      </c>
      <c r="AD160" s="222">
        <f t="shared" si="16"/>
        <v>610.18108195715195</v>
      </c>
      <c r="AE160" s="222">
        <f t="shared" si="16"/>
        <v>602.75159475137548</v>
      </c>
      <c r="AF160" s="222">
        <f t="shared" si="16"/>
        <v>595.32210754559878</v>
      </c>
      <c r="AG160" s="222">
        <f t="shared" si="16"/>
        <v>587.89262033982232</v>
      </c>
      <c r="AH160" s="222">
        <f t="shared" si="16"/>
        <v>580.46313313404573</v>
      </c>
      <c r="AI160" s="222">
        <f t="shared" si="16"/>
        <v>573.03364592826892</v>
      </c>
      <c r="AJ160" s="222">
        <f t="shared" si="16"/>
        <v>565.60415872249246</v>
      </c>
      <c r="AK160" s="222">
        <f t="shared" si="16"/>
        <v>558.17467151671576</v>
      </c>
      <c r="AL160" s="222">
        <f t="shared" si="16"/>
        <v>550.74518431093929</v>
      </c>
      <c r="AM160" s="222">
        <f t="shared" si="16"/>
        <v>543.31569710516271</v>
      </c>
      <c r="AN160" s="222">
        <f t="shared" si="16"/>
        <v>535.88620989938613</v>
      </c>
      <c r="AO160" s="222">
        <f t="shared" si="16"/>
        <v>528.45672269360955</v>
      </c>
      <c r="AP160" s="222">
        <f t="shared" si="16"/>
        <v>521.0272354878324</v>
      </c>
      <c r="AT160" s="206"/>
      <c r="AU160" s="206"/>
      <c r="AV160" s="206"/>
      <c r="AW160" s="206"/>
      <c r="AZ160" s="206"/>
    </row>
    <row r="161" spans="1:89" s="206" customFormat="1" ht="14.25" customHeight="1" thickTop="1" thickBot="1" x14ac:dyDescent="0.25">
      <c r="A161" s="137"/>
      <c r="B161" s="137"/>
      <c r="C161" s="137"/>
      <c r="D161" s="137"/>
      <c r="E161" s="137"/>
      <c r="F161" s="137"/>
      <c r="G161" s="145"/>
      <c r="H161" s="396"/>
      <c r="I161" s="137"/>
      <c r="J161" s="350"/>
      <c r="K161" s="142" t="s">
        <v>1041</v>
      </c>
      <c r="L161" s="192" t="s">
        <v>963</v>
      </c>
      <c r="M161" s="220">
        <f t="shared" ref="M161:AP169" si="17">M193+M225</f>
        <v>1290.8062682686857</v>
      </c>
      <c r="N161" s="220">
        <f t="shared" si="17"/>
        <v>1373.1981577326442</v>
      </c>
      <c r="O161" s="220">
        <f t="shared" si="17"/>
        <v>1331.3527873137889</v>
      </c>
      <c r="P161" s="220">
        <f t="shared" si="17"/>
        <v>1289.5074168949341</v>
      </c>
      <c r="Q161" s="220">
        <f t="shared" si="17"/>
        <v>1247.6620464760786</v>
      </c>
      <c r="R161" s="220">
        <f t="shared" si="17"/>
        <v>1205.8166760572233</v>
      </c>
      <c r="S161" s="220">
        <f t="shared" si="17"/>
        <v>1163.9713056383682</v>
      </c>
      <c r="T161" s="220">
        <f t="shared" si="17"/>
        <v>1122.1259352195129</v>
      </c>
      <c r="U161" s="220">
        <f t="shared" si="17"/>
        <v>1080.2805648006577</v>
      </c>
      <c r="V161" s="220">
        <f t="shared" si="17"/>
        <v>1038.4351943818024</v>
      </c>
      <c r="W161" s="220">
        <f t="shared" si="17"/>
        <v>996.58982396294721</v>
      </c>
      <c r="X161" s="220">
        <f t="shared" si="17"/>
        <v>954.74445354409204</v>
      </c>
      <c r="Y161" s="220">
        <f t="shared" si="17"/>
        <v>912.89908312523676</v>
      </c>
      <c r="Z161" s="220">
        <f t="shared" si="17"/>
        <v>871.05371270638148</v>
      </c>
      <c r="AA161" s="220">
        <f t="shared" si="17"/>
        <v>829.20834228752562</v>
      </c>
      <c r="AB161" s="220">
        <f t="shared" si="17"/>
        <v>816.09242237332262</v>
      </c>
      <c r="AC161" s="220">
        <f t="shared" si="17"/>
        <v>802.97650245911973</v>
      </c>
      <c r="AD161" s="220">
        <f t="shared" si="17"/>
        <v>789.86058254491684</v>
      </c>
      <c r="AE161" s="220">
        <f t="shared" si="17"/>
        <v>776.74466263071395</v>
      </c>
      <c r="AF161" s="220">
        <f t="shared" si="17"/>
        <v>763.62874271651094</v>
      </c>
      <c r="AG161" s="220">
        <f t="shared" si="17"/>
        <v>750.51282280230805</v>
      </c>
      <c r="AH161" s="220">
        <f t="shared" si="17"/>
        <v>737.39690288810516</v>
      </c>
      <c r="AI161" s="220">
        <f t="shared" si="17"/>
        <v>724.28098297390216</v>
      </c>
      <c r="AJ161" s="220">
        <f t="shared" si="17"/>
        <v>711.16506305969938</v>
      </c>
      <c r="AK161" s="220">
        <f t="shared" si="17"/>
        <v>698.04914314549637</v>
      </c>
      <c r="AL161" s="220">
        <f t="shared" si="17"/>
        <v>684.93322323129348</v>
      </c>
      <c r="AM161" s="220">
        <f t="shared" si="17"/>
        <v>671.81730331709059</v>
      </c>
      <c r="AN161" s="220">
        <f t="shared" si="17"/>
        <v>658.70138340288759</v>
      </c>
      <c r="AO161" s="220">
        <f t="shared" si="17"/>
        <v>645.58546348868481</v>
      </c>
      <c r="AP161" s="220">
        <f t="shared" si="17"/>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25">
      <c r="A162" s="137"/>
      <c r="B162" s="137"/>
      <c r="C162" s="137"/>
      <c r="D162" s="137"/>
      <c r="E162" s="137"/>
      <c r="F162" s="137"/>
      <c r="G162" s="145"/>
      <c r="H162" s="396"/>
      <c r="I162" s="137"/>
      <c r="J162" s="350"/>
      <c r="K162" s="203" t="s">
        <v>1041</v>
      </c>
      <c r="L162" s="203" t="s">
        <v>964</v>
      </c>
      <c r="M162" s="225">
        <f t="shared" si="17"/>
        <v>1290.8062682686857</v>
      </c>
      <c r="N162" s="225">
        <f t="shared" si="17"/>
        <v>1373.1981577326442</v>
      </c>
      <c r="O162" s="225">
        <f t="shared" si="17"/>
        <v>1352.2929183600088</v>
      </c>
      <c r="P162" s="225">
        <f t="shared" si="17"/>
        <v>1331.3876789873734</v>
      </c>
      <c r="Q162" s="225">
        <f t="shared" si="17"/>
        <v>1310.4824396147383</v>
      </c>
      <c r="R162" s="225">
        <f t="shared" si="17"/>
        <v>1289.5772002421029</v>
      </c>
      <c r="S162" s="225">
        <f t="shared" si="17"/>
        <v>1268.6719608694677</v>
      </c>
      <c r="T162" s="225">
        <f t="shared" si="17"/>
        <v>1247.7667214968324</v>
      </c>
      <c r="U162" s="225">
        <f t="shared" si="17"/>
        <v>1226.8614821241972</v>
      </c>
      <c r="V162" s="225">
        <f t="shared" si="17"/>
        <v>1205.9562427515618</v>
      </c>
      <c r="W162" s="225">
        <f t="shared" si="17"/>
        <v>1185.0510033789265</v>
      </c>
      <c r="X162" s="225">
        <f t="shared" si="17"/>
        <v>1164.1457640062911</v>
      </c>
      <c r="Y162" s="225">
        <f t="shared" si="17"/>
        <v>1143.2405246336557</v>
      </c>
      <c r="Z162" s="225">
        <f t="shared" si="17"/>
        <v>1122.3352852610205</v>
      </c>
      <c r="AA162" s="225">
        <f t="shared" si="17"/>
        <v>1101.4300458883845</v>
      </c>
      <c r="AB162" s="225">
        <f t="shared" si="17"/>
        <v>1083.281932314994</v>
      </c>
      <c r="AC162" s="225">
        <f t="shared" si="17"/>
        <v>1065.1338187416036</v>
      </c>
      <c r="AD162" s="225">
        <f t="shared" si="17"/>
        <v>1046.9857051682129</v>
      </c>
      <c r="AE162" s="225">
        <f t="shared" si="17"/>
        <v>1028.8375915948225</v>
      </c>
      <c r="AF162" s="225">
        <f t="shared" si="17"/>
        <v>1010.6894780214318</v>
      </c>
      <c r="AG162" s="225">
        <f t="shared" si="17"/>
        <v>992.54136444804124</v>
      </c>
      <c r="AH162" s="225">
        <f t="shared" si="17"/>
        <v>974.39325087465056</v>
      </c>
      <c r="AI162" s="225">
        <f t="shared" si="17"/>
        <v>956.24513730126012</v>
      </c>
      <c r="AJ162" s="225">
        <f t="shared" si="17"/>
        <v>938.09702372786955</v>
      </c>
      <c r="AK162" s="225">
        <f t="shared" si="17"/>
        <v>919.94891015447888</v>
      </c>
      <c r="AL162" s="225">
        <f t="shared" si="17"/>
        <v>901.80079658108832</v>
      </c>
      <c r="AM162" s="225">
        <f t="shared" si="17"/>
        <v>883.65268300769787</v>
      </c>
      <c r="AN162" s="225">
        <f t="shared" si="17"/>
        <v>865.5045694343072</v>
      </c>
      <c r="AO162" s="225">
        <f t="shared" si="17"/>
        <v>847.35645586091664</v>
      </c>
      <c r="AP162" s="225">
        <f t="shared" si="17"/>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25">
      <c r="G163" s="145"/>
      <c r="H163" s="396"/>
      <c r="J163" s="350"/>
      <c r="K163" s="201" t="s">
        <v>1042</v>
      </c>
      <c r="L163" s="201" t="s">
        <v>962</v>
      </c>
      <c r="M163" s="222">
        <f t="shared" si="17"/>
        <v>1290.8062682686857</v>
      </c>
      <c r="N163" s="222">
        <f t="shared" si="17"/>
        <v>1373.1981577326442</v>
      </c>
      <c r="O163" s="222">
        <f t="shared" si="17"/>
        <v>1316.2190335666319</v>
      </c>
      <c r="P163" s="222">
        <f t="shared" si="17"/>
        <v>1259.2399094006194</v>
      </c>
      <c r="Q163" s="222">
        <f t="shared" si="17"/>
        <v>1202.2607852346068</v>
      </c>
      <c r="R163" s="222">
        <f t="shared" si="17"/>
        <v>1145.2816610685943</v>
      </c>
      <c r="S163" s="222">
        <f t="shared" si="17"/>
        <v>1088.3025369025818</v>
      </c>
      <c r="T163" s="222">
        <f t="shared" si="17"/>
        <v>1031.3234127365695</v>
      </c>
      <c r="U163" s="222">
        <f t="shared" si="17"/>
        <v>974.34428857055696</v>
      </c>
      <c r="V163" s="222">
        <f t="shared" si="17"/>
        <v>917.36516440454443</v>
      </c>
      <c r="W163" s="222">
        <f t="shared" si="17"/>
        <v>860.38604023853202</v>
      </c>
      <c r="X163" s="222">
        <f t="shared" si="17"/>
        <v>803.40691607251949</v>
      </c>
      <c r="Y163" s="222">
        <f t="shared" si="17"/>
        <v>746.42779190650708</v>
      </c>
      <c r="Z163" s="222">
        <f t="shared" si="17"/>
        <v>689.44866774049456</v>
      </c>
      <c r="AA163" s="222">
        <f t="shared" si="17"/>
        <v>632.46954357448169</v>
      </c>
      <c r="AB163" s="222">
        <f t="shared" si="17"/>
        <v>625.04005636870511</v>
      </c>
      <c r="AC163" s="222">
        <f t="shared" si="17"/>
        <v>617.61056916292853</v>
      </c>
      <c r="AD163" s="222">
        <f t="shared" si="17"/>
        <v>610.18108195715195</v>
      </c>
      <c r="AE163" s="222">
        <f t="shared" si="17"/>
        <v>602.75159475137548</v>
      </c>
      <c r="AF163" s="222">
        <f t="shared" si="17"/>
        <v>595.32210754559878</v>
      </c>
      <c r="AG163" s="222">
        <f t="shared" si="17"/>
        <v>587.89262033982232</v>
      </c>
      <c r="AH163" s="222">
        <f t="shared" si="17"/>
        <v>580.46313313404573</v>
      </c>
      <c r="AI163" s="222">
        <f t="shared" si="17"/>
        <v>573.03364592826892</v>
      </c>
      <c r="AJ163" s="222">
        <f t="shared" si="17"/>
        <v>565.60415872249246</v>
      </c>
      <c r="AK163" s="222">
        <f t="shared" si="17"/>
        <v>558.17467151671576</v>
      </c>
      <c r="AL163" s="222">
        <f t="shared" si="17"/>
        <v>550.74518431093929</v>
      </c>
      <c r="AM163" s="222">
        <f t="shared" si="17"/>
        <v>543.31569710516271</v>
      </c>
      <c r="AN163" s="222">
        <f t="shared" si="17"/>
        <v>535.88620989938613</v>
      </c>
      <c r="AO163" s="222">
        <f t="shared" si="17"/>
        <v>528.45672269360955</v>
      </c>
      <c r="AP163" s="222">
        <f t="shared" si="17"/>
        <v>521.0272354878324</v>
      </c>
      <c r="AT163" s="206"/>
      <c r="AU163" s="206"/>
      <c r="AV163" s="206"/>
      <c r="AW163" s="206"/>
      <c r="AZ163" s="206"/>
    </row>
    <row r="164" spans="1:89" s="206" customFormat="1" ht="14.25" customHeight="1" thickTop="1" thickBot="1" x14ac:dyDescent="0.25">
      <c r="A164" s="137"/>
      <c r="B164" s="137"/>
      <c r="C164" s="137"/>
      <c r="D164" s="137"/>
      <c r="E164" s="137"/>
      <c r="F164" s="137"/>
      <c r="G164" s="145"/>
      <c r="H164" s="396"/>
      <c r="I164" s="137"/>
      <c r="J164" s="350"/>
      <c r="K164" s="142" t="s">
        <v>1042</v>
      </c>
      <c r="L164" s="192" t="s">
        <v>963</v>
      </c>
      <c r="M164" s="220">
        <f t="shared" si="17"/>
        <v>1290.8062682686857</v>
      </c>
      <c r="N164" s="220">
        <f t="shared" si="17"/>
        <v>1373.1981577326442</v>
      </c>
      <c r="O164" s="220">
        <f t="shared" si="17"/>
        <v>1331.3527873137889</v>
      </c>
      <c r="P164" s="220">
        <f t="shared" si="17"/>
        <v>1289.5074168949341</v>
      </c>
      <c r="Q164" s="220">
        <f t="shared" si="17"/>
        <v>1247.6620464760786</v>
      </c>
      <c r="R164" s="220">
        <f t="shared" si="17"/>
        <v>1205.8166760572233</v>
      </c>
      <c r="S164" s="220">
        <f t="shared" si="17"/>
        <v>1163.9713056383682</v>
      </c>
      <c r="T164" s="220">
        <f t="shared" si="17"/>
        <v>1122.1259352195129</v>
      </c>
      <c r="U164" s="220">
        <f t="shared" si="17"/>
        <v>1080.2805648006577</v>
      </c>
      <c r="V164" s="220">
        <f t="shared" si="17"/>
        <v>1038.4351943818024</v>
      </c>
      <c r="W164" s="220">
        <f t="shared" si="17"/>
        <v>996.58982396294721</v>
      </c>
      <c r="X164" s="220">
        <f t="shared" si="17"/>
        <v>954.74445354409204</v>
      </c>
      <c r="Y164" s="220">
        <f t="shared" si="17"/>
        <v>912.89908312523676</v>
      </c>
      <c r="Z164" s="220">
        <f t="shared" si="17"/>
        <v>871.05371270638148</v>
      </c>
      <c r="AA164" s="220">
        <f t="shared" si="17"/>
        <v>829.20834228752562</v>
      </c>
      <c r="AB164" s="220">
        <f t="shared" si="17"/>
        <v>816.09242237332262</v>
      </c>
      <c r="AC164" s="220">
        <f t="shared" si="17"/>
        <v>802.97650245911973</v>
      </c>
      <c r="AD164" s="220">
        <f t="shared" si="17"/>
        <v>789.86058254491684</v>
      </c>
      <c r="AE164" s="220">
        <f t="shared" si="17"/>
        <v>776.74466263071395</v>
      </c>
      <c r="AF164" s="220">
        <f t="shared" si="17"/>
        <v>763.62874271651094</v>
      </c>
      <c r="AG164" s="220">
        <f t="shared" si="17"/>
        <v>750.51282280230805</v>
      </c>
      <c r="AH164" s="220">
        <f t="shared" si="17"/>
        <v>737.39690288810516</v>
      </c>
      <c r="AI164" s="220">
        <f t="shared" si="17"/>
        <v>724.28098297390216</v>
      </c>
      <c r="AJ164" s="220">
        <f t="shared" si="17"/>
        <v>711.16506305969938</v>
      </c>
      <c r="AK164" s="220">
        <f t="shared" si="17"/>
        <v>698.04914314549637</v>
      </c>
      <c r="AL164" s="220">
        <f t="shared" si="17"/>
        <v>684.93322323129348</v>
      </c>
      <c r="AM164" s="220">
        <f t="shared" si="17"/>
        <v>671.81730331709059</v>
      </c>
      <c r="AN164" s="220">
        <f t="shared" si="17"/>
        <v>658.70138340288759</v>
      </c>
      <c r="AO164" s="220">
        <f t="shared" si="17"/>
        <v>645.58546348868481</v>
      </c>
      <c r="AP164" s="220">
        <f t="shared" si="17"/>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25">
      <c r="A165" s="137"/>
      <c r="B165" s="137"/>
      <c r="C165" s="137"/>
      <c r="D165" s="137"/>
      <c r="E165" s="137"/>
      <c r="F165" s="137"/>
      <c r="G165" s="145"/>
      <c r="H165" s="396"/>
      <c r="I165" s="137"/>
      <c r="J165" s="350"/>
      <c r="K165" s="203" t="s">
        <v>1042</v>
      </c>
      <c r="L165" s="203" t="s">
        <v>964</v>
      </c>
      <c r="M165" s="225">
        <f t="shared" si="17"/>
        <v>1290.8062682686857</v>
      </c>
      <c r="N165" s="225">
        <f t="shared" si="17"/>
        <v>1373.1981577326442</v>
      </c>
      <c r="O165" s="225">
        <f t="shared" si="17"/>
        <v>1352.2929183600088</v>
      </c>
      <c r="P165" s="225">
        <f t="shared" si="17"/>
        <v>1331.3876789873734</v>
      </c>
      <c r="Q165" s="225">
        <f t="shared" si="17"/>
        <v>1310.4824396147383</v>
      </c>
      <c r="R165" s="225">
        <f t="shared" si="17"/>
        <v>1289.5772002421029</v>
      </c>
      <c r="S165" s="225">
        <f t="shared" si="17"/>
        <v>1268.6719608694677</v>
      </c>
      <c r="T165" s="225">
        <f t="shared" si="17"/>
        <v>1247.7667214968324</v>
      </c>
      <c r="U165" s="225">
        <f t="shared" si="17"/>
        <v>1226.8614821241972</v>
      </c>
      <c r="V165" s="225">
        <f t="shared" si="17"/>
        <v>1205.9562427515618</v>
      </c>
      <c r="W165" s="225">
        <f t="shared" si="17"/>
        <v>1185.0510033789265</v>
      </c>
      <c r="X165" s="225">
        <f t="shared" si="17"/>
        <v>1164.1457640062911</v>
      </c>
      <c r="Y165" s="225">
        <f t="shared" si="17"/>
        <v>1143.2405246336557</v>
      </c>
      <c r="Z165" s="225">
        <f t="shared" si="17"/>
        <v>1122.3352852610205</v>
      </c>
      <c r="AA165" s="225">
        <f t="shared" si="17"/>
        <v>1101.4300458883845</v>
      </c>
      <c r="AB165" s="225">
        <f t="shared" si="17"/>
        <v>1083.281932314994</v>
      </c>
      <c r="AC165" s="225">
        <f t="shared" si="17"/>
        <v>1065.1338187416036</v>
      </c>
      <c r="AD165" s="225">
        <f t="shared" si="17"/>
        <v>1046.9857051682129</v>
      </c>
      <c r="AE165" s="225">
        <f t="shared" si="17"/>
        <v>1028.8375915948225</v>
      </c>
      <c r="AF165" s="225">
        <f t="shared" si="17"/>
        <v>1010.6894780214318</v>
      </c>
      <c r="AG165" s="225">
        <f t="shared" si="17"/>
        <v>992.54136444804124</v>
      </c>
      <c r="AH165" s="225">
        <f t="shared" si="17"/>
        <v>974.39325087465056</v>
      </c>
      <c r="AI165" s="225">
        <f t="shared" si="17"/>
        <v>956.24513730126012</v>
      </c>
      <c r="AJ165" s="225">
        <f t="shared" si="17"/>
        <v>938.09702372786955</v>
      </c>
      <c r="AK165" s="225">
        <f t="shared" si="17"/>
        <v>919.94891015447888</v>
      </c>
      <c r="AL165" s="225">
        <f t="shared" si="17"/>
        <v>901.80079658108832</v>
      </c>
      <c r="AM165" s="225">
        <f t="shared" si="17"/>
        <v>883.65268300769787</v>
      </c>
      <c r="AN165" s="225">
        <f t="shared" si="17"/>
        <v>865.5045694343072</v>
      </c>
      <c r="AO165" s="225">
        <f t="shared" si="17"/>
        <v>847.35645586091664</v>
      </c>
      <c r="AP165" s="225">
        <f t="shared" si="17"/>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
      <c r="G166" s="145"/>
      <c r="H166" s="396"/>
      <c r="J166" s="350"/>
      <c r="K166" s="201" t="s">
        <v>1043</v>
      </c>
      <c r="L166" s="201" t="s">
        <v>962</v>
      </c>
      <c r="M166" s="219">
        <f t="shared" si="17"/>
        <v>1290.8062682686857</v>
      </c>
      <c r="N166" s="219">
        <f t="shared" si="17"/>
        <v>1373.1981577326442</v>
      </c>
      <c r="O166" s="219">
        <f t="shared" si="17"/>
        <v>1316.2190335666319</v>
      </c>
      <c r="P166" s="219">
        <f t="shared" si="17"/>
        <v>1259.2399094006194</v>
      </c>
      <c r="Q166" s="219">
        <f t="shared" si="17"/>
        <v>1202.2607852346068</v>
      </c>
      <c r="R166" s="219">
        <f t="shared" si="17"/>
        <v>1145.2816610685943</v>
      </c>
      <c r="S166" s="219">
        <f t="shared" si="17"/>
        <v>1088.3025369025818</v>
      </c>
      <c r="T166" s="219">
        <f t="shared" si="17"/>
        <v>1031.3234127365695</v>
      </c>
      <c r="U166" s="219">
        <f t="shared" si="17"/>
        <v>974.34428857055696</v>
      </c>
      <c r="V166" s="219">
        <f t="shared" si="17"/>
        <v>917.36516440454443</v>
      </c>
      <c r="W166" s="219">
        <f t="shared" si="17"/>
        <v>860.38604023853202</v>
      </c>
      <c r="X166" s="219">
        <f t="shared" si="17"/>
        <v>803.40691607251949</v>
      </c>
      <c r="Y166" s="219">
        <f t="shared" si="17"/>
        <v>746.42779190650708</v>
      </c>
      <c r="Z166" s="219">
        <f t="shared" si="17"/>
        <v>689.44866774049456</v>
      </c>
      <c r="AA166" s="219">
        <f t="shared" si="17"/>
        <v>632.46954357448169</v>
      </c>
      <c r="AB166" s="219">
        <f t="shared" si="17"/>
        <v>625.04005636870511</v>
      </c>
      <c r="AC166" s="219">
        <f t="shared" si="17"/>
        <v>617.61056916292853</v>
      </c>
      <c r="AD166" s="219">
        <f t="shared" si="17"/>
        <v>610.18108195715195</v>
      </c>
      <c r="AE166" s="219">
        <f t="shared" si="17"/>
        <v>602.75159475137548</v>
      </c>
      <c r="AF166" s="219">
        <f t="shared" si="17"/>
        <v>595.32210754559878</v>
      </c>
      <c r="AG166" s="219">
        <f t="shared" si="17"/>
        <v>587.89262033982232</v>
      </c>
      <c r="AH166" s="219">
        <f t="shared" si="17"/>
        <v>580.46313313404573</v>
      </c>
      <c r="AI166" s="219">
        <f t="shared" si="17"/>
        <v>573.03364592826892</v>
      </c>
      <c r="AJ166" s="219">
        <f t="shared" si="17"/>
        <v>565.60415872249246</v>
      </c>
      <c r="AK166" s="219">
        <f t="shared" si="17"/>
        <v>558.17467151671576</v>
      </c>
      <c r="AL166" s="219">
        <f t="shared" si="17"/>
        <v>550.74518431093929</v>
      </c>
      <c r="AM166" s="219">
        <f t="shared" si="17"/>
        <v>543.31569710516271</v>
      </c>
      <c r="AN166" s="219">
        <f t="shared" si="17"/>
        <v>535.88620989938613</v>
      </c>
      <c r="AO166" s="219">
        <f t="shared" si="17"/>
        <v>528.45672269360955</v>
      </c>
      <c r="AP166" s="219">
        <f t="shared" si="17"/>
        <v>521.0272354878324</v>
      </c>
    </row>
    <row r="167" spans="1:89" ht="14.25" customHeight="1" x14ac:dyDescent="0.2">
      <c r="G167" s="145"/>
      <c r="H167" s="396"/>
      <c r="J167" s="350"/>
      <c r="K167" s="142" t="s">
        <v>1043</v>
      </c>
      <c r="L167" s="192" t="s">
        <v>963</v>
      </c>
      <c r="M167" s="220">
        <f t="shared" si="17"/>
        <v>1290.8062682686857</v>
      </c>
      <c r="N167" s="220">
        <f t="shared" si="17"/>
        <v>1373.1981577326442</v>
      </c>
      <c r="O167" s="220">
        <f t="shared" si="17"/>
        <v>1331.3527873137889</v>
      </c>
      <c r="P167" s="220">
        <f t="shared" si="17"/>
        <v>1289.5074168949341</v>
      </c>
      <c r="Q167" s="220">
        <f t="shared" si="17"/>
        <v>1247.6620464760786</v>
      </c>
      <c r="R167" s="220">
        <f t="shared" si="17"/>
        <v>1205.8166760572233</v>
      </c>
      <c r="S167" s="220">
        <f t="shared" si="17"/>
        <v>1163.9713056383682</v>
      </c>
      <c r="T167" s="220">
        <f t="shared" si="17"/>
        <v>1122.1259352195129</v>
      </c>
      <c r="U167" s="220">
        <f t="shared" si="17"/>
        <v>1080.2805648006577</v>
      </c>
      <c r="V167" s="220">
        <f t="shared" si="17"/>
        <v>1038.4351943818024</v>
      </c>
      <c r="W167" s="220">
        <f t="shared" si="17"/>
        <v>996.58982396294721</v>
      </c>
      <c r="X167" s="220">
        <f t="shared" si="17"/>
        <v>954.74445354409204</v>
      </c>
      <c r="Y167" s="220">
        <f t="shared" si="17"/>
        <v>912.89908312523676</v>
      </c>
      <c r="Z167" s="220">
        <f t="shared" si="17"/>
        <v>871.05371270638148</v>
      </c>
      <c r="AA167" s="220">
        <f t="shared" si="17"/>
        <v>829.20834228752562</v>
      </c>
      <c r="AB167" s="220">
        <f t="shared" si="17"/>
        <v>816.09242237332262</v>
      </c>
      <c r="AC167" s="220">
        <f t="shared" si="17"/>
        <v>802.97650245911973</v>
      </c>
      <c r="AD167" s="220">
        <f t="shared" si="17"/>
        <v>789.86058254491684</v>
      </c>
      <c r="AE167" s="220">
        <f t="shared" si="17"/>
        <v>776.74466263071395</v>
      </c>
      <c r="AF167" s="220">
        <f t="shared" si="17"/>
        <v>763.62874271651094</v>
      </c>
      <c r="AG167" s="220">
        <f t="shared" si="17"/>
        <v>750.51282280230805</v>
      </c>
      <c r="AH167" s="220">
        <f t="shared" si="17"/>
        <v>737.39690288810516</v>
      </c>
      <c r="AI167" s="220">
        <f t="shared" si="17"/>
        <v>724.28098297390216</v>
      </c>
      <c r="AJ167" s="220">
        <f t="shared" si="17"/>
        <v>711.16506305969938</v>
      </c>
      <c r="AK167" s="220">
        <f t="shared" si="17"/>
        <v>698.04914314549637</v>
      </c>
      <c r="AL167" s="220">
        <f t="shared" si="17"/>
        <v>684.93322323129348</v>
      </c>
      <c r="AM167" s="220">
        <f t="shared" si="17"/>
        <v>671.81730331709059</v>
      </c>
      <c r="AN167" s="220">
        <f t="shared" si="17"/>
        <v>658.70138340288759</v>
      </c>
      <c r="AO167" s="220">
        <f t="shared" si="17"/>
        <v>645.58546348868481</v>
      </c>
      <c r="AP167" s="220">
        <f t="shared" si="17"/>
        <v>632.46954357448169</v>
      </c>
    </row>
    <row r="168" spans="1:89" ht="14.25" customHeight="1" thickBot="1" x14ac:dyDescent="0.25">
      <c r="G168" s="145"/>
      <c r="H168" s="396"/>
      <c r="J168" s="350"/>
      <c r="K168" s="203" t="s">
        <v>1043</v>
      </c>
      <c r="L168" s="203" t="s">
        <v>964</v>
      </c>
      <c r="M168" s="221">
        <f t="shared" si="17"/>
        <v>1290.8062682686857</v>
      </c>
      <c r="N168" s="221">
        <f t="shared" si="17"/>
        <v>1373.1981577326442</v>
      </c>
      <c r="O168" s="221">
        <f t="shared" si="17"/>
        <v>1352.2929183600088</v>
      </c>
      <c r="P168" s="221">
        <f t="shared" si="17"/>
        <v>1331.3876789873734</v>
      </c>
      <c r="Q168" s="221">
        <f t="shared" si="17"/>
        <v>1310.4824396147383</v>
      </c>
      <c r="R168" s="221">
        <f t="shared" si="17"/>
        <v>1289.5772002421029</v>
      </c>
      <c r="S168" s="221">
        <f t="shared" si="17"/>
        <v>1268.6719608694677</v>
      </c>
      <c r="T168" s="221">
        <f t="shared" si="17"/>
        <v>1247.7667214968324</v>
      </c>
      <c r="U168" s="221">
        <f t="shared" si="17"/>
        <v>1226.8614821241972</v>
      </c>
      <c r="V168" s="221">
        <f t="shared" si="17"/>
        <v>1205.9562427515618</v>
      </c>
      <c r="W168" s="221">
        <f t="shared" si="17"/>
        <v>1185.0510033789265</v>
      </c>
      <c r="X168" s="221">
        <f t="shared" si="17"/>
        <v>1164.1457640062911</v>
      </c>
      <c r="Y168" s="221">
        <f t="shared" si="17"/>
        <v>1143.2405246336557</v>
      </c>
      <c r="Z168" s="221">
        <f t="shared" si="17"/>
        <v>1122.3352852610205</v>
      </c>
      <c r="AA168" s="221">
        <f t="shared" si="17"/>
        <v>1101.4300458883845</v>
      </c>
      <c r="AB168" s="221">
        <f t="shared" si="17"/>
        <v>1083.281932314994</v>
      </c>
      <c r="AC168" s="221">
        <f t="shared" si="17"/>
        <v>1065.1338187416036</v>
      </c>
      <c r="AD168" s="221">
        <f t="shared" si="17"/>
        <v>1046.9857051682129</v>
      </c>
      <c r="AE168" s="221">
        <f t="shared" si="17"/>
        <v>1028.8375915948225</v>
      </c>
      <c r="AF168" s="221">
        <f t="shared" si="17"/>
        <v>1010.6894780214318</v>
      </c>
      <c r="AG168" s="221">
        <f t="shared" si="17"/>
        <v>992.54136444804124</v>
      </c>
      <c r="AH168" s="221">
        <f t="shared" si="17"/>
        <v>974.39325087465056</v>
      </c>
      <c r="AI168" s="221">
        <f t="shared" si="17"/>
        <v>956.24513730126012</v>
      </c>
      <c r="AJ168" s="221">
        <f t="shared" si="17"/>
        <v>938.09702372786955</v>
      </c>
      <c r="AK168" s="221">
        <f t="shared" si="17"/>
        <v>919.94891015447888</v>
      </c>
      <c r="AL168" s="221">
        <f t="shared" si="17"/>
        <v>901.80079658108832</v>
      </c>
      <c r="AM168" s="221">
        <f t="shared" si="17"/>
        <v>883.65268300769787</v>
      </c>
      <c r="AN168" s="221">
        <f t="shared" si="17"/>
        <v>865.5045694343072</v>
      </c>
      <c r="AO168" s="221">
        <f t="shared" si="17"/>
        <v>847.35645586091664</v>
      </c>
      <c r="AP168" s="221">
        <f t="shared" si="17"/>
        <v>829.20834228752562</v>
      </c>
    </row>
    <row r="169" spans="1:89" ht="14.25" customHeight="1" thickTop="1" x14ac:dyDescent="0.2">
      <c r="G169" s="145"/>
      <c r="H169" s="396"/>
      <c r="J169" s="350"/>
      <c r="K169" s="201" t="s">
        <v>1044</v>
      </c>
      <c r="L169" s="201" t="s">
        <v>962</v>
      </c>
      <c r="M169" s="222">
        <f t="shared" si="17"/>
        <v>1290.8062682686857</v>
      </c>
      <c r="N169" s="222">
        <f t="shared" si="17"/>
        <v>1373.1981577326442</v>
      </c>
      <c r="O169" s="222">
        <f t="shared" si="17"/>
        <v>1316.2190335666319</v>
      </c>
      <c r="P169" s="222">
        <f t="shared" si="17"/>
        <v>1259.2399094006194</v>
      </c>
      <c r="Q169" s="222">
        <f t="shared" si="17"/>
        <v>1202.2607852346068</v>
      </c>
      <c r="R169" s="222">
        <f t="shared" si="17"/>
        <v>1145.2816610685943</v>
      </c>
      <c r="S169" s="222">
        <f t="shared" si="17"/>
        <v>1088.3025369025818</v>
      </c>
      <c r="T169" s="222">
        <f t="shared" si="17"/>
        <v>1031.3234127365695</v>
      </c>
      <c r="U169" s="222">
        <f t="shared" si="17"/>
        <v>974.34428857055696</v>
      </c>
      <c r="V169" s="222">
        <f t="shared" si="17"/>
        <v>917.36516440454443</v>
      </c>
      <c r="W169" s="222">
        <f t="shared" si="17"/>
        <v>860.38604023853202</v>
      </c>
      <c r="X169" s="222">
        <f t="shared" si="17"/>
        <v>803.40691607251949</v>
      </c>
      <c r="Y169" s="222">
        <f t="shared" si="17"/>
        <v>746.42779190650708</v>
      </c>
      <c r="Z169" s="222">
        <f t="shared" si="17"/>
        <v>689.44866774049456</v>
      </c>
      <c r="AA169" s="222">
        <f t="shared" si="17"/>
        <v>632.46954357448169</v>
      </c>
      <c r="AB169" s="222">
        <f t="shared" ref="AB169:AP169" si="18">AB201+AB233</f>
        <v>625.04005636870511</v>
      </c>
      <c r="AC169" s="222">
        <f t="shared" si="18"/>
        <v>617.61056916292853</v>
      </c>
      <c r="AD169" s="222">
        <f t="shared" si="18"/>
        <v>610.18108195715195</v>
      </c>
      <c r="AE169" s="222">
        <f t="shared" si="18"/>
        <v>602.75159475137548</v>
      </c>
      <c r="AF169" s="222">
        <f t="shared" si="18"/>
        <v>595.32210754559878</v>
      </c>
      <c r="AG169" s="222">
        <f t="shared" si="18"/>
        <v>587.89262033982232</v>
      </c>
      <c r="AH169" s="222">
        <f t="shared" si="18"/>
        <v>580.46313313404573</v>
      </c>
      <c r="AI169" s="222">
        <f t="shared" si="18"/>
        <v>573.03364592826892</v>
      </c>
      <c r="AJ169" s="222">
        <f t="shared" si="18"/>
        <v>565.60415872249246</v>
      </c>
      <c r="AK169" s="222">
        <f t="shared" si="18"/>
        <v>558.17467151671576</v>
      </c>
      <c r="AL169" s="222">
        <f t="shared" si="18"/>
        <v>550.74518431093929</v>
      </c>
      <c r="AM169" s="222">
        <f t="shared" si="18"/>
        <v>543.31569710516271</v>
      </c>
      <c r="AN169" s="222">
        <f t="shared" si="18"/>
        <v>535.88620989938613</v>
      </c>
      <c r="AO169" s="222">
        <f t="shared" si="18"/>
        <v>528.45672269360955</v>
      </c>
      <c r="AP169" s="222">
        <f t="shared" si="18"/>
        <v>521.0272354878324</v>
      </c>
    </row>
    <row r="170" spans="1:89" ht="14.25" customHeight="1" x14ac:dyDescent="0.2">
      <c r="G170" s="145"/>
      <c r="H170" s="396"/>
      <c r="J170" s="350"/>
      <c r="K170" s="142" t="s">
        <v>1044</v>
      </c>
      <c r="L170" s="192" t="s">
        <v>963</v>
      </c>
      <c r="M170" s="220">
        <f t="shared" ref="M170:AP178" si="19">M202+M234</f>
        <v>1290.8062682686857</v>
      </c>
      <c r="N170" s="220">
        <f t="shared" si="19"/>
        <v>1373.1981577326442</v>
      </c>
      <c r="O170" s="220">
        <f t="shared" si="19"/>
        <v>1331.3527873137889</v>
      </c>
      <c r="P170" s="220">
        <f t="shared" si="19"/>
        <v>1289.5074168949341</v>
      </c>
      <c r="Q170" s="220">
        <f t="shared" si="19"/>
        <v>1247.6620464760786</v>
      </c>
      <c r="R170" s="220">
        <f t="shared" si="19"/>
        <v>1205.8166760572233</v>
      </c>
      <c r="S170" s="220">
        <f t="shared" si="19"/>
        <v>1163.9713056383682</v>
      </c>
      <c r="T170" s="220">
        <f t="shared" si="19"/>
        <v>1122.1259352195129</v>
      </c>
      <c r="U170" s="220">
        <f t="shared" si="19"/>
        <v>1080.2805648006577</v>
      </c>
      <c r="V170" s="220">
        <f t="shared" si="19"/>
        <v>1038.4351943818024</v>
      </c>
      <c r="W170" s="220">
        <f t="shared" si="19"/>
        <v>996.58982396294721</v>
      </c>
      <c r="X170" s="220">
        <f t="shared" si="19"/>
        <v>954.74445354409204</v>
      </c>
      <c r="Y170" s="220">
        <f t="shared" si="19"/>
        <v>912.89908312523676</v>
      </c>
      <c r="Z170" s="220">
        <f t="shared" si="19"/>
        <v>871.05371270638148</v>
      </c>
      <c r="AA170" s="220">
        <f t="shared" si="19"/>
        <v>829.20834228752562</v>
      </c>
      <c r="AB170" s="220">
        <f t="shared" si="19"/>
        <v>816.09242237332262</v>
      </c>
      <c r="AC170" s="220">
        <f t="shared" si="19"/>
        <v>802.97650245911973</v>
      </c>
      <c r="AD170" s="220">
        <f t="shared" si="19"/>
        <v>789.86058254491684</v>
      </c>
      <c r="AE170" s="220">
        <f t="shared" si="19"/>
        <v>776.74466263071395</v>
      </c>
      <c r="AF170" s="220">
        <f t="shared" si="19"/>
        <v>763.62874271651094</v>
      </c>
      <c r="AG170" s="220">
        <f t="shared" si="19"/>
        <v>750.51282280230805</v>
      </c>
      <c r="AH170" s="220">
        <f t="shared" si="19"/>
        <v>737.39690288810516</v>
      </c>
      <c r="AI170" s="220">
        <f t="shared" si="19"/>
        <v>724.28098297390216</v>
      </c>
      <c r="AJ170" s="220">
        <f t="shared" si="19"/>
        <v>711.16506305969938</v>
      </c>
      <c r="AK170" s="220">
        <f t="shared" si="19"/>
        <v>698.04914314549637</v>
      </c>
      <c r="AL170" s="220">
        <f t="shared" si="19"/>
        <v>684.93322323129348</v>
      </c>
      <c r="AM170" s="220">
        <f t="shared" si="19"/>
        <v>671.81730331709059</v>
      </c>
      <c r="AN170" s="220">
        <f t="shared" si="19"/>
        <v>658.70138340288759</v>
      </c>
      <c r="AO170" s="220">
        <f t="shared" si="19"/>
        <v>645.58546348868481</v>
      </c>
      <c r="AP170" s="220">
        <f t="shared" si="19"/>
        <v>632.46954357448169</v>
      </c>
    </row>
    <row r="171" spans="1:89" ht="13.5" customHeight="1" thickBot="1" x14ac:dyDescent="0.25">
      <c r="G171" s="145"/>
      <c r="H171" s="396"/>
      <c r="J171" s="350"/>
      <c r="K171" s="203" t="s">
        <v>1044</v>
      </c>
      <c r="L171" s="203" t="s">
        <v>964</v>
      </c>
      <c r="M171" s="221">
        <f t="shared" si="19"/>
        <v>1290.8062682686857</v>
      </c>
      <c r="N171" s="221">
        <f t="shared" si="19"/>
        <v>1373.1981577326442</v>
      </c>
      <c r="O171" s="221">
        <f t="shared" si="19"/>
        <v>1352.2929183600088</v>
      </c>
      <c r="P171" s="221">
        <f t="shared" si="19"/>
        <v>1331.3876789873734</v>
      </c>
      <c r="Q171" s="221">
        <f t="shared" si="19"/>
        <v>1310.4824396147383</v>
      </c>
      <c r="R171" s="221">
        <f t="shared" si="19"/>
        <v>1289.5772002421029</v>
      </c>
      <c r="S171" s="221">
        <f t="shared" si="19"/>
        <v>1268.6719608694677</v>
      </c>
      <c r="T171" s="221">
        <f t="shared" si="19"/>
        <v>1247.7667214968324</v>
      </c>
      <c r="U171" s="221">
        <f t="shared" si="19"/>
        <v>1226.8614821241972</v>
      </c>
      <c r="V171" s="221">
        <f t="shared" si="19"/>
        <v>1205.9562427515618</v>
      </c>
      <c r="W171" s="221">
        <f t="shared" si="19"/>
        <v>1185.0510033789265</v>
      </c>
      <c r="X171" s="221">
        <f t="shared" si="19"/>
        <v>1164.1457640062911</v>
      </c>
      <c r="Y171" s="221">
        <f t="shared" si="19"/>
        <v>1143.2405246336557</v>
      </c>
      <c r="Z171" s="221">
        <f t="shared" si="19"/>
        <v>1122.3352852610205</v>
      </c>
      <c r="AA171" s="221">
        <f t="shared" si="19"/>
        <v>1101.4300458883845</v>
      </c>
      <c r="AB171" s="221">
        <f t="shared" si="19"/>
        <v>1083.281932314994</v>
      </c>
      <c r="AC171" s="221">
        <f t="shared" si="19"/>
        <v>1065.1338187416036</v>
      </c>
      <c r="AD171" s="221">
        <f t="shared" si="19"/>
        <v>1046.9857051682129</v>
      </c>
      <c r="AE171" s="221">
        <f t="shared" si="19"/>
        <v>1028.8375915948225</v>
      </c>
      <c r="AF171" s="221">
        <f t="shared" si="19"/>
        <v>1010.6894780214318</v>
      </c>
      <c r="AG171" s="221">
        <f t="shared" si="19"/>
        <v>992.54136444804124</v>
      </c>
      <c r="AH171" s="221">
        <f t="shared" si="19"/>
        <v>974.39325087465056</v>
      </c>
      <c r="AI171" s="221">
        <f t="shared" si="19"/>
        <v>956.24513730126012</v>
      </c>
      <c r="AJ171" s="221">
        <f t="shared" si="19"/>
        <v>938.09702372786955</v>
      </c>
      <c r="AK171" s="221">
        <f t="shared" si="19"/>
        <v>919.94891015447888</v>
      </c>
      <c r="AL171" s="221">
        <f t="shared" si="19"/>
        <v>901.80079658108832</v>
      </c>
      <c r="AM171" s="221">
        <f t="shared" si="19"/>
        <v>883.65268300769787</v>
      </c>
      <c r="AN171" s="221">
        <f t="shared" si="19"/>
        <v>865.5045694343072</v>
      </c>
      <c r="AO171" s="221">
        <f t="shared" si="19"/>
        <v>847.35645586091664</v>
      </c>
      <c r="AP171" s="221">
        <f t="shared" si="19"/>
        <v>829.20834228752562</v>
      </c>
      <c r="AR171" s="206"/>
      <c r="AS171" s="206"/>
    </row>
    <row r="172" spans="1:89" ht="13.5" customHeight="1" thickTop="1" thickBot="1" x14ac:dyDescent="0.25">
      <c r="G172" s="145"/>
      <c r="H172" s="396"/>
      <c r="J172" s="350"/>
      <c r="K172" s="201" t="s">
        <v>1045</v>
      </c>
      <c r="L172" s="201" t="s">
        <v>962</v>
      </c>
      <c r="M172" s="222">
        <f t="shared" si="19"/>
        <v>1290.8062682686857</v>
      </c>
      <c r="N172" s="222">
        <f t="shared" si="19"/>
        <v>1373.1981577326442</v>
      </c>
      <c r="O172" s="222">
        <f t="shared" si="19"/>
        <v>1316.2190335666319</v>
      </c>
      <c r="P172" s="222">
        <f t="shared" si="19"/>
        <v>1259.2399094006194</v>
      </c>
      <c r="Q172" s="222">
        <f t="shared" si="19"/>
        <v>1202.2607852346068</v>
      </c>
      <c r="R172" s="222">
        <f t="shared" si="19"/>
        <v>1145.2816610685943</v>
      </c>
      <c r="S172" s="222">
        <f t="shared" si="19"/>
        <v>1088.3025369025818</v>
      </c>
      <c r="T172" s="222">
        <f t="shared" si="19"/>
        <v>1031.3234127365695</v>
      </c>
      <c r="U172" s="222">
        <f t="shared" si="19"/>
        <v>974.34428857055696</v>
      </c>
      <c r="V172" s="222">
        <f t="shared" si="19"/>
        <v>917.36516440454443</v>
      </c>
      <c r="W172" s="222">
        <f t="shared" si="19"/>
        <v>860.38604023853202</v>
      </c>
      <c r="X172" s="222">
        <f t="shared" si="19"/>
        <v>803.40691607251949</v>
      </c>
      <c r="Y172" s="222">
        <f t="shared" si="19"/>
        <v>746.42779190650708</v>
      </c>
      <c r="Z172" s="222">
        <f t="shared" si="19"/>
        <v>689.44866774049456</v>
      </c>
      <c r="AA172" s="222">
        <f t="shared" si="19"/>
        <v>632.46954357448169</v>
      </c>
      <c r="AB172" s="222">
        <f t="shared" si="19"/>
        <v>625.04005636870511</v>
      </c>
      <c r="AC172" s="222">
        <f t="shared" si="19"/>
        <v>617.61056916292853</v>
      </c>
      <c r="AD172" s="222">
        <f t="shared" si="19"/>
        <v>610.18108195715195</v>
      </c>
      <c r="AE172" s="222">
        <f t="shared" si="19"/>
        <v>602.75159475137548</v>
      </c>
      <c r="AF172" s="222">
        <f t="shared" si="19"/>
        <v>595.32210754559878</v>
      </c>
      <c r="AG172" s="222">
        <f t="shared" si="19"/>
        <v>587.89262033982232</v>
      </c>
      <c r="AH172" s="222">
        <f t="shared" si="19"/>
        <v>580.46313313404573</v>
      </c>
      <c r="AI172" s="222">
        <f t="shared" si="19"/>
        <v>573.03364592826892</v>
      </c>
      <c r="AJ172" s="222">
        <f t="shared" si="19"/>
        <v>565.60415872249246</v>
      </c>
      <c r="AK172" s="222">
        <f t="shared" si="19"/>
        <v>558.17467151671576</v>
      </c>
      <c r="AL172" s="222">
        <f t="shared" si="19"/>
        <v>550.74518431093929</v>
      </c>
      <c r="AM172" s="222">
        <f t="shared" si="19"/>
        <v>543.31569710516271</v>
      </c>
      <c r="AN172" s="222">
        <f t="shared" si="19"/>
        <v>535.88620989938613</v>
      </c>
      <c r="AO172" s="222">
        <f t="shared" si="19"/>
        <v>528.45672269360955</v>
      </c>
      <c r="AP172" s="222">
        <f t="shared" si="19"/>
        <v>521.0272354878324</v>
      </c>
      <c r="AT172" s="206"/>
      <c r="AU172" s="206"/>
      <c r="AV172" s="206"/>
      <c r="AW172" s="206"/>
      <c r="AZ172" s="206"/>
    </row>
    <row r="173" spans="1:89" s="206" customFormat="1" ht="14.25" customHeight="1" thickTop="1" thickBot="1" x14ac:dyDescent="0.25">
      <c r="A173" s="137"/>
      <c r="B173" s="137"/>
      <c r="C173" s="137"/>
      <c r="D173" s="137"/>
      <c r="E173" s="137"/>
      <c r="F173" s="137"/>
      <c r="G173" s="145"/>
      <c r="H173" s="396"/>
      <c r="I173" s="137"/>
      <c r="J173" s="350"/>
      <c r="K173" s="142" t="s">
        <v>1045</v>
      </c>
      <c r="L173" s="192" t="s">
        <v>963</v>
      </c>
      <c r="M173" s="220">
        <f t="shared" si="19"/>
        <v>1290.8062682686857</v>
      </c>
      <c r="N173" s="220">
        <f t="shared" si="19"/>
        <v>1373.1981577326442</v>
      </c>
      <c r="O173" s="220">
        <f t="shared" si="19"/>
        <v>1331.3527873137889</v>
      </c>
      <c r="P173" s="220">
        <f t="shared" si="19"/>
        <v>1289.5074168949341</v>
      </c>
      <c r="Q173" s="220">
        <f t="shared" si="19"/>
        <v>1247.6620464760786</v>
      </c>
      <c r="R173" s="220">
        <f t="shared" si="19"/>
        <v>1205.8166760572233</v>
      </c>
      <c r="S173" s="220">
        <f t="shared" si="19"/>
        <v>1163.9713056383682</v>
      </c>
      <c r="T173" s="220">
        <f t="shared" si="19"/>
        <v>1122.1259352195129</v>
      </c>
      <c r="U173" s="220">
        <f t="shared" si="19"/>
        <v>1080.2805648006577</v>
      </c>
      <c r="V173" s="220">
        <f t="shared" si="19"/>
        <v>1038.4351943818024</v>
      </c>
      <c r="W173" s="220">
        <f t="shared" si="19"/>
        <v>996.58982396294721</v>
      </c>
      <c r="X173" s="220">
        <f t="shared" si="19"/>
        <v>954.74445354409204</v>
      </c>
      <c r="Y173" s="220">
        <f t="shared" si="19"/>
        <v>912.89908312523676</v>
      </c>
      <c r="Z173" s="220">
        <f t="shared" si="19"/>
        <v>871.05371270638148</v>
      </c>
      <c r="AA173" s="220">
        <f t="shared" si="19"/>
        <v>829.20834228752562</v>
      </c>
      <c r="AB173" s="220">
        <f t="shared" si="19"/>
        <v>816.09242237332262</v>
      </c>
      <c r="AC173" s="220">
        <f t="shared" si="19"/>
        <v>802.97650245911973</v>
      </c>
      <c r="AD173" s="220">
        <f t="shared" si="19"/>
        <v>789.86058254491684</v>
      </c>
      <c r="AE173" s="220">
        <f t="shared" si="19"/>
        <v>776.74466263071395</v>
      </c>
      <c r="AF173" s="220">
        <f t="shared" si="19"/>
        <v>763.62874271651094</v>
      </c>
      <c r="AG173" s="220">
        <f t="shared" si="19"/>
        <v>750.51282280230805</v>
      </c>
      <c r="AH173" s="220">
        <f t="shared" si="19"/>
        <v>737.39690288810516</v>
      </c>
      <c r="AI173" s="220">
        <f t="shared" si="19"/>
        <v>724.28098297390216</v>
      </c>
      <c r="AJ173" s="220">
        <f t="shared" si="19"/>
        <v>711.16506305969938</v>
      </c>
      <c r="AK173" s="220">
        <f t="shared" si="19"/>
        <v>698.04914314549637</v>
      </c>
      <c r="AL173" s="220">
        <f t="shared" si="19"/>
        <v>684.93322323129348</v>
      </c>
      <c r="AM173" s="220">
        <f t="shared" si="19"/>
        <v>671.81730331709059</v>
      </c>
      <c r="AN173" s="220">
        <f t="shared" si="19"/>
        <v>658.70138340288759</v>
      </c>
      <c r="AO173" s="220">
        <f t="shared" si="19"/>
        <v>645.58546348868481</v>
      </c>
      <c r="AP173" s="220">
        <f t="shared" si="19"/>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25">
      <c r="A174" s="137"/>
      <c r="B174" s="137"/>
      <c r="C174" s="137"/>
      <c r="D174" s="137"/>
      <c r="E174" s="137"/>
      <c r="F174" s="137"/>
      <c r="G174" s="145"/>
      <c r="H174" s="396"/>
      <c r="I174" s="137"/>
      <c r="J174" s="350"/>
      <c r="K174" s="203" t="s">
        <v>1045</v>
      </c>
      <c r="L174" s="203" t="s">
        <v>964</v>
      </c>
      <c r="M174" s="225">
        <f t="shared" si="19"/>
        <v>1290.8062682686857</v>
      </c>
      <c r="N174" s="225">
        <f t="shared" si="19"/>
        <v>1373.1981577326442</v>
      </c>
      <c r="O174" s="225">
        <f t="shared" si="19"/>
        <v>1352.2929183600088</v>
      </c>
      <c r="P174" s="225">
        <f t="shared" si="19"/>
        <v>1331.3876789873734</v>
      </c>
      <c r="Q174" s="225">
        <f t="shared" si="19"/>
        <v>1310.4824396147383</v>
      </c>
      <c r="R174" s="225">
        <f t="shared" si="19"/>
        <v>1289.5772002421029</v>
      </c>
      <c r="S174" s="225">
        <f t="shared" si="19"/>
        <v>1268.6719608694677</v>
      </c>
      <c r="T174" s="225">
        <f t="shared" si="19"/>
        <v>1247.7667214968324</v>
      </c>
      <c r="U174" s="225">
        <f t="shared" si="19"/>
        <v>1226.8614821241972</v>
      </c>
      <c r="V174" s="225">
        <f t="shared" si="19"/>
        <v>1205.9562427515618</v>
      </c>
      <c r="W174" s="225">
        <f t="shared" si="19"/>
        <v>1185.0510033789265</v>
      </c>
      <c r="X174" s="225">
        <f t="shared" si="19"/>
        <v>1164.1457640062911</v>
      </c>
      <c r="Y174" s="225">
        <f t="shared" si="19"/>
        <v>1143.2405246336557</v>
      </c>
      <c r="Z174" s="225">
        <f t="shared" si="19"/>
        <v>1122.3352852610205</v>
      </c>
      <c r="AA174" s="225">
        <f t="shared" si="19"/>
        <v>1101.4300458883845</v>
      </c>
      <c r="AB174" s="225">
        <f t="shared" si="19"/>
        <v>1083.281932314994</v>
      </c>
      <c r="AC174" s="225">
        <f t="shared" si="19"/>
        <v>1065.1338187416036</v>
      </c>
      <c r="AD174" s="225">
        <f t="shared" si="19"/>
        <v>1046.9857051682129</v>
      </c>
      <c r="AE174" s="225">
        <f t="shared" si="19"/>
        <v>1028.8375915948225</v>
      </c>
      <c r="AF174" s="225">
        <f t="shared" si="19"/>
        <v>1010.6894780214318</v>
      </c>
      <c r="AG174" s="225">
        <f t="shared" si="19"/>
        <v>992.54136444804124</v>
      </c>
      <c r="AH174" s="225">
        <f t="shared" si="19"/>
        <v>974.39325087465056</v>
      </c>
      <c r="AI174" s="225">
        <f t="shared" si="19"/>
        <v>956.24513730126012</v>
      </c>
      <c r="AJ174" s="225">
        <f t="shared" si="19"/>
        <v>938.09702372786955</v>
      </c>
      <c r="AK174" s="225">
        <f t="shared" si="19"/>
        <v>919.94891015447888</v>
      </c>
      <c r="AL174" s="225">
        <f t="shared" si="19"/>
        <v>901.80079658108832</v>
      </c>
      <c r="AM174" s="225">
        <f t="shared" si="19"/>
        <v>883.65268300769787</v>
      </c>
      <c r="AN174" s="225">
        <f t="shared" si="19"/>
        <v>865.5045694343072</v>
      </c>
      <c r="AO174" s="225">
        <f t="shared" si="19"/>
        <v>847.35645586091664</v>
      </c>
      <c r="AP174" s="225">
        <f t="shared" si="19"/>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25">
      <c r="G175" s="145"/>
      <c r="H175" s="396"/>
      <c r="J175" s="350"/>
      <c r="K175" s="201" t="s">
        <v>1046</v>
      </c>
      <c r="L175" s="201" t="s">
        <v>962</v>
      </c>
      <c r="M175" s="222">
        <f t="shared" si="19"/>
        <v>1290.8062682686857</v>
      </c>
      <c r="N175" s="222">
        <f t="shared" si="19"/>
        <v>1373.1981577326442</v>
      </c>
      <c r="O175" s="222">
        <f t="shared" si="19"/>
        <v>1316.2190335666319</v>
      </c>
      <c r="P175" s="222">
        <f t="shared" si="19"/>
        <v>1259.2399094006194</v>
      </c>
      <c r="Q175" s="222">
        <f t="shared" si="19"/>
        <v>1202.2607852346068</v>
      </c>
      <c r="R175" s="222">
        <f t="shared" si="19"/>
        <v>1145.2816610685943</v>
      </c>
      <c r="S175" s="222">
        <f t="shared" si="19"/>
        <v>1088.3025369025818</v>
      </c>
      <c r="T175" s="222">
        <f t="shared" si="19"/>
        <v>1031.3234127365695</v>
      </c>
      <c r="U175" s="222">
        <f t="shared" si="19"/>
        <v>974.34428857055696</v>
      </c>
      <c r="V175" s="222">
        <f t="shared" si="19"/>
        <v>917.36516440454443</v>
      </c>
      <c r="W175" s="222">
        <f t="shared" si="19"/>
        <v>860.38604023853202</v>
      </c>
      <c r="X175" s="222">
        <f t="shared" si="19"/>
        <v>803.40691607251949</v>
      </c>
      <c r="Y175" s="222">
        <f t="shared" si="19"/>
        <v>746.42779190650708</v>
      </c>
      <c r="Z175" s="222">
        <f t="shared" si="19"/>
        <v>689.44866774049456</v>
      </c>
      <c r="AA175" s="222">
        <f t="shared" si="19"/>
        <v>632.46954357448169</v>
      </c>
      <c r="AB175" s="222">
        <f t="shared" si="19"/>
        <v>625.04005636870511</v>
      </c>
      <c r="AC175" s="222">
        <f t="shared" si="19"/>
        <v>617.61056916292853</v>
      </c>
      <c r="AD175" s="222">
        <f t="shared" si="19"/>
        <v>610.18108195715195</v>
      </c>
      <c r="AE175" s="222">
        <f t="shared" si="19"/>
        <v>602.75159475137548</v>
      </c>
      <c r="AF175" s="222">
        <f t="shared" si="19"/>
        <v>595.32210754559878</v>
      </c>
      <c r="AG175" s="222">
        <f t="shared" si="19"/>
        <v>587.89262033982232</v>
      </c>
      <c r="AH175" s="222">
        <f t="shared" si="19"/>
        <v>580.46313313404573</v>
      </c>
      <c r="AI175" s="222">
        <f t="shared" si="19"/>
        <v>573.03364592826892</v>
      </c>
      <c r="AJ175" s="222">
        <f t="shared" si="19"/>
        <v>565.60415872249246</v>
      </c>
      <c r="AK175" s="222">
        <f t="shared" si="19"/>
        <v>558.17467151671576</v>
      </c>
      <c r="AL175" s="222">
        <f t="shared" si="19"/>
        <v>550.74518431093929</v>
      </c>
      <c r="AM175" s="222">
        <f t="shared" si="19"/>
        <v>543.31569710516271</v>
      </c>
      <c r="AN175" s="222">
        <f t="shared" si="19"/>
        <v>535.88620989938613</v>
      </c>
      <c r="AO175" s="222">
        <f t="shared" si="19"/>
        <v>528.45672269360955</v>
      </c>
      <c r="AP175" s="222">
        <f t="shared" si="19"/>
        <v>521.0272354878324</v>
      </c>
      <c r="AT175" s="206"/>
      <c r="AU175" s="206"/>
      <c r="AV175" s="206"/>
      <c r="AW175" s="206"/>
      <c r="AZ175" s="206"/>
    </row>
    <row r="176" spans="1:89" s="206" customFormat="1" ht="14.25" customHeight="1" thickTop="1" thickBot="1" x14ac:dyDescent="0.25">
      <c r="A176" s="137"/>
      <c r="B176" s="137"/>
      <c r="C176" s="137"/>
      <c r="D176" s="137"/>
      <c r="E176" s="137"/>
      <c r="F176" s="137"/>
      <c r="G176" s="145"/>
      <c r="H176" s="396"/>
      <c r="I176" s="137"/>
      <c r="J176" s="350"/>
      <c r="K176" s="142" t="s">
        <v>1046</v>
      </c>
      <c r="L176" s="192" t="s">
        <v>963</v>
      </c>
      <c r="M176" s="220">
        <f t="shared" si="19"/>
        <v>1290.8062682686857</v>
      </c>
      <c r="N176" s="220">
        <f t="shared" si="19"/>
        <v>1373.1981577326442</v>
      </c>
      <c r="O176" s="220">
        <f t="shared" si="19"/>
        <v>1331.3527873137889</v>
      </c>
      <c r="P176" s="220">
        <f t="shared" si="19"/>
        <v>1289.5074168949341</v>
      </c>
      <c r="Q176" s="220">
        <f t="shared" si="19"/>
        <v>1247.6620464760786</v>
      </c>
      <c r="R176" s="220">
        <f t="shared" si="19"/>
        <v>1205.8166760572233</v>
      </c>
      <c r="S176" s="220">
        <f t="shared" si="19"/>
        <v>1163.9713056383682</v>
      </c>
      <c r="T176" s="220">
        <f t="shared" si="19"/>
        <v>1122.1259352195129</v>
      </c>
      <c r="U176" s="220">
        <f t="shared" si="19"/>
        <v>1080.2805648006577</v>
      </c>
      <c r="V176" s="220">
        <f t="shared" si="19"/>
        <v>1038.4351943818024</v>
      </c>
      <c r="W176" s="220">
        <f t="shared" si="19"/>
        <v>996.58982396294721</v>
      </c>
      <c r="X176" s="220">
        <f t="shared" si="19"/>
        <v>954.74445354409204</v>
      </c>
      <c r="Y176" s="220">
        <f t="shared" si="19"/>
        <v>912.89908312523676</v>
      </c>
      <c r="Z176" s="220">
        <f t="shared" si="19"/>
        <v>871.05371270638148</v>
      </c>
      <c r="AA176" s="220">
        <f t="shared" si="19"/>
        <v>829.20834228752562</v>
      </c>
      <c r="AB176" s="220">
        <f t="shared" si="19"/>
        <v>816.09242237332262</v>
      </c>
      <c r="AC176" s="220">
        <f t="shared" si="19"/>
        <v>802.97650245911973</v>
      </c>
      <c r="AD176" s="220">
        <f t="shared" si="19"/>
        <v>789.86058254491684</v>
      </c>
      <c r="AE176" s="220">
        <f t="shared" si="19"/>
        <v>776.74466263071395</v>
      </c>
      <c r="AF176" s="220">
        <f t="shared" si="19"/>
        <v>763.62874271651094</v>
      </c>
      <c r="AG176" s="220">
        <f t="shared" si="19"/>
        <v>750.51282280230805</v>
      </c>
      <c r="AH176" s="220">
        <f t="shared" si="19"/>
        <v>737.39690288810516</v>
      </c>
      <c r="AI176" s="220">
        <f t="shared" si="19"/>
        <v>724.28098297390216</v>
      </c>
      <c r="AJ176" s="220">
        <f t="shared" si="19"/>
        <v>711.16506305969938</v>
      </c>
      <c r="AK176" s="220">
        <f t="shared" si="19"/>
        <v>698.04914314549637</v>
      </c>
      <c r="AL176" s="220">
        <f t="shared" si="19"/>
        <v>684.93322323129348</v>
      </c>
      <c r="AM176" s="220">
        <f t="shared" si="19"/>
        <v>671.81730331709059</v>
      </c>
      <c r="AN176" s="220">
        <f t="shared" si="19"/>
        <v>658.70138340288759</v>
      </c>
      <c r="AO176" s="220">
        <f t="shared" si="19"/>
        <v>645.58546348868481</v>
      </c>
      <c r="AP176" s="220">
        <f t="shared" si="19"/>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25">
      <c r="A177" s="137"/>
      <c r="B177" s="137"/>
      <c r="C177" s="137"/>
      <c r="D177" s="137"/>
      <c r="E177" s="137"/>
      <c r="F177" s="137"/>
      <c r="G177" s="145"/>
      <c r="H177" s="396"/>
      <c r="I177" s="137"/>
      <c r="J177" s="350"/>
      <c r="K177" s="203" t="s">
        <v>1046</v>
      </c>
      <c r="L177" s="203" t="s">
        <v>964</v>
      </c>
      <c r="M177" s="225">
        <f t="shared" si="19"/>
        <v>1290.8062682686857</v>
      </c>
      <c r="N177" s="225">
        <f t="shared" si="19"/>
        <v>1373.1981577326442</v>
      </c>
      <c r="O177" s="225">
        <f t="shared" si="19"/>
        <v>1352.2929183600088</v>
      </c>
      <c r="P177" s="225">
        <f t="shared" si="19"/>
        <v>1331.3876789873734</v>
      </c>
      <c r="Q177" s="225">
        <f t="shared" si="19"/>
        <v>1310.4824396147383</v>
      </c>
      <c r="R177" s="225">
        <f t="shared" si="19"/>
        <v>1289.5772002421029</v>
      </c>
      <c r="S177" s="225">
        <f t="shared" si="19"/>
        <v>1268.6719608694677</v>
      </c>
      <c r="T177" s="225">
        <f t="shared" si="19"/>
        <v>1247.7667214968324</v>
      </c>
      <c r="U177" s="225">
        <f t="shared" si="19"/>
        <v>1226.8614821241972</v>
      </c>
      <c r="V177" s="225">
        <f t="shared" si="19"/>
        <v>1205.9562427515618</v>
      </c>
      <c r="W177" s="225">
        <f t="shared" si="19"/>
        <v>1185.0510033789265</v>
      </c>
      <c r="X177" s="225">
        <f t="shared" si="19"/>
        <v>1164.1457640062911</v>
      </c>
      <c r="Y177" s="225">
        <f t="shared" si="19"/>
        <v>1143.2405246336557</v>
      </c>
      <c r="Z177" s="225">
        <f t="shared" si="19"/>
        <v>1122.3352852610205</v>
      </c>
      <c r="AA177" s="225">
        <f t="shared" si="19"/>
        <v>1101.4300458883845</v>
      </c>
      <c r="AB177" s="225">
        <f t="shared" si="19"/>
        <v>1083.281932314994</v>
      </c>
      <c r="AC177" s="225">
        <f t="shared" si="19"/>
        <v>1065.1338187416036</v>
      </c>
      <c r="AD177" s="225">
        <f t="shared" si="19"/>
        <v>1046.9857051682129</v>
      </c>
      <c r="AE177" s="225">
        <f t="shared" si="19"/>
        <v>1028.8375915948225</v>
      </c>
      <c r="AF177" s="225">
        <f t="shared" si="19"/>
        <v>1010.6894780214318</v>
      </c>
      <c r="AG177" s="225">
        <f t="shared" si="19"/>
        <v>992.54136444804124</v>
      </c>
      <c r="AH177" s="225">
        <f t="shared" si="19"/>
        <v>974.39325087465056</v>
      </c>
      <c r="AI177" s="225">
        <f t="shared" si="19"/>
        <v>956.24513730126012</v>
      </c>
      <c r="AJ177" s="225">
        <f t="shared" si="19"/>
        <v>938.09702372786955</v>
      </c>
      <c r="AK177" s="225">
        <f t="shared" si="19"/>
        <v>919.94891015447888</v>
      </c>
      <c r="AL177" s="225">
        <f t="shared" si="19"/>
        <v>901.80079658108832</v>
      </c>
      <c r="AM177" s="225">
        <f t="shared" si="19"/>
        <v>883.65268300769787</v>
      </c>
      <c r="AN177" s="225">
        <f t="shared" si="19"/>
        <v>865.5045694343072</v>
      </c>
      <c r="AO177" s="225">
        <f t="shared" si="19"/>
        <v>847.35645586091664</v>
      </c>
      <c r="AP177" s="225">
        <f t="shared" si="19"/>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25">
      <c r="G178" s="145"/>
      <c r="H178" s="396"/>
      <c r="J178" s="350"/>
      <c r="K178" s="201" t="s">
        <v>1047</v>
      </c>
      <c r="L178" s="201" t="s">
        <v>962</v>
      </c>
      <c r="M178" s="222">
        <f t="shared" si="19"/>
        <v>1290.8062682686857</v>
      </c>
      <c r="N178" s="222">
        <f t="shared" si="19"/>
        <v>1373.1981577326442</v>
      </c>
      <c r="O178" s="222">
        <f>O210+O242</f>
        <v>1316.2190335666319</v>
      </c>
      <c r="P178" s="222">
        <f t="shared" si="19"/>
        <v>1259.2399094006194</v>
      </c>
      <c r="Q178" s="222">
        <f t="shared" si="19"/>
        <v>1202.2607852346068</v>
      </c>
      <c r="R178" s="222">
        <f t="shared" si="19"/>
        <v>1145.2816610685943</v>
      </c>
      <c r="S178" s="222">
        <f t="shared" si="19"/>
        <v>1088.3025369025818</v>
      </c>
      <c r="T178" s="222">
        <f t="shared" si="19"/>
        <v>1031.3234127365695</v>
      </c>
      <c r="U178" s="222">
        <f t="shared" si="19"/>
        <v>974.34428857055696</v>
      </c>
      <c r="V178" s="222">
        <f t="shared" si="19"/>
        <v>917.36516440454443</v>
      </c>
      <c r="W178" s="222">
        <f t="shared" si="19"/>
        <v>860.38604023853202</v>
      </c>
      <c r="X178" s="222">
        <f t="shared" si="19"/>
        <v>803.40691607251949</v>
      </c>
      <c r="Y178" s="222">
        <f t="shared" si="19"/>
        <v>746.42779190650708</v>
      </c>
      <c r="Z178" s="222">
        <f t="shared" si="19"/>
        <v>689.44866774049456</v>
      </c>
      <c r="AA178" s="222">
        <f t="shared" si="19"/>
        <v>632.46954357448169</v>
      </c>
      <c r="AB178" s="222">
        <f t="shared" si="19"/>
        <v>625.04005636870511</v>
      </c>
      <c r="AC178" s="222">
        <f t="shared" ref="AC178:AP178" si="20">AC210+AC242</f>
        <v>617.61056916292853</v>
      </c>
      <c r="AD178" s="222">
        <f t="shared" si="20"/>
        <v>610.18108195715195</v>
      </c>
      <c r="AE178" s="222">
        <f t="shared" si="20"/>
        <v>602.75159475137548</v>
      </c>
      <c r="AF178" s="222">
        <f t="shared" si="20"/>
        <v>595.32210754559878</v>
      </c>
      <c r="AG178" s="222">
        <f t="shared" si="20"/>
        <v>587.89262033982232</v>
      </c>
      <c r="AH178" s="222">
        <f t="shared" si="20"/>
        <v>580.46313313404573</v>
      </c>
      <c r="AI178" s="222">
        <f t="shared" si="20"/>
        <v>573.03364592826892</v>
      </c>
      <c r="AJ178" s="222">
        <f t="shared" si="20"/>
        <v>565.60415872249246</v>
      </c>
      <c r="AK178" s="222">
        <f t="shared" si="20"/>
        <v>558.17467151671576</v>
      </c>
      <c r="AL178" s="222">
        <f t="shared" si="20"/>
        <v>550.74518431093929</v>
      </c>
      <c r="AM178" s="222">
        <f t="shared" si="20"/>
        <v>543.31569710516271</v>
      </c>
      <c r="AN178" s="222">
        <f t="shared" si="20"/>
        <v>535.88620989938613</v>
      </c>
      <c r="AO178" s="222">
        <f t="shared" si="20"/>
        <v>528.45672269360955</v>
      </c>
      <c r="AP178" s="222">
        <f t="shared" si="20"/>
        <v>521.0272354878324</v>
      </c>
      <c r="AT178" s="206"/>
      <c r="AU178" s="206"/>
      <c r="AV178" s="206"/>
      <c r="AW178" s="206"/>
      <c r="AZ178" s="206"/>
    </row>
    <row r="179" spans="1:89" s="206" customFormat="1" ht="14.25" customHeight="1" thickTop="1" thickBot="1" x14ac:dyDescent="0.25">
      <c r="A179" s="137"/>
      <c r="B179" s="137"/>
      <c r="C179" s="137"/>
      <c r="D179" s="137"/>
      <c r="E179" s="137"/>
      <c r="F179" s="137"/>
      <c r="G179" s="145"/>
      <c r="H179" s="396"/>
      <c r="I179" s="137"/>
      <c r="J179" s="350"/>
      <c r="K179" s="142" t="s">
        <v>1047</v>
      </c>
      <c r="L179" s="192" t="s">
        <v>963</v>
      </c>
      <c r="M179" s="220">
        <f t="shared" ref="M179:AP180" si="21">M211+M243</f>
        <v>1290.8062682686857</v>
      </c>
      <c r="N179" s="220">
        <f t="shared" si="21"/>
        <v>1373.1981577326442</v>
      </c>
      <c r="O179" s="220">
        <f t="shared" si="21"/>
        <v>1331.3527873137889</v>
      </c>
      <c r="P179" s="220">
        <f t="shared" si="21"/>
        <v>1289.5074168949341</v>
      </c>
      <c r="Q179" s="220">
        <f t="shared" si="21"/>
        <v>1247.6620464760786</v>
      </c>
      <c r="R179" s="220">
        <f t="shared" si="21"/>
        <v>1205.8166760572233</v>
      </c>
      <c r="S179" s="220">
        <f t="shared" si="21"/>
        <v>1163.9713056383682</v>
      </c>
      <c r="T179" s="220">
        <f t="shared" si="21"/>
        <v>1122.1259352195129</v>
      </c>
      <c r="U179" s="220">
        <f t="shared" si="21"/>
        <v>1080.2805648006577</v>
      </c>
      <c r="V179" s="220">
        <f t="shared" si="21"/>
        <v>1038.4351943818024</v>
      </c>
      <c r="W179" s="220">
        <f t="shared" si="21"/>
        <v>996.58982396294721</v>
      </c>
      <c r="X179" s="220">
        <f t="shared" si="21"/>
        <v>954.74445354409204</v>
      </c>
      <c r="Y179" s="220">
        <f t="shared" si="21"/>
        <v>912.89908312523676</v>
      </c>
      <c r="Z179" s="220">
        <f t="shared" si="21"/>
        <v>871.05371270638148</v>
      </c>
      <c r="AA179" s="220">
        <f t="shared" si="21"/>
        <v>829.20834228752562</v>
      </c>
      <c r="AB179" s="220">
        <f t="shared" si="21"/>
        <v>816.09242237332262</v>
      </c>
      <c r="AC179" s="220">
        <f t="shared" si="21"/>
        <v>802.97650245911973</v>
      </c>
      <c r="AD179" s="220">
        <f t="shared" si="21"/>
        <v>789.86058254491684</v>
      </c>
      <c r="AE179" s="220">
        <f t="shared" si="21"/>
        <v>776.74466263071395</v>
      </c>
      <c r="AF179" s="220">
        <f t="shared" si="21"/>
        <v>763.62874271651094</v>
      </c>
      <c r="AG179" s="220">
        <f t="shared" si="21"/>
        <v>750.51282280230805</v>
      </c>
      <c r="AH179" s="220">
        <f t="shared" si="21"/>
        <v>737.39690288810516</v>
      </c>
      <c r="AI179" s="220">
        <f t="shared" si="21"/>
        <v>724.28098297390216</v>
      </c>
      <c r="AJ179" s="220">
        <f t="shared" si="21"/>
        <v>711.16506305969938</v>
      </c>
      <c r="AK179" s="220">
        <f t="shared" si="21"/>
        <v>698.04914314549637</v>
      </c>
      <c r="AL179" s="220">
        <f t="shared" si="21"/>
        <v>684.93322323129348</v>
      </c>
      <c r="AM179" s="220">
        <f t="shared" si="21"/>
        <v>671.81730331709059</v>
      </c>
      <c r="AN179" s="220">
        <f t="shared" si="21"/>
        <v>658.70138340288759</v>
      </c>
      <c r="AO179" s="220">
        <f t="shared" si="21"/>
        <v>645.58546348868481</v>
      </c>
      <c r="AP179" s="220">
        <f t="shared" si="21"/>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25">
      <c r="A180" s="137"/>
      <c r="B180" s="137"/>
      <c r="C180" s="137"/>
      <c r="D180" s="137"/>
      <c r="E180" s="137"/>
      <c r="F180" s="137"/>
      <c r="G180" s="145"/>
      <c r="H180" s="396"/>
      <c r="I180" s="137"/>
      <c r="J180" s="397"/>
      <c r="K180" s="203" t="s">
        <v>1047</v>
      </c>
      <c r="L180" s="203" t="s">
        <v>964</v>
      </c>
      <c r="M180" s="225">
        <f t="shared" si="21"/>
        <v>1290.8062682686857</v>
      </c>
      <c r="N180" s="225">
        <f t="shared" si="21"/>
        <v>1373.1981577326442</v>
      </c>
      <c r="O180" s="225">
        <f t="shared" si="21"/>
        <v>1352.2929183600088</v>
      </c>
      <c r="P180" s="225">
        <f t="shared" si="21"/>
        <v>1331.3876789873734</v>
      </c>
      <c r="Q180" s="225">
        <f t="shared" si="21"/>
        <v>1310.4824396147383</v>
      </c>
      <c r="R180" s="225">
        <f t="shared" si="21"/>
        <v>1289.5772002421029</v>
      </c>
      <c r="S180" s="225">
        <f t="shared" si="21"/>
        <v>1268.6719608694677</v>
      </c>
      <c r="T180" s="225">
        <f t="shared" si="21"/>
        <v>1247.7667214968324</v>
      </c>
      <c r="U180" s="225">
        <f t="shared" si="21"/>
        <v>1226.8614821241972</v>
      </c>
      <c r="V180" s="225">
        <f t="shared" si="21"/>
        <v>1205.9562427515618</v>
      </c>
      <c r="W180" s="225">
        <f t="shared" si="21"/>
        <v>1185.0510033789265</v>
      </c>
      <c r="X180" s="225">
        <f t="shared" si="21"/>
        <v>1164.1457640062911</v>
      </c>
      <c r="Y180" s="225">
        <f t="shared" si="21"/>
        <v>1143.2405246336557</v>
      </c>
      <c r="Z180" s="225">
        <f t="shared" si="21"/>
        <v>1122.3352852610205</v>
      </c>
      <c r="AA180" s="225">
        <f t="shared" si="21"/>
        <v>1101.4300458883845</v>
      </c>
      <c r="AB180" s="225">
        <f t="shared" si="21"/>
        <v>1083.281932314994</v>
      </c>
      <c r="AC180" s="225">
        <f t="shared" si="21"/>
        <v>1065.1338187416036</v>
      </c>
      <c r="AD180" s="225">
        <f t="shared" si="21"/>
        <v>1046.9857051682129</v>
      </c>
      <c r="AE180" s="225">
        <f t="shared" si="21"/>
        <v>1028.8375915948225</v>
      </c>
      <c r="AF180" s="225">
        <f t="shared" si="21"/>
        <v>1010.6894780214318</v>
      </c>
      <c r="AG180" s="225">
        <f t="shared" si="21"/>
        <v>992.54136444804124</v>
      </c>
      <c r="AH180" s="225">
        <f t="shared" si="21"/>
        <v>974.39325087465056</v>
      </c>
      <c r="AI180" s="225">
        <f t="shared" si="21"/>
        <v>956.24513730126012</v>
      </c>
      <c r="AJ180" s="225">
        <f t="shared" si="21"/>
        <v>938.09702372786955</v>
      </c>
      <c r="AK180" s="225">
        <f t="shared" si="21"/>
        <v>919.94891015447888</v>
      </c>
      <c r="AL180" s="225">
        <f t="shared" si="21"/>
        <v>901.80079658108832</v>
      </c>
      <c r="AM180" s="225">
        <f t="shared" si="21"/>
        <v>883.65268300769787</v>
      </c>
      <c r="AN180" s="225">
        <f t="shared" si="21"/>
        <v>865.5045694343072</v>
      </c>
      <c r="AO180" s="225">
        <f t="shared" si="21"/>
        <v>847.35645586091664</v>
      </c>
      <c r="AP180" s="225">
        <f t="shared" si="21"/>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25">
      <c r="G181" s="145"/>
      <c r="H181" s="396"/>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25">
      <c r="G182" s="145"/>
      <c r="H182" s="396"/>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
      <c r="G183" s="145"/>
      <c r="H183" s="396"/>
      <c r="J183" s="349" t="s">
        <v>981</v>
      </c>
      <c r="K183" s="201" t="s">
        <v>1037</v>
      </c>
      <c r="L183" s="201" t="s">
        <v>962</v>
      </c>
      <c r="M183" s="219">
        <f xml:space="preserve"> (M$415-1)*(M215+M314)</f>
        <v>44.991185857284954</v>
      </c>
      <c r="N183" s="219">
        <f t="shared" ref="N183:AP183" si="22" xml:space="preserve"> (N$415-1)*(N215+N314)</f>
        <v>47.862963677962711</v>
      </c>
      <c r="O183" s="219">
        <f t="shared" si="22"/>
        <v>45.876950417601961</v>
      </c>
      <c r="P183" s="219">
        <f t="shared" si="22"/>
        <v>43.890937157241211</v>
      </c>
      <c r="Q183" s="219">
        <f t="shared" si="22"/>
        <v>41.904923896880462</v>
      </c>
      <c r="R183" s="219">
        <f t="shared" si="22"/>
        <v>39.918910636519712</v>
      </c>
      <c r="S183" s="219">
        <f t="shared" si="22"/>
        <v>37.932897376158962</v>
      </c>
      <c r="T183" s="219">
        <f t="shared" si="22"/>
        <v>35.94688411579822</v>
      </c>
      <c r="U183" s="219">
        <f t="shared" si="22"/>
        <v>33.96087085543747</v>
      </c>
      <c r="V183" s="219">
        <f t="shared" si="22"/>
        <v>31.97485759507672</v>
      </c>
      <c r="W183" s="219">
        <f t="shared" si="22"/>
        <v>29.988844334715974</v>
      </c>
      <c r="X183" s="219">
        <f t="shared" si="22"/>
        <v>28.002831074355225</v>
      </c>
      <c r="Y183" s="219">
        <f t="shared" si="22"/>
        <v>26.016817813994475</v>
      </c>
      <c r="Z183" s="219">
        <f t="shared" si="22"/>
        <v>24.030804553633725</v>
      </c>
      <c r="AA183" s="219">
        <f t="shared" si="22"/>
        <v>22.044791293272965</v>
      </c>
      <c r="AB183" s="219">
        <f t="shared" si="22"/>
        <v>21.785835749039556</v>
      </c>
      <c r="AC183" s="219">
        <f t="shared" si="22"/>
        <v>21.526880204806144</v>
      </c>
      <c r="AD183" s="219">
        <f t="shared" si="22"/>
        <v>21.267924660572735</v>
      </c>
      <c r="AE183" s="219">
        <f t="shared" si="22"/>
        <v>21.008969116339326</v>
      </c>
      <c r="AF183" s="219">
        <f t="shared" si="22"/>
        <v>20.750013572105914</v>
      </c>
      <c r="AG183" s="219">
        <f t="shared" si="22"/>
        <v>20.491058027872505</v>
      </c>
      <c r="AH183" s="219">
        <f t="shared" si="22"/>
        <v>20.232102483639096</v>
      </c>
      <c r="AI183" s="219">
        <f t="shared" si="22"/>
        <v>19.97314693940568</v>
      </c>
      <c r="AJ183" s="219">
        <f t="shared" si="22"/>
        <v>19.714191395172271</v>
      </c>
      <c r="AK183" s="219">
        <f t="shared" si="22"/>
        <v>19.455235850938859</v>
      </c>
      <c r="AL183" s="219">
        <f t="shared" si="22"/>
        <v>19.19628030670545</v>
      </c>
      <c r="AM183" s="219">
        <f t="shared" si="22"/>
        <v>18.937324762472041</v>
      </c>
      <c r="AN183" s="219">
        <f t="shared" si="22"/>
        <v>18.678369218238629</v>
      </c>
      <c r="AO183" s="219">
        <f t="shared" si="22"/>
        <v>18.41941367400522</v>
      </c>
      <c r="AP183" s="219">
        <f t="shared" si="22"/>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
      <c r="G184" s="145"/>
      <c r="H184" s="396"/>
      <c r="J184" s="350"/>
      <c r="K184" s="142" t="s">
        <v>1037</v>
      </c>
      <c r="L184" s="192" t="s">
        <v>963</v>
      </c>
      <c r="M184" s="220">
        <f t="shared" ref="M184:AP184" si="23" xml:space="preserve"> (M$416-1)*(M216+M315)</f>
        <v>44.991185857284954</v>
      </c>
      <c r="N184" s="220">
        <f t="shared" si="23"/>
        <v>47.862963677962711</v>
      </c>
      <c r="O184" s="220">
        <f t="shared" si="23"/>
        <v>46.404438968203735</v>
      </c>
      <c r="P184" s="220">
        <f t="shared" si="23"/>
        <v>44.945914258444766</v>
      </c>
      <c r="Q184" s="220">
        <f t="shared" si="23"/>
        <v>43.48738954868579</v>
      </c>
      <c r="R184" s="220">
        <f t="shared" si="23"/>
        <v>42.028864838926808</v>
      </c>
      <c r="S184" s="220">
        <f t="shared" si="23"/>
        <v>40.570340129167846</v>
      </c>
      <c r="T184" s="220">
        <f t="shared" si="23"/>
        <v>39.11181541940887</v>
      </c>
      <c r="U184" s="220">
        <f t="shared" si="23"/>
        <v>37.653290709649895</v>
      </c>
      <c r="V184" s="220">
        <f t="shared" si="23"/>
        <v>36.194765999890919</v>
      </c>
      <c r="W184" s="220">
        <f t="shared" si="23"/>
        <v>34.736241290131943</v>
      </c>
      <c r="X184" s="220">
        <f t="shared" si="23"/>
        <v>33.277716580372974</v>
      </c>
      <c r="Y184" s="220">
        <f t="shared" si="23"/>
        <v>31.819191870613999</v>
      </c>
      <c r="Z184" s="220">
        <f t="shared" si="23"/>
        <v>30.360667160855023</v>
      </c>
      <c r="AA184" s="220">
        <f t="shared" si="23"/>
        <v>28.902142451096026</v>
      </c>
      <c r="AB184" s="220">
        <f t="shared" si="23"/>
        <v>28.444985707241152</v>
      </c>
      <c r="AC184" s="220">
        <f t="shared" si="23"/>
        <v>27.987828963386281</v>
      </c>
      <c r="AD184" s="220">
        <f t="shared" si="23"/>
        <v>27.530672219531411</v>
      </c>
      <c r="AE184" s="220">
        <f t="shared" si="23"/>
        <v>27.07351547567654</v>
      </c>
      <c r="AF184" s="220">
        <f t="shared" si="23"/>
        <v>26.616358731821666</v>
      </c>
      <c r="AG184" s="220">
        <f t="shared" si="23"/>
        <v>26.159201987966803</v>
      </c>
      <c r="AH184" s="220">
        <f t="shared" si="23"/>
        <v>25.702045244111932</v>
      </c>
      <c r="AI184" s="220">
        <f t="shared" si="23"/>
        <v>25.244888500257058</v>
      </c>
      <c r="AJ184" s="220">
        <f t="shared" si="23"/>
        <v>24.787731756402192</v>
      </c>
      <c r="AK184" s="220">
        <f t="shared" si="23"/>
        <v>24.330575012547317</v>
      </c>
      <c r="AL184" s="220">
        <f t="shared" si="23"/>
        <v>23.873418268692447</v>
      </c>
      <c r="AM184" s="220">
        <f t="shared" si="23"/>
        <v>23.41626152483758</v>
      </c>
      <c r="AN184" s="220">
        <f t="shared" si="23"/>
        <v>22.95910478098271</v>
      </c>
      <c r="AO184" s="220">
        <f t="shared" si="23"/>
        <v>22.501948037127843</v>
      </c>
      <c r="AP184" s="220">
        <f t="shared" si="23"/>
        <v>22.044791293272965</v>
      </c>
    </row>
    <row r="185" spans="1:89" ht="14.25" customHeight="1" thickBot="1" x14ac:dyDescent="0.25">
      <c r="G185" s="145"/>
      <c r="H185" s="396"/>
      <c r="J185" s="350"/>
      <c r="K185" s="203" t="s">
        <v>1037</v>
      </c>
      <c r="L185" s="203" t="s">
        <v>964</v>
      </c>
      <c r="M185" s="221">
        <f t="shared" ref="M185:AP185" si="24" xml:space="preserve"> (M$417-1)*(M217+M316)</f>
        <v>44.991185857284954</v>
      </c>
      <c r="N185" s="221">
        <f t="shared" si="24"/>
        <v>47.862963677962711</v>
      </c>
      <c r="O185" s="221">
        <f t="shared" si="24"/>
        <v>47.134309399527268</v>
      </c>
      <c r="P185" s="221">
        <f t="shared" si="24"/>
        <v>46.405655121091819</v>
      </c>
      <c r="Q185" s="221">
        <f t="shared" si="24"/>
        <v>45.677000842656383</v>
      </c>
      <c r="R185" s="221">
        <f t="shared" si="24"/>
        <v>44.948346564220941</v>
      </c>
      <c r="S185" s="221">
        <f t="shared" si="24"/>
        <v>44.219692285785499</v>
      </c>
      <c r="T185" s="221">
        <f t="shared" si="24"/>
        <v>43.491038007350056</v>
      </c>
      <c r="U185" s="221">
        <f t="shared" si="24"/>
        <v>42.762383728914614</v>
      </c>
      <c r="V185" s="221">
        <f t="shared" si="24"/>
        <v>42.033729450479171</v>
      </c>
      <c r="W185" s="221">
        <f t="shared" si="24"/>
        <v>41.305075172043729</v>
      </c>
      <c r="X185" s="221">
        <f t="shared" si="24"/>
        <v>40.57642089360828</v>
      </c>
      <c r="Y185" s="221">
        <f t="shared" si="24"/>
        <v>39.847766615172837</v>
      </c>
      <c r="Z185" s="221">
        <f t="shared" si="24"/>
        <v>39.119112336737395</v>
      </c>
      <c r="AA185" s="221">
        <f t="shared" si="24"/>
        <v>38.390458058301924</v>
      </c>
      <c r="AB185" s="221">
        <f t="shared" si="24"/>
        <v>37.757903684488205</v>
      </c>
      <c r="AC185" s="221">
        <f t="shared" si="24"/>
        <v>37.12534931067448</v>
      </c>
      <c r="AD185" s="221">
        <f t="shared" si="24"/>
        <v>36.492794936860754</v>
      </c>
      <c r="AE185" s="221">
        <f t="shared" si="24"/>
        <v>35.860240563047029</v>
      </c>
      <c r="AF185" s="221">
        <f t="shared" si="24"/>
        <v>35.227686189233303</v>
      </c>
      <c r="AG185" s="221">
        <f t="shared" si="24"/>
        <v>34.595131815419577</v>
      </c>
      <c r="AH185" s="221">
        <f t="shared" si="24"/>
        <v>33.962577441605845</v>
      </c>
      <c r="AI185" s="221">
        <f t="shared" si="24"/>
        <v>33.330023067792126</v>
      </c>
      <c r="AJ185" s="221">
        <f t="shared" si="24"/>
        <v>32.697468693978394</v>
      </c>
      <c r="AK185" s="221">
        <f t="shared" si="24"/>
        <v>32.064914320164668</v>
      </c>
      <c r="AL185" s="221">
        <f t="shared" si="24"/>
        <v>31.432359946350942</v>
      </c>
      <c r="AM185" s="221">
        <f t="shared" si="24"/>
        <v>30.79980557253722</v>
      </c>
      <c r="AN185" s="221">
        <f t="shared" si="24"/>
        <v>30.167251198723488</v>
      </c>
      <c r="AO185" s="221">
        <f t="shared" si="24"/>
        <v>29.534696824909762</v>
      </c>
      <c r="AP185" s="221">
        <f t="shared" si="24"/>
        <v>28.902142451096026</v>
      </c>
    </row>
    <row r="186" spans="1:89" ht="14.25" customHeight="1" thickTop="1" thickBot="1" x14ac:dyDescent="0.25">
      <c r="G186" s="145"/>
      <c r="H186" s="396"/>
      <c r="J186" s="350"/>
      <c r="K186" s="201" t="s">
        <v>1039</v>
      </c>
      <c r="L186" s="201" t="s">
        <v>962</v>
      </c>
      <c r="M186" s="222">
        <f t="shared" ref="M186:AP186" si="25" xml:space="preserve"> (M$415-1)*(M218+M317)</f>
        <v>44.991185857284954</v>
      </c>
      <c r="N186" s="222">
        <f t="shared" si="25"/>
        <v>47.862963677962711</v>
      </c>
      <c r="O186" s="222">
        <f t="shared" si="25"/>
        <v>45.876950417601961</v>
      </c>
      <c r="P186" s="222">
        <f t="shared" si="25"/>
        <v>43.890937157241211</v>
      </c>
      <c r="Q186" s="222">
        <f t="shared" si="25"/>
        <v>41.904923896880462</v>
      </c>
      <c r="R186" s="222">
        <f t="shared" si="25"/>
        <v>39.918910636519712</v>
      </c>
      <c r="S186" s="222">
        <f t="shared" si="25"/>
        <v>37.932897376158962</v>
      </c>
      <c r="T186" s="222">
        <f t="shared" si="25"/>
        <v>35.94688411579822</v>
      </c>
      <c r="U186" s="222">
        <f t="shared" si="25"/>
        <v>33.96087085543747</v>
      </c>
      <c r="V186" s="222">
        <f t="shared" si="25"/>
        <v>31.97485759507672</v>
      </c>
      <c r="W186" s="222">
        <f t="shared" si="25"/>
        <v>29.988844334715974</v>
      </c>
      <c r="X186" s="222">
        <f t="shared" si="25"/>
        <v>28.002831074355225</v>
      </c>
      <c r="Y186" s="222">
        <f t="shared" si="25"/>
        <v>26.016817813994475</v>
      </c>
      <c r="Z186" s="222">
        <f t="shared" si="25"/>
        <v>24.030804553633725</v>
      </c>
      <c r="AA186" s="222">
        <f t="shared" si="25"/>
        <v>22.044791293272965</v>
      </c>
      <c r="AB186" s="222">
        <f t="shared" si="25"/>
        <v>21.785835749039556</v>
      </c>
      <c r="AC186" s="222">
        <f t="shared" si="25"/>
        <v>21.526880204806144</v>
      </c>
      <c r="AD186" s="222">
        <f t="shared" si="25"/>
        <v>21.267924660572735</v>
      </c>
      <c r="AE186" s="222">
        <f t="shared" si="25"/>
        <v>21.008969116339326</v>
      </c>
      <c r="AF186" s="222">
        <f t="shared" si="25"/>
        <v>20.750013572105914</v>
      </c>
      <c r="AG186" s="222">
        <f t="shared" si="25"/>
        <v>20.491058027872505</v>
      </c>
      <c r="AH186" s="222">
        <f t="shared" si="25"/>
        <v>20.232102483639096</v>
      </c>
      <c r="AI186" s="222">
        <f t="shared" si="25"/>
        <v>19.97314693940568</v>
      </c>
      <c r="AJ186" s="222">
        <f t="shared" si="25"/>
        <v>19.714191395172271</v>
      </c>
      <c r="AK186" s="222">
        <f t="shared" si="25"/>
        <v>19.455235850938859</v>
      </c>
      <c r="AL186" s="222">
        <f t="shared" si="25"/>
        <v>19.19628030670545</v>
      </c>
      <c r="AM186" s="222">
        <f t="shared" si="25"/>
        <v>18.937324762472041</v>
      </c>
      <c r="AN186" s="222">
        <f t="shared" si="25"/>
        <v>18.678369218238629</v>
      </c>
      <c r="AO186" s="222">
        <f t="shared" si="25"/>
        <v>18.41941367400522</v>
      </c>
      <c r="AP186" s="222">
        <f t="shared" si="25"/>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
      <c r="G187" s="145"/>
      <c r="H187" s="396"/>
      <c r="J187" s="350"/>
      <c r="K187" s="142" t="s">
        <v>1039</v>
      </c>
      <c r="L187" s="192" t="s">
        <v>963</v>
      </c>
      <c r="M187" s="220">
        <f t="shared" ref="M187:AP187" si="26" xml:space="preserve"> (M$416-1)*(M219+M318)</f>
        <v>44.991185857284954</v>
      </c>
      <c r="N187" s="220">
        <f t="shared" si="26"/>
        <v>47.862963677962711</v>
      </c>
      <c r="O187" s="220">
        <f t="shared" si="26"/>
        <v>46.404438968203735</v>
      </c>
      <c r="P187" s="220">
        <f t="shared" si="26"/>
        <v>44.945914258444766</v>
      </c>
      <c r="Q187" s="220">
        <f t="shared" si="26"/>
        <v>43.48738954868579</v>
      </c>
      <c r="R187" s="220">
        <f t="shared" si="26"/>
        <v>42.028864838926808</v>
      </c>
      <c r="S187" s="220">
        <f t="shared" si="26"/>
        <v>40.570340129167846</v>
      </c>
      <c r="T187" s="220">
        <f t="shared" si="26"/>
        <v>39.11181541940887</v>
      </c>
      <c r="U187" s="220">
        <f t="shared" si="26"/>
        <v>37.653290709649895</v>
      </c>
      <c r="V187" s="220">
        <f t="shared" si="26"/>
        <v>36.194765999890919</v>
      </c>
      <c r="W187" s="220">
        <f t="shared" si="26"/>
        <v>34.736241290131943</v>
      </c>
      <c r="X187" s="220">
        <f t="shared" si="26"/>
        <v>33.277716580372974</v>
      </c>
      <c r="Y187" s="220">
        <f t="shared" si="26"/>
        <v>31.819191870613999</v>
      </c>
      <c r="Z187" s="220">
        <f t="shared" si="26"/>
        <v>30.360667160855023</v>
      </c>
      <c r="AA187" s="220">
        <f t="shared" si="26"/>
        <v>28.902142451096026</v>
      </c>
      <c r="AB187" s="220">
        <f t="shared" si="26"/>
        <v>28.444985707241152</v>
      </c>
      <c r="AC187" s="220">
        <f t="shared" si="26"/>
        <v>27.987828963386281</v>
      </c>
      <c r="AD187" s="220">
        <f t="shared" si="26"/>
        <v>27.530672219531411</v>
      </c>
      <c r="AE187" s="220">
        <f t="shared" si="26"/>
        <v>27.07351547567654</v>
      </c>
      <c r="AF187" s="220">
        <f t="shared" si="26"/>
        <v>26.616358731821666</v>
      </c>
      <c r="AG187" s="220">
        <f t="shared" si="26"/>
        <v>26.159201987966803</v>
      </c>
      <c r="AH187" s="220">
        <f t="shared" si="26"/>
        <v>25.702045244111932</v>
      </c>
      <c r="AI187" s="220">
        <f t="shared" si="26"/>
        <v>25.244888500257058</v>
      </c>
      <c r="AJ187" s="220">
        <f t="shared" si="26"/>
        <v>24.787731756402192</v>
      </c>
      <c r="AK187" s="220">
        <f t="shared" si="26"/>
        <v>24.330575012547317</v>
      </c>
      <c r="AL187" s="220">
        <f t="shared" si="26"/>
        <v>23.873418268692447</v>
      </c>
      <c r="AM187" s="220">
        <f t="shared" si="26"/>
        <v>23.41626152483758</v>
      </c>
      <c r="AN187" s="220">
        <f t="shared" si="26"/>
        <v>22.95910478098271</v>
      </c>
      <c r="AO187" s="220">
        <f t="shared" si="26"/>
        <v>22.501948037127843</v>
      </c>
      <c r="AP187" s="220">
        <f t="shared" si="26"/>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25">
      <c r="G188" s="145"/>
      <c r="H188" s="396"/>
      <c r="J188" s="350"/>
      <c r="K188" s="203" t="s">
        <v>1039</v>
      </c>
      <c r="L188" s="203" t="s">
        <v>964</v>
      </c>
      <c r="M188" s="221">
        <f t="shared" ref="M188:AP188" si="27" xml:space="preserve"> (M$417-1)*(M220+M319)</f>
        <v>44.991185857284954</v>
      </c>
      <c r="N188" s="221">
        <f t="shared" si="27"/>
        <v>47.862963677962711</v>
      </c>
      <c r="O188" s="221">
        <f t="shared" si="27"/>
        <v>47.134309399527268</v>
      </c>
      <c r="P188" s="221">
        <f t="shared" si="27"/>
        <v>46.405655121091819</v>
      </c>
      <c r="Q188" s="221">
        <f t="shared" si="27"/>
        <v>45.677000842656383</v>
      </c>
      <c r="R188" s="221">
        <f t="shared" si="27"/>
        <v>44.948346564220941</v>
      </c>
      <c r="S188" s="221">
        <f t="shared" si="27"/>
        <v>44.219692285785499</v>
      </c>
      <c r="T188" s="221">
        <f t="shared" si="27"/>
        <v>43.491038007350056</v>
      </c>
      <c r="U188" s="221">
        <f t="shared" si="27"/>
        <v>42.762383728914614</v>
      </c>
      <c r="V188" s="221">
        <f t="shared" si="27"/>
        <v>42.033729450479171</v>
      </c>
      <c r="W188" s="221">
        <f t="shared" si="27"/>
        <v>41.305075172043729</v>
      </c>
      <c r="X188" s="221">
        <f t="shared" si="27"/>
        <v>40.57642089360828</v>
      </c>
      <c r="Y188" s="221">
        <f t="shared" si="27"/>
        <v>39.847766615172837</v>
      </c>
      <c r="Z188" s="221">
        <f t="shared" si="27"/>
        <v>39.119112336737395</v>
      </c>
      <c r="AA188" s="221">
        <f t="shared" si="27"/>
        <v>38.390458058301924</v>
      </c>
      <c r="AB188" s="221">
        <f t="shared" si="27"/>
        <v>37.757903684488205</v>
      </c>
      <c r="AC188" s="221">
        <f t="shared" si="27"/>
        <v>37.12534931067448</v>
      </c>
      <c r="AD188" s="221">
        <f t="shared" si="27"/>
        <v>36.492794936860754</v>
      </c>
      <c r="AE188" s="221">
        <f t="shared" si="27"/>
        <v>35.860240563047029</v>
      </c>
      <c r="AF188" s="221">
        <f t="shared" si="27"/>
        <v>35.227686189233303</v>
      </c>
      <c r="AG188" s="221">
        <f t="shared" si="27"/>
        <v>34.595131815419577</v>
      </c>
      <c r="AH188" s="221">
        <f t="shared" si="27"/>
        <v>33.962577441605845</v>
      </c>
      <c r="AI188" s="221">
        <f t="shared" si="27"/>
        <v>33.330023067792126</v>
      </c>
      <c r="AJ188" s="221">
        <f t="shared" si="27"/>
        <v>32.697468693978394</v>
      </c>
      <c r="AK188" s="221">
        <f t="shared" si="27"/>
        <v>32.064914320164668</v>
      </c>
      <c r="AL188" s="221">
        <f t="shared" si="27"/>
        <v>31.432359946350942</v>
      </c>
      <c r="AM188" s="221">
        <f t="shared" si="27"/>
        <v>30.79980557253722</v>
      </c>
      <c r="AN188" s="221">
        <f t="shared" si="27"/>
        <v>30.167251198723488</v>
      </c>
      <c r="AO188" s="221">
        <f t="shared" si="27"/>
        <v>29.534696824909762</v>
      </c>
      <c r="AP188" s="221">
        <f t="shared" si="27"/>
        <v>28.902142451096026</v>
      </c>
    </row>
    <row r="189" spans="1:89" ht="13.5" customHeight="1" thickTop="1" thickBot="1" x14ac:dyDescent="0.25">
      <c r="G189" s="145"/>
      <c r="H189" s="396"/>
      <c r="J189" s="350"/>
      <c r="K189" s="201" t="s">
        <v>1040</v>
      </c>
      <c r="L189" s="201" t="s">
        <v>962</v>
      </c>
      <c r="M189" s="219">
        <f t="shared" ref="M189:AP189" si="28" xml:space="preserve"> (M$415-1)*(M221+M320)</f>
        <v>44.991185857284954</v>
      </c>
      <c r="N189" s="219">
        <f t="shared" si="28"/>
        <v>47.862963677962711</v>
      </c>
      <c r="O189" s="219">
        <f t="shared" si="28"/>
        <v>45.876950417601961</v>
      </c>
      <c r="P189" s="219">
        <f t="shared" si="28"/>
        <v>43.890937157241211</v>
      </c>
      <c r="Q189" s="219">
        <f t="shared" si="28"/>
        <v>41.904923896880462</v>
      </c>
      <c r="R189" s="219">
        <f t="shared" si="28"/>
        <v>39.918910636519712</v>
      </c>
      <c r="S189" s="219">
        <f t="shared" si="28"/>
        <v>37.932897376158962</v>
      </c>
      <c r="T189" s="219">
        <f t="shared" si="28"/>
        <v>35.94688411579822</v>
      </c>
      <c r="U189" s="219">
        <f t="shared" si="28"/>
        <v>33.96087085543747</v>
      </c>
      <c r="V189" s="219">
        <f t="shared" si="28"/>
        <v>31.97485759507672</v>
      </c>
      <c r="W189" s="219">
        <f t="shared" si="28"/>
        <v>29.988844334715974</v>
      </c>
      <c r="X189" s="219">
        <f t="shared" si="28"/>
        <v>28.002831074355225</v>
      </c>
      <c r="Y189" s="219">
        <f t="shared" si="28"/>
        <v>26.016817813994475</v>
      </c>
      <c r="Z189" s="219">
        <f t="shared" si="28"/>
        <v>24.030804553633725</v>
      </c>
      <c r="AA189" s="219">
        <f t="shared" si="28"/>
        <v>22.044791293272965</v>
      </c>
      <c r="AB189" s="219">
        <f t="shared" si="28"/>
        <v>21.785835749039556</v>
      </c>
      <c r="AC189" s="219">
        <f t="shared" si="28"/>
        <v>21.526880204806144</v>
      </c>
      <c r="AD189" s="219">
        <f t="shared" si="28"/>
        <v>21.267924660572735</v>
      </c>
      <c r="AE189" s="219">
        <f t="shared" si="28"/>
        <v>21.008969116339326</v>
      </c>
      <c r="AF189" s="219">
        <f t="shared" si="28"/>
        <v>20.750013572105914</v>
      </c>
      <c r="AG189" s="219">
        <f t="shared" si="28"/>
        <v>20.491058027872505</v>
      </c>
      <c r="AH189" s="219">
        <f t="shared" si="28"/>
        <v>20.232102483639096</v>
      </c>
      <c r="AI189" s="219">
        <f t="shared" si="28"/>
        <v>19.97314693940568</v>
      </c>
      <c r="AJ189" s="219">
        <f t="shared" si="28"/>
        <v>19.714191395172271</v>
      </c>
      <c r="AK189" s="219">
        <f t="shared" si="28"/>
        <v>19.455235850938859</v>
      </c>
      <c r="AL189" s="219">
        <f t="shared" si="28"/>
        <v>19.19628030670545</v>
      </c>
      <c r="AM189" s="219">
        <f t="shared" si="28"/>
        <v>18.937324762472041</v>
      </c>
      <c r="AN189" s="219">
        <f t="shared" si="28"/>
        <v>18.678369218238629</v>
      </c>
      <c r="AO189" s="219">
        <f t="shared" si="28"/>
        <v>18.41941367400522</v>
      </c>
      <c r="AP189" s="219">
        <f t="shared" si="28"/>
        <v>18.160458129771794</v>
      </c>
      <c r="AT189" s="206"/>
      <c r="AU189" s="206"/>
      <c r="AV189" s="206"/>
      <c r="AW189" s="206"/>
      <c r="AZ189" s="206"/>
    </row>
    <row r="190" spans="1:89" s="206" customFormat="1" ht="14.25" customHeight="1" thickTop="1" thickBot="1" x14ac:dyDescent="0.25">
      <c r="A190" s="137"/>
      <c r="B190" s="137"/>
      <c r="C190" s="137"/>
      <c r="D190" s="137"/>
      <c r="E190" s="137"/>
      <c r="F190" s="137"/>
      <c r="G190" s="145"/>
      <c r="H190" s="396"/>
      <c r="I190" s="137"/>
      <c r="J190" s="350"/>
      <c r="K190" s="142" t="s">
        <v>1040</v>
      </c>
      <c r="L190" s="192" t="s">
        <v>963</v>
      </c>
      <c r="M190" s="220">
        <f t="shared" ref="M190:AP190" si="29" xml:space="preserve"> (M$416-1)*(M222+M321)</f>
        <v>44.991185857284954</v>
      </c>
      <c r="N190" s="220">
        <f t="shared" si="29"/>
        <v>47.862963677962711</v>
      </c>
      <c r="O190" s="220">
        <f t="shared" si="29"/>
        <v>46.404438968203735</v>
      </c>
      <c r="P190" s="220">
        <f t="shared" si="29"/>
        <v>44.945914258444766</v>
      </c>
      <c r="Q190" s="220">
        <f t="shared" si="29"/>
        <v>43.48738954868579</v>
      </c>
      <c r="R190" s="220">
        <f t="shared" si="29"/>
        <v>42.028864838926808</v>
      </c>
      <c r="S190" s="220">
        <f t="shared" si="29"/>
        <v>40.570340129167846</v>
      </c>
      <c r="T190" s="220">
        <f t="shared" si="29"/>
        <v>39.11181541940887</v>
      </c>
      <c r="U190" s="220">
        <f t="shared" si="29"/>
        <v>37.653290709649895</v>
      </c>
      <c r="V190" s="220">
        <f t="shared" si="29"/>
        <v>36.194765999890919</v>
      </c>
      <c r="W190" s="220">
        <f t="shared" si="29"/>
        <v>34.736241290131943</v>
      </c>
      <c r="X190" s="220">
        <f t="shared" si="29"/>
        <v>33.277716580372974</v>
      </c>
      <c r="Y190" s="220">
        <f t="shared" si="29"/>
        <v>31.819191870613999</v>
      </c>
      <c r="Z190" s="220">
        <f t="shared" si="29"/>
        <v>30.360667160855023</v>
      </c>
      <c r="AA190" s="220">
        <f t="shared" si="29"/>
        <v>28.902142451096026</v>
      </c>
      <c r="AB190" s="220">
        <f t="shared" si="29"/>
        <v>28.444985707241152</v>
      </c>
      <c r="AC190" s="220">
        <f t="shared" si="29"/>
        <v>27.987828963386281</v>
      </c>
      <c r="AD190" s="220">
        <f t="shared" si="29"/>
        <v>27.530672219531411</v>
      </c>
      <c r="AE190" s="220">
        <f t="shared" si="29"/>
        <v>27.07351547567654</v>
      </c>
      <c r="AF190" s="220">
        <f t="shared" si="29"/>
        <v>26.616358731821666</v>
      </c>
      <c r="AG190" s="220">
        <f t="shared" si="29"/>
        <v>26.159201987966803</v>
      </c>
      <c r="AH190" s="220">
        <f t="shared" si="29"/>
        <v>25.702045244111932</v>
      </c>
      <c r="AI190" s="220">
        <f t="shared" si="29"/>
        <v>25.244888500257058</v>
      </c>
      <c r="AJ190" s="220">
        <f t="shared" si="29"/>
        <v>24.787731756402192</v>
      </c>
      <c r="AK190" s="220">
        <f t="shared" si="29"/>
        <v>24.330575012547317</v>
      </c>
      <c r="AL190" s="220">
        <f t="shared" si="29"/>
        <v>23.873418268692447</v>
      </c>
      <c r="AM190" s="220">
        <f t="shared" si="29"/>
        <v>23.41626152483758</v>
      </c>
      <c r="AN190" s="220">
        <f t="shared" si="29"/>
        <v>22.95910478098271</v>
      </c>
      <c r="AO190" s="220">
        <f t="shared" si="29"/>
        <v>22.501948037127843</v>
      </c>
      <c r="AP190" s="220">
        <f t="shared" si="29"/>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25">
      <c r="A191" s="137"/>
      <c r="B191" s="137"/>
      <c r="C191" s="137"/>
      <c r="D191" s="137"/>
      <c r="E191" s="137"/>
      <c r="F191" s="137"/>
      <c r="G191" s="145"/>
      <c r="H191" s="396"/>
      <c r="I191" s="137"/>
      <c r="J191" s="350"/>
      <c r="K191" s="203" t="s">
        <v>1040</v>
      </c>
      <c r="L191" s="203" t="s">
        <v>964</v>
      </c>
      <c r="M191" s="221">
        <f t="shared" ref="M191:AP191" si="30" xml:space="preserve"> (M$417-1)*(M223+M322)</f>
        <v>44.991185857284954</v>
      </c>
      <c r="N191" s="221">
        <f t="shared" si="30"/>
        <v>47.862963677962711</v>
      </c>
      <c r="O191" s="221">
        <f t="shared" si="30"/>
        <v>47.134309399527268</v>
      </c>
      <c r="P191" s="221">
        <f t="shared" si="30"/>
        <v>46.405655121091819</v>
      </c>
      <c r="Q191" s="221">
        <f t="shared" si="30"/>
        <v>45.677000842656383</v>
      </c>
      <c r="R191" s="221">
        <f t="shared" si="30"/>
        <v>44.948346564220941</v>
      </c>
      <c r="S191" s="221">
        <f t="shared" si="30"/>
        <v>44.219692285785499</v>
      </c>
      <c r="T191" s="221">
        <f t="shared" si="30"/>
        <v>43.491038007350056</v>
      </c>
      <c r="U191" s="221">
        <f t="shared" si="30"/>
        <v>42.762383728914614</v>
      </c>
      <c r="V191" s="221">
        <f t="shared" si="30"/>
        <v>42.033729450479171</v>
      </c>
      <c r="W191" s="221">
        <f t="shared" si="30"/>
        <v>41.305075172043729</v>
      </c>
      <c r="X191" s="221">
        <f t="shared" si="30"/>
        <v>40.57642089360828</v>
      </c>
      <c r="Y191" s="221">
        <f t="shared" si="30"/>
        <v>39.847766615172837</v>
      </c>
      <c r="Z191" s="221">
        <f t="shared" si="30"/>
        <v>39.119112336737395</v>
      </c>
      <c r="AA191" s="221">
        <f t="shared" si="30"/>
        <v>38.390458058301924</v>
      </c>
      <c r="AB191" s="221">
        <f t="shared" si="30"/>
        <v>37.757903684488205</v>
      </c>
      <c r="AC191" s="221">
        <f t="shared" si="30"/>
        <v>37.12534931067448</v>
      </c>
      <c r="AD191" s="221">
        <f t="shared" si="30"/>
        <v>36.492794936860754</v>
      </c>
      <c r="AE191" s="221">
        <f t="shared" si="30"/>
        <v>35.860240563047029</v>
      </c>
      <c r="AF191" s="221">
        <f t="shared" si="30"/>
        <v>35.227686189233303</v>
      </c>
      <c r="AG191" s="221">
        <f t="shared" si="30"/>
        <v>34.595131815419577</v>
      </c>
      <c r="AH191" s="221">
        <f t="shared" si="30"/>
        <v>33.962577441605845</v>
      </c>
      <c r="AI191" s="221">
        <f t="shared" si="30"/>
        <v>33.330023067792126</v>
      </c>
      <c r="AJ191" s="221">
        <f t="shared" si="30"/>
        <v>32.697468693978394</v>
      </c>
      <c r="AK191" s="221">
        <f t="shared" si="30"/>
        <v>32.064914320164668</v>
      </c>
      <c r="AL191" s="221">
        <f t="shared" si="30"/>
        <v>31.432359946350942</v>
      </c>
      <c r="AM191" s="221">
        <f t="shared" si="30"/>
        <v>30.79980557253722</v>
      </c>
      <c r="AN191" s="221">
        <f t="shared" si="30"/>
        <v>30.167251198723488</v>
      </c>
      <c r="AO191" s="221">
        <f t="shared" si="30"/>
        <v>29.534696824909762</v>
      </c>
      <c r="AP191" s="221">
        <f t="shared" si="30"/>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25">
      <c r="G192" s="145"/>
      <c r="H192" s="396"/>
      <c r="J192" s="350"/>
      <c r="K192" s="201" t="s">
        <v>1041</v>
      </c>
      <c r="L192" s="201" t="s">
        <v>962</v>
      </c>
      <c r="M192" s="222">
        <f t="shared" ref="M192:AP192" si="31" xml:space="preserve"> (M$415-1)*(M224+M323)</f>
        <v>44.991185857284954</v>
      </c>
      <c r="N192" s="222">
        <f t="shared" si="31"/>
        <v>47.862963677962711</v>
      </c>
      <c r="O192" s="222">
        <f t="shared" si="31"/>
        <v>45.876950417601961</v>
      </c>
      <c r="P192" s="222">
        <f t="shared" si="31"/>
        <v>43.890937157241211</v>
      </c>
      <c r="Q192" s="222">
        <f t="shared" si="31"/>
        <v>41.904923896880462</v>
      </c>
      <c r="R192" s="222">
        <f t="shared" si="31"/>
        <v>39.918910636519712</v>
      </c>
      <c r="S192" s="222">
        <f t="shared" si="31"/>
        <v>37.932897376158962</v>
      </c>
      <c r="T192" s="222">
        <f t="shared" si="31"/>
        <v>35.94688411579822</v>
      </c>
      <c r="U192" s="222">
        <f t="shared" si="31"/>
        <v>33.96087085543747</v>
      </c>
      <c r="V192" s="222">
        <f t="shared" si="31"/>
        <v>31.97485759507672</v>
      </c>
      <c r="W192" s="222">
        <f t="shared" si="31"/>
        <v>29.988844334715974</v>
      </c>
      <c r="X192" s="222">
        <f t="shared" si="31"/>
        <v>28.002831074355225</v>
      </c>
      <c r="Y192" s="222">
        <f t="shared" si="31"/>
        <v>26.016817813994475</v>
      </c>
      <c r="Z192" s="222">
        <f t="shared" si="31"/>
        <v>24.030804553633725</v>
      </c>
      <c r="AA192" s="222">
        <f t="shared" si="31"/>
        <v>22.044791293272965</v>
      </c>
      <c r="AB192" s="222">
        <f t="shared" si="31"/>
        <v>21.785835749039556</v>
      </c>
      <c r="AC192" s="222">
        <f t="shared" si="31"/>
        <v>21.526880204806144</v>
      </c>
      <c r="AD192" s="222">
        <f t="shared" si="31"/>
        <v>21.267924660572735</v>
      </c>
      <c r="AE192" s="222">
        <f t="shared" si="31"/>
        <v>21.008969116339326</v>
      </c>
      <c r="AF192" s="222">
        <f t="shared" si="31"/>
        <v>20.750013572105914</v>
      </c>
      <c r="AG192" s="222">
        <f t="shared" si="31"/>
        <v>20.491058027872505</v>
      </c>
      <c r="AH192" s="222">
        <f t="shared" si="31"/>
        <v>20.232102483639096</v>
      </c>
      <c r="AI192" s="222">
        <f t="shared" si="31"/>
        <v>19.97314693940568</v>
      </c>
      <c r="AJ192" s="222">
        <f t="shared" si="31"/>
        <v>19.714191395172271</v>
      </c>
      <c r="AK192" s="222">
        <f t="shared" si="31"/>
        <v>19.455235850938859</v>
      </c>
      <c r="AL192" s="222">
        <f t="shared" si="31"/>
        <v>19.19628030670545</v>
      </c>
      <c r="AM192" s="222">
        <f t="shared" si="31"/>
        <v>18.937324762472041</v>
      </c>
      <c r="AN192" s="222">
        <f t="shared" si="31"/>
        <v>18.678369218238629</v>
      </c>
      <c r="AO192" s="222">
        <f t="shared" si="31"/>
        <v>18.41941367400522</v>
      </c>
      <c r="AP192" s="222">
        <f t="shared" si="31"/>
        <v>18.160458129771794</v>
      </c>
      <c r="AT192" s="206"/>
      <c r="AU192" s="206"/>
      <c r="AV192" s="206"/>
      <c r="AW192" s="206"/>
      <c r="AZ192" s="206"/>
    </row>
    <row r="193" spans="1:89" s="206" customFormat="1" ht="14.25" customHeight="1" thickTop="1" thickBot="1" x14ac:dyDescent="0.25">
      <c r="A193" s="137"/>
      <c r="B193" s="137"/>
      <c r="C193" s="137"/>
      <c r="D193" s="137"/>
      <c r="E193" s="137"/>
      <c r="F193" s="137"/>
      <c r="G193" s="145"/>
      <c r="H193" s="396"/>
      <c r="I193" s="137"/>
      <c r="J193" s="350"/>
      <c r="K193" s="142" t="s">
        <v>1041</v>
      </c>
      <c r="L193" s="192" t="s">
        <v>963</v>
      </c>
      <c r="M193" s="220">
        <f t="shared" ref="M193:AP193" si="32" xml:space="preserve"> (M$416-1)*(M225+M324)</f>
        <v>44.991185857284954</v>
      </c>
      <c r="N193" s="220">
        <f t="shared" si="32"/>
        <v>47.862963677962711</v>
      </c>
      <c r="O193" s="220">
        <f t="shared" si="32"/>
        <v>46.404438968203735</v>
      </c>
      <c r="P193" s="220">
        <f t="shared" si="32"/>
        <v>44.945914258444766</v>
      </c>
      <c r="Q193" s="220">
        <f t="shared" si="32"/>
        <v>43.48738954868579</v>
      </c>
      <c r="R193" s="220">
        <f t="shared" si="32"/>
        <v>42.028864838926808</v>
      </c>
      <c r="S193" s="220">
        <f t="shared" si="32"/>
        <v>40.570340129167846</v>
      </c>
      <c r="T193" s="220">
        <f t="shared" si="32"/>
        <v>39.11181541940887</v>
      </c>
      <c r="U193" s="220">
        <f t="shared" si="32"/>
        <v>37.653290709649895</v>
      </c>
      <c r="V193" s="220">
        <f t="shared" si="32"/>
        <v>36.194765999890919</v>
      </c>
      <c r="W193" s="220">
        <f t="shared" si="32"/>
        <v>34.736241290131943</v>
      </c>
      <c r="X193" s="220">
        <f t="shared" si="32"/>
        <v>33.277716580372974</v>
      </c>
      <c r="Y193" s="220">
        <f t="shared" si="32"/>
        <v>31.819191870613999</v>
      </c>
      <c r="Z193" s="220">
        <f t="shared" si="32"/>
        <v>30.360667160855023</v>
      </c>
      <c r="AA193" s="220">
        <f t="shared" si="32"/>
        <v>28.902142451096026</v>
      </c>
      <c r="AB193" s="220">
        <f t="shared" si="32"/>
        <v>28.444985707241152</v>
      </c>
      <c r="AC193" s="220">
        <f t="shared" si="32"/>
        <v>27.987828963386281</v>
      </c>
      <c r="AD193" s="220">
        <f t="shared" si="32"/>
        <v>27.530672219531411</v>
      </c>
      <c r="AE193" s="220">
        <f t="shared" si="32"/>
        <v>27.07351547567654</v>
      </c>
      <c r="AF193" s="220">
        <f t="shared" si="32"/>
        <v>26.616358731821666</v>
      </c>
      <c r="AG193" s="220">
        <f t="shared" si="32"/>
        <v>26.159201987966803</v>
      </c>
      <c r="AH193" s="220">
        <f t="shared" si="32"/>
        <v>25.702045244111932</v>
      </c>
      <c r="AI193" s="220">
        <f t="shared" si="32"/>
        <v>25.244888500257058</v>
      </c>
      <c r="AJ193" s="220">
        <f t="shared" si="32"/>
        <v>24.787731756402192</v>
      </c>
      <c r="AK193" s="220">
        <f t="shared" si="32"/>
        <v>24.330575012547317</v>
      </c>
      <c r="AL193" s="220">
        <f t="shared" si="32"/>
        <v>23.873418268692447</v>
      </c>
      <c r="AM193" s="220">
        <f t="shared" si="32"/>
        <v>23.41626152483758</v>
      </c>
      <c r="AN193" s="220">
        <f t="shared" si="32"/>
        <v>22.95910478098271</v>
      </c>
      <c r="AO193" s="220">
        <f t="shared" si="32"/>
        <v>22.501948037127843</v>
      </c>
      <c r="AP193" s="220">
        <f t="shared" si="32"/>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25">
      <c r="A194" s="137"/>
      <c r="B194" s="137"/>
      <c r="C194" s="137"/>
      <c r="D194" s="137"/>
      <c r="E194" s="137"/>
      <c r="F194" s="137"/>
      <c r="G194" s="145"/>
      <c r="H194" s="396"/>
      <c r="I194" s="137"/>
      <c r="J194" s="350"/>
      <c r="K194" s="203" t="s">
        <v>1041</v>
      </c>
      <c r="L194" s="203" t="s">
        <v>964</v>
      </c>
      <c r="M194" s="221">
        <f t="shared" ref="M194:AP194" si="33" xml:space="preserve"> (M$417-1)*(M226+M325)</f>
        <v>44.991185857284954</v>
      </c>
      <c r="N194" s="221">
        <f t="shared" si="33"/>
        <v>47.862963677962711</v>
      </c>
      <c r="O194" s="221">
        <f t="shared" si="33"/>
        <v>47.134309399527268</v>
      </c>
      <c r="P194" s="221">
        <f t="shared" si="33"/>
        <v>46.405655121091819</v>
      </c>
      <c r="Q194" s="221">
        <f t="shared" si="33"/>
        <v>45.677000842656383</v>
      </c>
      <c r="R194" s="221">
        <f t="shared" si="33"/>
        <v>44.948346564220941</v>
      </c>
      <c r="S194" s="221">
        <f t="shared" si="33"/>
        <v>44.219692285785499</v>
      </c>
      <c r="T194" s="221">
        <f t="shared" si="33"/>
        <v>43.491038007350056</v>
      </c>
      <c r="U194" s="221">
        <f t="shared" si="33"/>
        <v>42.762383728914614</v>
      </c>
      <c r="V194" s="221">
        <f t="shared" si="33"/>
        <v>42.033729450479171</v>
      </c>
      <c r="W194" s="221">
        <f t="shared" si="33"/>
        <v>41.305075172043729</v>
      </c>
      <c r="X194" s="221">
        <f t="shared" si="33"/>
        <v>40.57642089360828</v>
      </c>
      <c r="Y194" s="221">
        <f t="shared" si="33"/>
        <v>39.847766615172837</v>
      </c>
      <c r="Z194" s="221">
        <f t="shared" si="33"/>
        <v>39.119112336737395</v>
      </c>
      <c r="AA194" s="221">
        <f t="shared" si="33"/>
        <v>38.390458058301924</v>
      </c>
      <c r="AB194" s="221">
        <f t="shared" si="33"/>
        <v>37.757903684488205</v>
      </c>
      <c r="AC194" s="221">
        <f t="shared" si="33"/>
        <v>37.12534931067448</v>
      </c>
      <c r="AD194" s="221">
        <f t="shared" si="33"/>
        <v>36.492794936860754</v>
      </c>
      <c r="AE194" s="221">
        <f t="shared" si="33"/>
        <v>35.860240563047029</v>
      </c>
      <c r="AF194" s="221">
        <f t="shared" si="33"/>
        <v>35.227686189233303</v>
      </c>
      <c r="AG194" s="221">
        <f t="shared" si="33"/>
        <v>34.595131815419577</v>
      </c>
      <c r="AH194" s="221">
        <f t="shared" si="33"/>
        <v>33.962577441605845</v>
      </c>
      <c r="AI194" s="221">
        <f t="shared" si="33"/>
        <v>33.330023067792126</v>
      </c>
      <c r="AJ194" s="221">
        <f t="shared" si="33"/>
        <v>32.697468693978394</v>
      </c>
      <c r="AK194" s="221">
        <f t="shared" si="33"/>
        <v>32.064914320164668</v>
      </c>
      <c r="AL194" s="221">
        <f t="shared" si="33"/>
        <v>31.432359946350942</v>
      </c>
      <c r="AM194" s="221">
        <f t="shared" si="33"/>
        <v>30.79980557253722</v>
      </c>
      <c r="AN194" s="221">
        <f t="shared" si="33"/>
        <v>30.167251198723488</v>
      </c>
      <c r="AO194" s="221">
        <f t="shared" si="33"/>
        <v>29.534696824909762</v>
      </c>
      <c r="AP194" s="221">
        <f t="shared" si="33"/>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
      <c r="G195" s="145"/>
      <c r="H195" s="396"/>
      <c r="J195" s="350"/>
      <c r="K195" s="201" t="s">
        <v>1042</v>
      </c>
      <c r="L195" s="201" t="s">
        <v>962</v>
      </c>
      <c r="M195" s="219">
        <f t="shared" ref="M195:AP195" si="34" xml:space="preserve"> (M$415-1)*(M227+M326)</f>
        <v>44.991185857284954</v>
      </c>
      <c r="N195" s="219">
        <f t="shared" si="34"/>
        <v>47.862963677962711</v>
      </c>
      <c r="O195" s="219">
        <f t="shared" si="34"/>
        <v>45.876950417601961</v>
      </c>
      <c r="P195" s="219">
        <f t="shared" si="34"/>
        <v>43.890937157241211</v>
      </c>
      <c r="Q195" s="219">
        <f t="shared" si="34"/>
        <v>41.904923896880462</v>
      </c>
      <c r="R195" s="219">
        <f t="shared" si="34"/>
        <v>39.918910636519712</v>
      </c>
      <c r="S195" s="219">
        <f t="shared" si="34"/>
        <v>37.932897376158962</v>
      </c>
      <c r="T195" s="219">
        <f t="shared" si="34"/>
        <v>35.94688411579822</v>
      </c>
      <c r="U195" s="219">
        <f t="shared" si="34"/>
        <v>33.96087085543747</v>
      </c>
      <c r="V195" s="219">
        <f t="shared" si="34"/>
        <v>31.97485759507672</v>
      </c>
      <c r="W195" s="219">
        <f t="shared" si="34"/>
        <v>29.988844334715974</v>
      </c>
      <c r="X195" s="219">
        <f t="shared" si="34"/>
        <v>28.002831074355225</v>
      </c>
      <c r="Y195" s="219">
        <f t="shared" si="34"/>
        <v>26.016817813994475</v>
      </c>
      <c r="Z195" s="219">
        <f t="shared" si="34"/>
        <v>24.030804553633725</v>
      </c>
      <c r="AA195" s="219">
        <f t="shared" si="34"/>
        <v>22.044791293272965</v>
      </c>
      <c r="AB195" s="219">
        <f t="shared" si="34"/>
        <v>21.785835749039556</v>
      </c>
      <c r="AC195" s="219">
        <f t="shared" si="34"/>
        <v>21.526880204806144</v>
      </c>
      <c r="AD195" s="219">
        <f t="shared" si="34"/>
        <v>21.267924660572735</v>
      </c>
      <c r="AE195" s="219">
        <f t="shared" si="34"/>
        <v>21.008969116339326</v>
      </c>
      <c r="AF195" s="219">
        <f t="shared" si="34"/>
        <v>20.750013572105914</v>
      </c>
      <c r="AG195" s="219">
        <f t="shared" si="34"/>
        <v>20.491058027872505</v>
      </c>
      <c r="AH195" s="219">
        <f t="shared" si="34"/>
        <v>20.232102483639096</v>
      </c>
      <c r="AI195" s="219">
        <f t="shared" si="34"/>
        <v>19.97314693940568</v>
      </c>
      <c r="AJ195" s="219">
        <f t="shared" si="34"/>
        <v>19.714191395172271</v>
      </c>
      <c r="AK195" s="219">
        <f t="shared" si="34"/>
        <v>19.455235850938859</v>
      </c>
      <c r="AL195" s="219">
        <f t="shared" si="34"/>
        <v>19.19628030670545</v>
      </c>
      <c r="AM195" s="219">
        <f t="shared" si="34"/>
        <v>18.937324762472041</v>
      </c>
      <c r="AN195" s="219">
        <f t="shared" si="34"/>
        <v>18.678369218238629</v>
      </c>
      <c r="AO195" s="219">
        <f t="shared" si="34"/>
        <v>18.41941367400522</v>
      </c>
      <c r="AP195" s="219">
        <f t="shared" si="34"/>
        <v>18.160458129771794</v>
      </c>
    </row>
    <row r="196" spans="1:89" ht="14.25" customHeight="1" x14ac:dyDescent="0.2">
      <c r="G196" s="145"/>
      <c r="H196" s="396"/>
      <c r="J196" s="350"/>
      <c r="K196" s="142" t="s">
        <v>1042</v>
      </c>
      <c r="L196" s="192" t="s">
        <v>963</v>
      </c>
      <c r="M196" s="220">
        <f t="shared" ref="M196:AP196" si="35" xml:space="preserve"> (M$416-1)*(M228+M327)</f>
        <v>44.991185857284954</v>
      </c>
      <c r="N196" s="220">
        <f t="shared" si="35"/>
        <v>47.862963677962711</v>
      </c>
      <c r="O196" s="220">
        <f t="shared" si="35"/>
        <v>46.404438968203735</v>
      </c>
      <c r="P196" s="220">
        <f t="shared" si="35"/>
        <v>44.945914258444766</v>
      </c>
      <c r="Q196" s="220">
        <f t="shared" si="35"/>
        <v>43.48738954868579</v>
      </c>
      <c r="R196" s="220">
        <f t="shared" si="35"/>
        <v>42.028864838926808</v>
      </c>
      <c r="S196" s="220">
        <f t="shared" si="35"/>
        <v>40.570340129167846</v>
      </c>
      <c r="T196" s="220">
        <f t="shared" si="35"/>
        <v>39.11181541940887</v>
      </c>
      <c r="U196" s="220">
        <f t="shared" si="35"/>
        <v>37.653290709649895</v>
      </c>
      <c r="V196" s="220">
        <f t="shared" si="35"/>
        <v>36.194765999890919</v>
      </c>
      <c r="W196" s="220">
        <f t="shared" si="35"/>
        <v>34.736241290131943</v>
      </c>
      <c r="X196" s="220">
        <f t="shared" si="35"/>
        <v>33.277716580372974</v>
      </c>
      <c r="Y196" s="220">
        <f t="shared" si="35"/>
        <v>31.819191870613999</v>
      </c>
      <c r="Z196" s="220">
        <f t="shared" si="35"/>
        <v>30.360667160855023</v>
      </c>
      <c r="AA196" s="220">
        <f t="shared" si="35"/>
        <v>28.902142451096026</v>
      </c>
      <c r="AB196" s="220">
        <f t="shared" si="35"/>
        <v>28.444985707241152</v>
      </c>
      <c r="AC196" s="220">
        <f t="shared" si="35"/>
        <v>27.987828963386281</v>
      </c>
      <c r="AD196" s="220">
        <f t="shared" si="35"/>
        <v>27.530672219531411</v>
      </c>
      <c r="AE196" s="220">
        <f t="shared" si="35"/>
        <v>27.07351547567654</v>
      </c>
      <c r="AF196" s="220">
        <f t="shared" si="35"/>
        <v>26.616358731821666</v>
      </c>
      <c r="AG196" s="220">
        <f t="shared" si="35"/>
        <v>26.159201987966803</v>
      </c>
      <c r="AH196" s="220">
        <f t="shared" si="35"/>
        <v>25.702045244111932</v>
      </c>
      <c r="AI196" s="220">
        <f t="shared" si="35"/>
        <v>25.244888500257058</v>
      </c>
      <c r="AJ196" s="220">
        <f t="shared" si="35"/>
        <v>24.787731756402192</v>
      </c>
      <c r="AK196" s="220">
        <f t="shared" si="35"/>
        <v>24.330575012547317</v>
      </c>
      <c r="AL196" s="220">
        <f t="shared" si="35"/>
        <v>23.873418268692447</v>
      </c>
      <c r="AM196" s="220">
        <f t="shared" si="35"/>
        <v>23.41626152483758</v>
      </c>
      <c r="AN196" s="220">
        <f t="shared" si="35"/>
        <v>22.95910478098271</v>
      </c>
      <c r="AO196" s="220">
        <f t="shared" si="35"/>
        <v>22.501948037127843</v>
      </c>
      <c r="AP196" s="220">
        <f t="shared" si="35"/>
        <v>22.044791293272965</v>
      </c>
    </row>
    <row r="197" spans="1:89" ht="14.25" customHeight="1" thickBot="1" x14ac:dyDescent="0.25">
      <c r="G197" s="145"/>
      <c r="H197" s="396"/>
      <c r="J197" s="350"/>
      <c r="K197" s="203" t="s">
        <v>1042</v>
      </c>
      <c r="L197" s="203" t="s">
        <v>964</v>
      </c>
      <c r="M197" s="221">
        <f t="shared" ref="M197:AP197" si="36" xml:space="preserve"> (M$417-1)*(M229+M328)</f>
        <v>44.991185857284954</v>
      </c>
      <c r="N197" s="221">
        <f t="shared" si="36"/>
        <v>47.862963677962711</v>
      </c>
      <c r="O197" s="221">
        <f t="shared" si="36"/>
        <v>47.134309399527268</v>
      </c>
      <c r="P197" s="221">
        <f t="shared" si="36"/>
        <v>46.405655121091819</v>
      </c>
      <c r="Q197" s="221">
        <f t="shared" si="36"/>
        <v>45.677000842656383</v>
      </c>
      <c r="R197" s="221">
        <f t="shared" si="36"/>
        <v>44.948346564220941</v>
      </c>
      <c r="S197" s="221">
        <f t="shared" si="36"/>
        <v>44.219692285785499</v>
      </c>
      <c r="T197" s="221">
        <f t="shared" si="36"/>
        <v>43.491038007350056</v>
      </c>
      <c r="U197" s="221">
        <f t="shared" si="36"/>
        <v>42.762383728914614</v>
      </c>
      <c r="V197" s="221">
        <f t="shared" si="36"/>
        <v>42.033729450479171</v>
      </c>
      <c r="W197" s="221">
        <f t="shared" si="36"/>
        <v>41.305075172043729</v>
      </c>
      <c r="X197" s="221">
        <f t="shared" si="36"/>
        <v>40.57642089360828</v>
      </c>
      <c r="Y197" s="221">
        <f t="shared" si="36"/>
        <v>39.847766615172837</v>
      </c>
      <c r="Z197" s="221">
        <f t="shared" si="36"/>
        <v>39.119112336737395</v>
      </c>
      <c r="AA197" s="221">
        <f t="shared" si="36"/>
        <v>38.390458058301924</v>
      </c>
      <c r="AB197" s="221">
        <f t="shared" si="36"/>
        <v>37.757903684488205</v>
      </c>
      <c r="AC197" s="221">
        <f t="shared" si="36"/>
        <v>37.12534931067448</v>
      </c>
      <c r="AD197" s="221">
        <f t="shared" si="36"/>
        <v>36.492794936860754</v>
      </c>
      <c r="AE197" s="221">
        <f t="shared" si="36"/>
        <v>35.860240563047029</v>
      </c>
      <c r="AF197" s="221">
        <f t="shared" si="36"/>
        <v>35.227686189233303</v>
      </c>
      <c r="AG197" s="221">
        <f t="shared" si="36"/>
        <v>34.595131815419577</v>
      </c>
      <c r="AH197" s="221">
        <f t="shared" si="36"/>
        <v>33.962577441605845</v>
      </c>
      <c r="AI197" s="221">
        <f t="shared" si="36"/>
        <v>33.330023067792126</v>
      </c>
      <c r="AJ197" s="221">
        <f t="shared" si="36"/>
        <v>32.697468693978394</v>
      </c>
      <c r="AK197" s="221">
        <f t="shared" si="36"/>
        <v>32.064914320164668</v>
      </c>
      <c r="AL197" s="221">
        <f t="shared" si="36"/>
        <v>31.432359946350942</v>
      </c>
      <c r="AM197" s="221">
        <f t="shared" si="36"/>
        <v>30.79980557253722</v>
      </c>
      <c r="AN197" s="221">
        <f t="shared" si="36"/>
        <v>30.167251198723488</v>
      </c>
      <c r="AO197" s="221">
        <f t="shared" si="36"/>
        <v>29.534696824909762</v>
      </c>
      <c r="AP197" s="221">
        <f t="shared" si="36"/>
        <v>28.902142451096026</v>
      </c>
    </row>
    <row r="198" spans="1:89" ht="14.25" customHeight="1" thickTop="1" x14ac:dyDescent="0.2">
      <c r="G198" s="145"/>
      <c r="H198" s="396"/>
      <c r="J198" s="350"/>
      <c r="K198" s="201" t="s">
        <v>1043</v>
      </c>
      <c r="L198" s="201" t="s">
        <v>962</v>
      </c>
      <c r="M198" s="222">
        <f t="shared" ref="M198:AP198" si="37" xml:space="preserve"> (M$415-1)*(M230+M329)</f>
        <v>44.991185857284954</v>
      </c>
      <c r="N198" s="222">
        <f t="shared" si="37"/>
        <v>47.862963677962711</v>
      </c>
      <c r="O198" s="222">
        <f t="shared" si="37"/>
        <v>45.876950417601961</v>
      </c>
      <c r="P198" s="222">
        <f t="shared" si="37"/>
        <v>43.890937157241211</v>
      </c>
      <c r="Q198" s="222">
        <f t="shared" si="37"/>
        <v>41.904923896880462</v>
      </c>
      <c r="R198" s="222">
        <f t="shared" si="37"/>
        <v>39.918910636519712</v>
      </c>
      <c r="S198" s="222">
        <f t="shared" si="37"/>
        <v>37.932897376158962</v>
      </c>
      <c r="T198" s="222">
        <f t="shared" si="37"/>
        <v>35.94688411579822</v>
      </c>
      <c r="U198" s="222">
        <f t="shared" si="37"/>
        <v>33.96087085543747</v>
      </c>
      <c r="V198" s="222">
        <f t="shared" si="37"/>
        <v>31.97485759507672</v>
      </c>
      <c r="W198" s="222">
        <f t="shared" si="37"/>
        <v>29.988844334715974</v>
      </c>
      <c r="X198" s="222">
        <f t="shared" si="37"/>
        <v>28.002831074355225</v>
      </c>
      <c r="Y198" s="222">
        <f t="shared" si="37"/>
        <v>26.016817813994475</v>
      </c>
      <c r="Z198" s="222">
        <f t="shared" si="37"/>
        <v>24.030804553633725</v>
      </c>
      <c r="AA198" s="222">
        <f t="shared" si="37"/>
        <v>22.044791293272965</v>
      </c>
      <c r="AB198" s="222">
        <f t="shared" si="37"/>
        <v>21.785835749039556</v>
      </c>
      <c r="AC198" s="222">
        <f t="shared" si="37"/>
        <v>21.526880204806144</v>
      </c>
      <c r="AD198" s="222">
        <f t="shared" si="37"/>
        <v>21.267924660572735</v>
      </c>
      <c r="AE198" s="222">
        <f t="shared" si="37"/>
        <v>21.008969116339326</v>
      </c>
      <c r="AF198" s="222">
        <f t="shared" si="37"/>
        <v>20.750013572105914</v>
      </c>
      <c r="AG198" s="222">
        <f t="shared" si="37"/>
        <v>20.491058027872505</v>
      </c>
      <c r="AH198" s="222">
        <f t="shared" si="37"/>
        <v>20.232102483639096</v>
      </c>
      <c r="AI198" s="222">
        <f t="shared" si="37"/>
        <v>19.97314693940568</v>
      </c>
      <c r="AJ198" s="222">
        <f t="shared" si="37"/>
        <v>19.714191395172271</v>
      </c>
      <c r="AK198" s="222">
        <f t="shared" si="37"/>
        <v>19.455235850938859</v>
      </c>
      <c r="AL198" s="222">
        <f t="shared" si="37"/>
        <v>19.19628030670545</v>
      </c>
      <c r="AM198" s="222">
        <f t="shared" si="37"/>
        <v>18.937324762472041</v>
      </c>
      <c r="AN198" s="222">
        <f t="shared" si="37"/>
        <v>18.678369218238629</v>
      </c>
      <c r="AO198" s="222">
        <f t="shared" si="37"/>
        <v>18.41941367400522</v>
      </c>
      <c r="AP198" s="222">
        <f t="shared" si="37"/>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
      <c r="G199" s="145"/>
      <c r="H199" s="396"/>
      <c r="J199" s="350"/>
      <c r="K199" s="142" t="s">
        <v>1043</v>
      </c>
      <c r="L199" s="192" t="s">
        <v>963</v>
      </c>
      <c r="M199" s="220">
        <f t="shared" ref="M199:AP199" si="38" xml:space="preserve"> (M$416-1)*(M231+M330)</f>
        <v>44.991185857284954</v>
      </c>
      <c r="N199" s="220">
        <f t="shared" si="38"/>
        <v>47.862963677962711</v>
      </c>
      <c r="O199" s="220">
        <f t="shared" si="38"/>
        <v>46.404438968203735</v>
      </c>
      <c r="P199" s="220">
        <f t="shared" si="38"/>
        <v>44.945914258444766</v>
      </c>
      <c r="Q199" s="220">
        <f t="shared" si="38"/>
        <v>43.48738954868579</v>
      </c>
      <c r="R199" s="220">
        <f t="shared" si="38"/>
        <v>42.028864838926808</v>
      </c>
      <c r="S199" s="220">
        <f t="shared" si="38"/>
        <v>40.570340129167846</v>
      </c>
      <c r="T199" s="220">
        <f t="shared" si="38"/>
        <v>39.11181541940887</v>
      </c>
      <c r="U199" s="220">
        <f t="shared" si="38"/>
        <v>37.653290709649895</v>
      </c>
      <c r="V199" s="220">
        <f t="shared" si="38"/>
        <v>36.194765999890919</v>
      </c>
      <c r="W199" s="220">
        <f t="shared" si="38"/>
        <v>34.736241290131943</v>
      </c>
      <c r="X199" s="220">
        <f t="shared" si="38"/>
        <v>33.277716580372974</v>
      </c>
      <c r="Y199" s="220">
        <f t="shared" si="38"/>
        <v>31.819191870613999</v>
      </c>
      <c r="Z199" s="220">
        <f t="shared" si="38"/>
        <v>30.360667160855023</v>
      </c>
      <c r="AA199" s="220">
        <f t="shared" si="38"/>
        <v>28.902142451096026</v>
      </c>
      <c r="AB199" s="220">
        <f t="shared" si="38"/>
        <v>28.444985707241152</v>
      </c>
      <c r="AC199" s="220">
        <f t="shared" si="38"/>
        <v>27.987828963386281</v>
      </c>
      <c r="AD199" s="220">
        <f t="shared" si="38"/>
        <v>27.530672219531411</v>
      </c>
      <c r="AE199" s="220">
        <f t="shared" si="38"/>
        <v>27.07351547567654</v>
      </c>
      <c r="AF199" s="220">
        <f t="shared" si="38"/>
        <v>26.616358731821666</v>
      </c>
      <c r="AG199" s="220">
        <f t="shared" si="38"/>
        <v>26.159201987966803</v>
      </c>
      <c r="AH199" s="220">
        <f t="shared" si="38"/>
        <v>25.702045244111932</v>
      </c>
      <c r="AI199" s="220">
        <f t="shared" si="38"/>
        <v>25.244888500257058</v>
      </c>
      <c r="AJ199" s="220">
        <f t="shared" si="38"/>
        <v>24.787731756402192</v>
      </c>
      <c r="AK199" s="220">
        <f t="shared" si="38"/>
        <v>24.330575012547317</v>
      </c>
      <c r="AL199" s="220">
        <f t="shared" si="38"/>
        <v>23.873418268692447</v>
      </c>
      <c r="AM199" s="220">
        <f t="shared" si="38"/>
        <v>23.41626152483758</v>
      </c>
      <c r="AN199" s="220">
        <f t="shared" si="38"/>
        <v>22.95910478098271</v>
      </c>
      <c r="AO199" s="220">
        <f t="shared" si="38"/>
        <v>22.501948037127843</v>
      </c>
      <c r="AP199" s="220">
        <f t="shared" si="38"/>
        <v>22.044791293272965</v>
      </c>
    </row>
    <row r="200" spans="1:89" ht="14.25" customHeight="1" thickBot="1" x14ac:dyDescent="0.25">
      <c r="G200" s="145"/>
      <c r="H200" s="396"/>
      <c r="J200" s="350"/>
      <c r="K200" s="203" t="s">
        <v>1043</v>
      </c>
      <c r="L200" s="203" t="s">
        <v>964</v>
      </c>
      <c r="M200" s="221">
        <f t="shared" ref="M200:AP200" si="39" xml:space="preserve"> (M$417-1)*(M232+M331)</f>
        <v>44.991185857284954</v>
      </c>
      <c r="N200" s="221">
        <f t="shared" si="39"/>
        <v>47.862963677962711</v>
      </c>
      <c r="O200" s="221">
        <f t="shared" si="39"/>
        <v>47.134309399527268</v>
      </c>
      <c r="P200" s="221">
        <f t="shared" si="39"/>
        <v>46.405655121091819</v>
      </c>
      <c r="Q200" s="221">
        <f t="shared" si="39"/>
        <v>45.677000842656383</v>
      </c>
      <c r="R200" s="221">
        <f t="shared" si="39"/>
        <v>44.948346564220941</v>
      </c>
      <c r="S200" s="221">
        <f t="shared" si="39"/>
        <v>44.219692285785499</v>
      </c>
      <c r="T200" s="221">
        <f t="shared" si="39"/>
        <v>43.491038007350056</v>
      </c>
      <c r="U200" s="221">
        <f t="shared" si="39"/>
        <v>42.762383728914614</v>
      </c>
      <c r="V200" s="221">
        <f t="shared" si="39"/>
        <v>42.033729450479171</v>
      </c>
      <c r="W200" s="221">
        <f t="shared" si="39"/>
        <v>41.305075172043729</v>
      </c>
      <c r="X200" s="221">
        <f t="shared" si="39"/>
        <v>40.57642089360828</v>
      </c>
      <c r="Y200" s="221">
        <f t="shared" si="39"/>
        <v>39.847766615172837</v>
      </c>
      <c r="Z200" s="221">
        <f t="shared" si="39"/>
        <v>39.119112336737395</v>
      </c>
      <c r="AA200" s="221">
        <f t="shared" si="39"/>
        <v>38.390458058301924</v>
      </c>
      <c r="AB200" s="221">
        <f t="shared" si="39"/>
        <v>37.757903684488205</v>
      </c>
      <c r="AC200" s="221">
        <f t="shared" si="39"/>
        <v>37.12534931067448</v>
      </c>
      <c r="AD200" s="221">
        <f t="shared" si="39"/>
        <v>36.492794936860754</v>
      </c>
      <c r="AE200" s="221">
        <f t="shared" si="39"/>
        <v>35.860240563047029</v>
      </c>
      <c r="AF200" s="221">
        <f t="shared" si="39"/>
        <v>35.227686189233303</v>
      </c>
      <c r="AG200" s="221">
        <f t="shared" si="39"/>
        <v>34.595131815419577</v>
      </c>
      <c r="AH200" s="221">
        <f t="shared" si="39"/>
        <v>33.962577441605845</v>
      </c>
      <c r="AI200" s="221">
        <f t="shared" si="39"/>
        <v>33.330023067792126</v>
      </c>
      <c r="AJ200" s="221">
        <f t="shared" si="39"/>
        <v>32.697468693978394</v>
      </c>
      <c r="AK200" s="221">
        <f t="shared" si="39"/>
        <v>32.064914320164668</v>
      </c>
      <c r="AL200" s="221">
        <f t="shared" si="39"/>
        <v>31.432359946350942</v>
      </c>
      <c r="AM200" s="221">
        <f t="shared" si="39"/>
        <v>30.79980557253722</v>
      </c>
      <c r="AN200" s="221">
        <f t="shared" si="39"/>
        <v>30.167251198723488</v>
      </c>
      <c r="AO200" s="221">
        <f t="shared" si="39"/>
        <v>29.534696824909762</v>
      </c>
      <c r="AP200" s="221">
        <f t="shared" si="39"/>
        <v>28.902142451096026</v>
      </c>
    </row>
    <row r="201" spans="1:89" ht="14.25" customHeight="1" thickTop="1" thickBot="1" x14ac:dyDescent="0.25">
      <c r="G201" s="145"/>
      <c r="H201" s="396"/>
      <c r="J201" s="350"/>
      <c r="K201" s="201" t="s">
        <v>1044</v>
      </c>
      <c r="L201" s="201" t="s">
        <v>962</v>
      </c>
      <c r="M201" s="219">
        <f t="shared" ref="M201:AP201" si="40" xml:space="preserve"> (M$415-1)*(M233+M332)</f>
        <v>44.991185857284954</v>
      </c>
      <c r="N201" s="219">
        <f t="shared" si="40"/>
        <v>47.862963677962711</v>
      </c>
      <c r="O201" s="219">
        <f t="shared" si="40"/>
        <v>45.876950417601961</v>
      </c>
      <c r="P201" s="219">
        <f t="shared" si="40"/>
        <v>43.890937157241211</v>
      </c>
      <c r="Q201" s="219">
        <f t="shared" si="40"/>
        <v>41.904923896880462</v>
      </c>
      <c r="R201" s="219">
        <f t="shared" si="40"/>
        <v>39.918910636519712</v>
      </c>
      <c r="S201" s="219">
        <f t="shared" si="40"/>
        <v>37.932897376158962</v>
      </c>
      <c r="T201" s="219">
        <f t="shared" si="40"/>
        <v>35.94688411579822</v>
      </c>
      <c r="U201" s="219">
        <f t="shared" si="40"/>
        <v>33.96087085543747</v>
      </c>
      <c r="V201" s="219">
        <f t="shared" si="40"/>
        <v>31.97485759507672</v>
      </c>
      <c r="W201" s="219">
        <f t="shared" si="40"/>
        <v>29.988844334715974</v>
      </c>
      <c r="X201" s="219">
        <f t="shared" si="40"/>
        <v>28.002831074355225</v>
      </c>
      <c r="Y201" s="219">
        <f t="shared" si="40"/>
        <v>26.016817813994475</v>
      </c>
      <c r="Z201" s="219">
        <f t="shared" si="40"/>
        <v>24.030804553633725</v>
      </c>
      <c r="AA201" s="219">
        <f t="shared" si="40"/>
        <v>22.044791293272965</v>
      </c>
      <c r="AB201" s="219">
        <f t="shared" si="40"/>
        <v>21.785835749039556</v>
      </c>
      <c r="AC201" s="219">
        <f t="shared" si="40"/>
        <v>21.526880204806144</v>
      </c>
      <c r="AD201" s="219">
        <f t="shared" si="40"/>
        <v>21.267924660572735</v>
      </c>
      <c r="AE201" s="219">
        <f t="shared" si="40"/>
        <v>21.008969116339326</v>
      </c>
      <c r="AF201" s="219">
        <f t="shared" si="40"/>
        <v>20.750013572105914</v>
      </c>
      <c r="AG201" s="219">
        <f t="shared" si="40"/>
        <v>20.491058027872505</v>
      </c>
      <c r="AH201" s="219">
        <f t="shared" si="40"/>
        <v>20.232102483639096</v>
      </c>
      <c r="AI201" s="219">
        <f t="shared" si="40"/>
        <v>19.97314693940568</v>
      </c>
      <c r="AJ201" s="219">
        <f t="shared" si="40"/>
        <v>19.714191395172271</v>
      </c>
      <c r="AK201" s="219">
        <f t="shared" si="40"/>
        <v>19.455235850938859</v>
      </c>
      <c r="AL201" s="219">
        <f t="shared" si="40"/>
        <v>19.19628030670545</v>
      </c>
      <c r="AM201" s="219">
        <f t="shared" si="40"/>
        <v>18.937324762472041</v>
      </c>
      <c r="AN201" s="219">
        <f t="shared" si="40"/>
        <v>18.678369218238629</v>
      </c>
      <c r="AO201" s="219">
        <f t="shared" si="40"/>
        <v>18.41941367400522</v>
      </c>
      <c r="AP201" s="219">
        <f t="shared" si="40"/>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
      <c r="G202" s="145"/>
      <c r="H202" s="396"/>
      <c r="J202" s="350"/>
      <c r="K202" s="142" t="s">
        <v>1044</v>
      </c>
      <c r="L202" s="192" t="s">
        <v>963</v>
      </c>
      <c r="M202" s="220">
        <f t="shared" ref="M202:AP202" si="41" xml:space="preserve"> (M$416-1)*(M234+M333)</f>
        <v>44.991185857284954</v>
      </c>
      <c r="N202" s="220">
        <f t="shared" si="41"/>
        <v>47.862963677962711</v>
      </c>
      <c r="O202" s="220">
        <f t="shared" si="41"/>
        <v>46.404438968203735</v>
      </c>
      <c r="P202" s="220">
        <f t="shared" si="41"/>
        <v>44.945914258444766</v>
      </c>
      <c r="Q202" s="220">
        <f t="shared" si="41"/>
        <v>43.48738954868579</v>
      </c>
      <c r="R202" s="220">
        <f t="shared" si="41"/>
        <v>42.028864838926808</v>
      </c>
      <c r="S202" s="220">
        <f t="shared" si="41"/>
        <v>40.570340129167846</v>
      </c>
      <c r="T202" s="220">
        <f t="shared" si="41"/>
        <v>39.11181541940887</v>
      </c>
      <c r="U202" s="220">
        <f t="shared" si="41"/>
        <v>37.653290709649895</v>
      </c>
      <c r="V202" s="220">
        <f t="shared" si="41"/>
        <v>36.194765999890919</v>
      </c>
      <c r="W202" s="220">
        <f t="shared" si="41"/>
        <v>34.736241290131943</v>
      </c>
      <c r="X202" s="220">
        <f t="shared" si="41"/>
        <v>33.277716580372974</v>
      </c>
      <c r="Y202" s="220">
        <f t="shared" si="41"/>
        <v>31.819191870613999</v>
      </c>
      <c r="Z202" s="220">
        <f t="shared" si="41"/>
        <v>30.360667160855023</v>
      </c>
      <c r="AA202" s="220">
        <f t="shared" si="41"/>
        <v>28.902142451096026</v>
      </c>
      <c r="AB202" s="220">
        <f t="shared" si="41"/>
        <v>28.444985707241152</v>
      </c>
      <c r="AC202" s="220">
        <f t="shared" si="41"/>
        <v>27.987828963386281</v>
      </c>
      <c r="AD202" s="220">
        <f t="shared" si="41"/>
        <v>27.530672219531411</v>
      </c>
      <c r="AE202" s="220">
        <f t="shared" si="41"/>
        <v>27.07351547567654</v>
      </c>
      <c r="AF202" s="220">
        <f t="shared" si="41"/>
        <v>26.616358731821666</v>
      </c>
      <c r="AG202" s="220">
        <f t="shared" si="41"/>
        <v>26.159201987966803</v>
      </c>
      <c r="AH202" s="220">
        <f t="shared" si="41"/>
        <v>25.702045244111932</v>
      </c>
      <c r="AI202" s="220">
        <f t="shared" si="41"/>
        <v>25.244888500257058</v>
      </c>
      <c r="AJ202" s="220">
        <f t="shared" si="41"/>
        <v>24.787731756402192</v>
      </c>
      <c r="AK202" s="220">
        <f t="shared" si="41"/>
        <v>24.330575012547317</v>
      </c>
      <c r="AL202" s="220">
        <f t="shared" si="41"/>
        <v>23.873418268692447</v>
      </c>
      <c r="AM202" s="220">
        <f t="shared" si="41"/>
        <v>23.41626152483758</v>
      </c>
      <c r="AN202" s="220">
        <f t="shared" si="41"/>
        <v>22.95910478098271</v>
      </c>
      <c r="AO202" s="220">
        <f t="shared" si="41"/>
        <v>22.501948037127843</v>
      </c>
      <c r="AP202" s="220">
        <f t="shared" si="41"/>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25">
      <c r="G203" s="145"/>
      <c r="H203" s="396"/>
      <c r="J203" s="350"/>
      <c r="K203" s="203" t="s">
        <v>1044</v>
      </c>
      <c r="L203" s="203" t="s">
        <v>964</v>
      </c>
      <c r="M203" s="221">
        <f t="shared" ref="M203:AP203" si="42" xml:space="preserve"> (M$417-1)*(M235+M334)</f>
        <v>44.991185857284954</v>
      </c>
      <c r="N203" s="221">
        <f t="shared" si="42"/>
        <v>47.862963677962711</v>
      </c>
      <c r="O203" s="221">
        <f t="shared" si="42"/>
        <v>47.134309399527268</v>
      </c>
      <c r="P203" s="221">
        <f t="shared" si="42"/>
        <v>46.405655121091819</v>
      </c>
      <c r="Q203" s="221">
        <f t="shared" si="42"/>
        <v>45.677000842656383</v>
      </c>
      <c r="R203" s="221">
        <f t="shared" si="42"/>
        <v>44.948346564220941</v>
      </c>
      <c r="S203" s="221">
        <f t="shared" si="42"/>
        <v>44.219692285785499</v>
      </c>
      <c r="T203" s="221">
        <f t="shared" si="42"/>
        <v>43.491038007350056</v>
      </c>
      <c r="U203" s="221">
        <f t="shared" si="42"/>
        <v>42.762383728914614</v>
      </c>
      <c r="V203" s="221">
        <f t="shared" si="42"/>
        <v>42.033729450479171</v>
      </c>
      <c r="W203" s="221">
        <f t="shared" si="42"/>
        <v>41.305075172043729</v>
      </c>
      <c r="X203" s="221">
        <f t="shared" si="42"/>
        <v>40.57642089360828</v>
      </c>
      <c r="Y203" s="221">
        <f t="shared" si="42"/>
        <v>39.847766615172837</v>
      </c>
      <c r="Z203" s="221">
        <f t="shared" si="42"/>
        <v>39.119112336737395</v>
      </c>
      <c r="AA203" s="221">
        <f t="shared" si="42"/>
        <v>38.390458058301924</v>
      </c>
      <c r="AB203" s="221">
        <f t="shared" si="42"/>
        <v>37.757903684488205</v>
      </c>
      <c r="AC203" s="221">
        <f t="shared" si="42"/>
        <v>37.12534931067448</v>
      </c>
      <c r="AD203" s="221">
        <f t="shared" si="42"/>
        <v>36.492794936860754</v>
      </c>
      <c r="AE203" s="221">
        <f t="shared" si="42"/>
        <v>35.860240563047029</v>
      </c>
      <c r="AF203" s="221">
        <f t="shared" si="42"/>
        <v>35.227686189233303</v>
      </c>
      <c r="AG203" s="221">
        <f t="shared" si="42"/>
        <v>34.595131815419577</v>
      </c>
      <c r="AH203" s="221">
        <f t="shared" si="42"/>
        <v>33.962577441605845</v>
      </c>
      <c r="AI203" s="221">
        <f t="shared" si="42"/>
        <v>33.330023067792126</v>
      </c>
      <c r="AJ203" s="221">
        <f t="shared" si="42"/>
        <v>32.697468693978394</v>
      </c>
      <c r="AK203" s="221">
        <f t="shared" si="42"/>
        <v>32.064914320164668</v>
      </c>
      <c r="AL203" s="221">
        <f t="shared" si="42"/>
        <v>31.432359946350942</v>
      </c>
      <c r="AM203" s="221">
        <f t="shared" si="42"/>
        <v>30.79980557253722</v>
      </c>
      <c r="AN203" s="221">
        <f t="shared" si="42"/>
        <v>30.167251198723488</v>
      </c>
      <c r="AO203" s="221">
        <f t="shared" si="42"/>
        <v>29.534696824909762</v>
      </c>
      <c r="AP203" s="221">
        <f t="shared" si="42"/>
        <v>28.902142451096026</v>
      </c>
    </row>
    <row r="204" spans="1:89" ht="13.5" customHeight="1" thickTop="1" thickBot="1" x14ac:dyDescent="0.25">
      <c r="G204" s="145"/>
      <c r="H204" s="396"/>
      <c r="J204" s="350"/>
      <c r="K204" s="201" t="s">
        <v>1045</v>
      </c>
      <c r="L204" s="201" t="s">
        <v>962</v>
      </c>
      <c r="M204" s="222">
        <f t="shared" ref="M204:AP204" si="43" xml:space="preserve"> (M$415-1)*(M236+M335)</f>
        <v>44.991185857284954</v>
      </c>
      <c r="N204" s="222">
        <f t="shared" si="43"/>
        <v>47.862963677962711</v>
      </c>
      <c r="O204" s="222">
        <f t="shared" si="43"/>
        <v>45.876950417601961</v>
      </c>
      <c r="P204" s="222">
        <f t="shared" si="43"/>
        <v>43.890937157241211</v>
      </c>
      <c r="Q204" s="222">
        <f t="shared" si="43"/>
        <v>41.904923896880462</v>
      </c>
      <c r="R204" s="222">
        <f t="shared" si="43"/>
        <v>39.918910636519712</v>
      </c>
      <c r="S204" s="222">
        <f t="shared" si="43"/>
        <v>37.932897376158962</v>
      </c>
      <c r="T204" s="222">
        <f t="shared" si="43"/>
        <v>35.94688411579822</v>
      </c>
      <c r="U204" s="222">
        <f t="shared" si="43"/>
        <v>33.96087085543747</v>
      </c>
      <c r="V204" s="222">
        <f t="shared" si="43"/>
        <v>31.97485759507672</v>
      </c>
      <c r="W204" s="222">
        <f t="shared" si="43"/>
        <v>29.988844334715974</v>
      </c>
      <c r="X204" s="222">
        <f t="shared" si="43"/>
        <v>28.002831074355225</v>
      </c>
      <c r="Y204" s="222">
        <f t="shared" si="43"/>
        <v>26.016817813994475</v>
      </c>
      <c r="Z204" s="222">
        <f t="shared" si="43"/>
        <v>24.030804553633725</v>
      </c>
      <c r="AA204" s="222">
        <f t="shared" si="43"/>
        <v>22.044791293272965</v>
      </c>
      <c r="AB204" s="222">
        <f t="shared" si="43"/>
        <v>21.785835749039556</v>
      </c>
      <c r="AC204" s="222">
        <f t="shared" si="43"/>
        <v>21.526880204806144</v>
      </c>
      <c r="AD204" s="222">
        <f t="shared" si="43"/>
        <v>21.267924660572735</v>
      </c>
      <c r="AE204" s="222">
        <f t="shared" si="43"/>
        <v>21.008969116339326</v>
      </c>
      <c r="AF204" s="222">
        <f t="shared" si="43"/>
        <v>20.750013572105914</v>
      </c>
      <c r="AG204" s="222">
        <f t="shared" si="43"/>
        <v>20.491058027872505</v>
      </c>
      <c r="AH204" s="222">
        <f t="shared" si="43"/>
        <v>20.232102483639096</v>
      </c>
      <c r="AI204" s="222">
        <f t="shared" si="43"/>
        <v>19.97314693940568</v>
      </c>
      <c r="AJ204" s="222">
        <f t="shared" si="43"/>
        <v>19.714191395172271</v>
      </c>
      <c r="AK204" s="222">
        <f t="shared" si="43"/>
        <v>19.455235850938859</v>
      </c>
      <c r="AL204" s="222">
        <f t="shared" si="43"/>
        <v>19.19628030670545</v>
      </c>
      <c r="AM204" s="222">
        <f t="shared" si="43"/>
        <v>18.937324762472041</v>
      </c>
      <c r="AN204" s="222">
        <f t="shared" si="43"/>
        <v>18.678369218238629</v>
      </c>
      <c r="AO204" s="222">
        <f t="shared" si="43"/>
        <v>18.41941367400522</v>
      </c>
      <c r="AP204" s="222">
        <f t="shared" si="43"/>
        <v>18.160458129771794</v>
      </c>
      <c r="AT204" s="206"/>
      <c r="AU204" s="206"/>
      <c r="AV204" s="206"/>
      <c r="AW204" s="206"/>
      <c r="AZ204" s="206"/>
    </row>
    <row r="205" spans="1:89" s="206" customFormat="1" ht="14.25" customHeight="1" thickTop="1" thickBot="1" x14ac:dyDescent="0.25">
      <c r="A205" s="137"/>
      <c r="B205" s="137"/>
      <c r="C205" s="137"/>
      <c r="D205" s="137"/>
      <c r="E205" s="137"/>
      <c r="F205" s="137"/>
      <c r="G205" s="145"/>
      <c r="H205" s="396"/>
      <c r="I205" s="137"/>
      <c r="J205" s="350"/>
      <c r="K205" s="142" t="s">
        <v>1045</v>
      </c>
      <c r="L205" s="192" t="s">
        <v>963</v>
      </c>
      <c r="M205" s="220">
        <f t="shared" ref="M205:AP205" si="44" xml:space="preserve"> (M$416-1)*(M237+M336)</f>
        <v>44.991185857284954</v>
      </c>
      <c r="N205" s="220">
        <f t="shared" si="44"/>
        <v>47.862963677962711</v>
      </c>
      <c r="O205" s="220">
        <f t="shared" si="44"/>
        <v>46.404438968203735</v>
      </c>
      <c r="P205" s="220">
        <f t="shared" si="44"/>
        <v>44.945914258444766</v>
      </c>
      <c r="Q205" s="220">
        <f t="shared" si="44"/>
        <v>43.48738954868579</v>
      </c>
      <c r="R205" s="220">
        <f t="shared" si="44"/>
        <v>42.028864838926808</v>
      </c>
      <c r="S205" s="220">
        <f t="shared" si="44"/>
        <v>40.570340129167846</v>
      </c>
      <c r="T205" s="220">
        <f t="shared" si="44"/>
        <v>39.11181541940887</v>
      </c>
      <c r="U205" s="220">
        <f t="shared" si="44"/>
        <v>37.653290709649895</v>
      </c>
      <c r="V205" s="220">
        <f t="shared" si="44"/>
        <v>36.194765999890919</v>
      </c>
      <c r="W205" s="220">
        <f t="shared" si="44"/>
        <v>34.736241290131943</v>
      </c>
      <c r="X205" s="220">
        <f t="shared" si="44"/>
        <v>33.277716580372974</v>
      </c>
      <c r="Y205" s="220">
        <f t="shared" si="44"/>
        <v>31.819191870613999</v>
      </c>
      <c r="Z205" s="220">
        <f t="shared" si="44"/>
        <v>30.360667160855023</v>
      </c>
      <c r="AA205" s="220">
        <f t="shared" si="44"/>
        <v>28.902142451096026</v>
      </c>
      <c r="AB205" s="220">
        <f t="shared" si="44"/>
        <v>28.444985707241152</v>
      </c>
      <c r="AC205" s="220">
        <f t="shared" si="44"/>
        <v>27.987828963386281</v>
      </c>
      <c r="AD205" s="220">
        <f t="shared" si="44"/>
        <v>27.530672219531411</v>
      </c>
      <c r="AE205" s="220">
        <f t="shared" si="44"/>
        <v>27.07351547567654</v>
      </c>
      <c r="AF205" s="220">
        <f t="shared" si="44"/>
        <v>26.616358731821666</v>
      </c>
      <c r="AG205" s="220">
        <f t="shared" si="44"/>
        <v>26.159201987966803</v>
      </c>
      <c r="AH205" s="220">
        <f t="shared" si="44"/>
        <v>25.702045244111932</v>
      </c>
      <c r="AI205" s="220">
        <f t="shared" si="44"/>
        <v>25.244888500257058</v>
      </c>
      <c r="AJ205" s="220">
        <f t="shared" si="44"/>
        <v>24.787731756402192</v>
      </c>
      <c r="AK205" s="220">
        <f t="shared" si="44"/>
        <v>24.330575012547317</v>
      </c>
      <c r="AL205" s="220">
        <f t="shared" si="44"/>
        <v>23.873418268692447</v>
      </c>
      <c r="AM205" s="220">
        <f t="shared" si="44"/>
        <v>23.41626152483758</v>
      </c>
      <c r="AN205" s="220">
        <f t="shared" si="44"/>
        <v>22.95910478098271</v>
      </c>
      <c r="AO205" s="220">
        <f t="shared" si="44"/>
        <v>22.501948037127843</v>
      </c>
      <c r="AP205" s="220">
        <f t="shared" si="44"/>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25">
      <c r="A206" s="137"/>
      <c r="B206" s="137"/>
      <c r="C206" s="137"/>
      <c r="D206" s="137"/>
      <c r="E206" s="137"/>
      <c r="F206" s="137"/>
      <c r="G206" s="145"/>
      <c r="H206" s="396"/>
      <c r="I206" s="137"/>
      <c r="J206" s="350"/>
      <c r="K206" s="203" t="s">
        <v>1045</v>
      </c>
      <c r="L206" s="203" t="s">
        <v>964</v>
      </c>
      <c r="M206" s="221">
        <f t="shared" ref="M206:AP206" si="45" xml:space="preserve"> (M$417-1)*(M238+M337)</f>
        <v>44.991185857284954</v>
      </c>
      <c r="N206" s="221">
        <f t="shared" si="45"/>
        <v>47.862963677962711</v>
      </c>
      <c r="O206" s="221">
        <f t="shared" si="45"/>
        <v>47.134309399527268</v>
      </c>
      <c r="P206" s="221">
        <f t="shared" si="45"/>
        <v>46.405655121091819</v>
      </c>
      <c r="Q206" s="221">
        <f t="shared" si="45"/>
        <v>45.677000842656383</v>
      </c>
      <c r="R206" s="221">
        <f t="shared" si="45"/>
        <v>44.948346564220941</v>
      </c>
      <c r="S206" s="221">
        <f t="shared" si="45"/>
        <v>44.219692285785499</v>
      </c>
      <c r="T206" s="221">
        <f t="shared" si="45"/>
        <v>43.491038007350056</v>
      </c>
      <c r="U206" s="221">
        <f t="shared" si="45"/>
        <v>42.762383728914614</v>
      </c>
      <c r="V206" s="221">
        <f t="shared" si="45"/>
        <v>42.033729450479171</v>
      </c>
      <c r="W206" s="221">
        <f t="shared" si="45"/>
        <v>41.305075172043729</v>
      </c>
      <c r="X206" s="221">
        <f t="shared" si="45"/>
        <v>40.57642089360828</v>
      </c>
      <c r="Y206" s="221">
        <f t="shared" si="45"/>
        <v>39.847766615172837</v>
      </c>
      <c r="Z206" s="221">
        <f t="shared" si="45"/>
        <v>39.119112336737395</v>
      </c>
      <c r="AA206" s="221">
        <f t="shared" si="45"/>
        <v>38.390458058301924</v>
      </c>
      <c r="AB206" s="221">
        <f t="shared" si="45"/>
        <v>37.757903684488205</v>
      </c>
      <c r="AC206" s="221">
        <f t="shared" si="45"/>
        <v>37.12534931067448</v>
      </c>
      <c r="AD206" s="221">
        <f t="shared" si="45"/>
        <v>36.492794936860754</v>
      </c>
      <c r="AE206" s="221">
        <f t="shared" si="45"/>
        <v>35.860240563047029</v>
      </c>
      <c r="AF206" s="221">
        <f t="shared" si="45"/>
        <v>35.227686189233303</v>
      </c>
      <c r="AG206" s="221">
        <f t="shared" si="45"/>
        <v>34.595131815419577</v>
      </c>
      <c r="AH206" s="221">
        <f t="shared" si="45"/>
        <v>33.962577441605845</v>
      </c>
      <c r="AI206" s="221">
        <f t="shared" si="45"/>
        <v>33.330023067792126</v>
      </c>
      <c r="AJ206" s="221">
        <f t="shared" si="45"/>
        <v>32.697468693978394</v>
      </c>
      <c r="AK206" s="221">
        <f t="shared" si="45"/>
        <v>32.064914320164668</v>
      </c>
      <c r="AL206" s="221">
        <f t="shared" si="45"/>
        <v>31.432359946350942</v>
      </c>
      <c r="AM206" s="221">
        <f t="shared" si="45"/>
        <v>30.79980557253722</v>
      </c>
      <c r="AN206" s="221">
        <f t="shared" si="45"/>
        <v>30.167251198723488</v>
      </c>
      <c r="AO206" s="221">
        <f t="shared" si="45"/>
        <v>29.534696824909762</v>
      </c>
      <c r="AP206" s="221">
        <f t="shared" si="45"/>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25">
      <c r="G207" s="145"/>
      <c r="H207" s="396"/>
      <c r="J207" s="350"/>
      <c r="K207" s="201" t="s">
        <v>1046</v>
      </c>
      <c r="L207" s="201" t="s">
        <v>962</v>
      </c>
      <c r="M207" s="219">
        <f t="shared" ref="M207:AP207" si="46" xml:space="preserve"> (M$415-1)*(M239+M338)</f>
        <v>44.991185857284954</v>
      </c>
      <c r="N207" s="219">
        <f t="shared" si="46"/>
        <v>47.862963677962711</v>
      </c>
      <c r="O207" s="219">
        <f t="shared" si="46"/>
        <v>45.876950417601961</v>
      </c>
      <c r="P207" s="219">
        <f t="shared" si="46"/>
        <v>43.890937157241211</v>
      </c>
      <c r="Q207" s="219">
        <f t="shared" si="46"/>
        <v>41.904923896880462</v>
      </c>
      <c r="R207" s="219">
        <f t="shared" si="46"/>
        <v>39.918910636519712</v>
      </c>
      <c r="S207" s="219">
        <f t="shared" si="46"/>
        <v>37.932897376158962</v>
      </c>
      <c r="T207" s="219">
        <f t="shared" si="46"/>
        <v>35.94688411579822</v>
      </c>
      <c r="U207" s="219">
        <f t="shared" si="46"/>
        <v>33.96087085543747</v>
      </c>
      <c r="V207" s="219">
        <f t="shared" si="46"/>
        <v>31.97485759507672</v>
      </c>
      <c r="W207" s="219">
        <f t="shared" si="46"/>
        <v>29.988844334715974</v>
      </c>
      <c r="X207" s="219">
        <f t="shared" si="46"/>
        <v>28.002831074355225</v>
      </c>
      <c r="Y207" s="219">
        <f t="shared" si="46"/>
        <v>26.016817813994475</v>
      </c>
      <c r="Z207" s="219">
        <f t="shared" si="46"/>
        <v>24.030804553633725</v>
      </c>
      <c r="AA207" s="219">
        <f t="shared" si="46"/>
        <v>22.044791293272965</v>
      </c>
      <c r="AB207" s="219">
        <f t="shared" si="46"/>
        <v>21.785835749039556</v>
      </c>
      <c r="AC207" s="219">
        <f t="shared" si="46"/>
        <v>21.526880204806144</v>
      </c>
      <c r="AD207" s="219">
        <f t="shared" si="46"/>
        <v>21.267924660572735</v>
      </c>
      <c r="AE207" s="219">
        <f t="shared" si="46"/>
        <v>21.008969116339326</v>
      </c>
      <c r="AF207" s="219">
        <f t="shared" si="46"/>
        <v>20.750013572105914</v>
      </c>
      <c r="AG207" s="219">
        <f t="shared" si="46"/>
        <v>20.491058027872505</v>
      </c>
      <c r="AH207" s="219">
        <f t="shared" si="46"/>
        <v>20.232102483639096</v>
      </c>
      <c r="AI207" s="219">
        <f t="shared" si="46"/>
        <v>19.97314693940568</v>
      </c>
      <c r="AJ207" s="219">
        <f t="shared" si="46"/>
        <v>19.714191395172271</v>
      </c>
      <c r="AK207" s="219">
        <f t="shared" si="46"/>
        <v>19.455235850938859</v>
      </c>
      <c r="AL207" s="219">
        <f t="shared" si="46"/>
        <v>19.19628030670545</v>
      </c>
      <c r="AM207" s="219">
        <f t="shared" si="46"/>
        <v>18.937324762472041</v>
      </c>
      <c r="AN207" s="219">
        <f t="shared" si="46"/>
        <v>18.678369218238629</v>
      </c>
      <c r="AO207" s="219">
        <f t="shared" si="46"/>
        <v>18.41941367400522</v>
      </c>
      <c r="AP207" s="219">
        <f t="shared" si="46"/>
        <v>18.160458129771794</v>
      </c>
      <c r="AT207" s="206"/>
      <c r="AU207" s="206"/>
      <c r="AV207" s="206"/>
      <c r="AW207" s="206"/>
      <c r="AZ207" s="206"/>
    </row>
    <row r="208" spans="1:89" s="206" customFormat="1" ht="14.25" customHeight="1" thickTop="1" thickBot="1" x14ac:dyDescent="0.25">
      <c r="A208" s="137"/>
      <c r="B208" s="137"/>
      <c r="C208" s="137"/>
      <c r="D208" s="137"/>
      <c r="E208" s="137"/>
      <c r="F208" s="137"/>
      <c r="G208" s="145"/>
      <c r="H208" s="396"/>
      <c r="I208" s="137"/>
      <c r="J208" s="350"/>
      <c r="K208" s="142" t="s">
        <v>1046</v>
      </c>
      <c r="L208" s="192" t="s">
        <v>963</v>
      </c>
      <c r="M208" s="220">
        <f t="shared" ref="M208:AP208" si="47" xml:space="preserve"> (M$416-1)*(M240+M339)</f>
        <v>44.991185857284954</v>
      </c>
      <c r="N208" s="220">
        <f t="shared" si="47"/>
        <v>47.862963677962711</v>
      </c>
      <c r="O208" s="220">
        <f t="shared" si="47"/>
        <v>46.404438968203735</v>
      </c>
      <c r="P208" s="220">
        <f t="shared" si="47"/>
        <v>44.945914258444766</v>
      </c>
      <c r="Q208" s="220">
        <f t="shared" si="47"/>
        <v>43.48738954868579</v>
      </c>
      <c r="R208" s="220">
        <f t="shared" si="47"/>
        <v>42.028864838926808</v>
      </c>
      <c r="S208" s="220">
        <f t="shared" si="47"/>
        <v>40.570340129167846</v>
      </c>
      <c r="T208" s="220">
        <f t="shared" si="47"/>
        <v>39.11181541940887</v>
      </c>
      <c r="U208" s="220">
        <f t="shared" si="47"/>
        <v>37.653290709649895</v>
      </c>
      <c r="V208" s="220">
        <f t="shared" si="47"/>
        <v>36.194765999890919</v>
      </c>
      <c r="W208" s="220">
        <f t="shared" si="47"/>
        <v>34.736241290131943</v>
      </c>
      <c r="X208" s="220">
        <f t="shared" si="47"/>
        <v>33.277716580372974</v>
      </c>
      <c r="Y208" s="220">
        <f t="shared" si="47"/>
        <v>31.819191870613999</v>
      </c>
      <c r="Z208" s="220">
        <f t="shared" si="47"/>
        <v>30.360667160855023</v>
      </c>
      <c r="AA208" s="220">
        <f t="shared" si="47"/>
        <v>28.902142451096026</v>
      </c>
      <c r="AB208" s="220">
        <f t="shared" si="47"/>
        <v>28.444985707241152</v>
      </c>
      <c r="AC208" s="220">
        <f t="shared" si="47"/>
        <v>27.987828963386281</v>
      </c>
      <c r="AD208" s="220">
        <f t="shared" si="47"/>
        <v>27.530672219531411</v>
      </c>
      <c r="AE208" s="220">
        <f t="shared" si="47"/>
        <v>27.07351547567654</v>
      </c>
      <c r="AF208" s="220">
        <f t="shared" si="47"/>
        <v>26.616358731821666</v>
      </c>
      <c r="AG208" s="220">
        <f t="shared" si="47"/>
        <v>26.159201987966803</v>
      </c>
      <c r="AH208" s="220">
        <f t="shared" si="47"/>
        <v>25.702045244111932</v>
      </c>
      <c r="AI208" s="220">
        <f t="shared" si="47"/>
        <v>25.244888500257058</v>
      </c>
      <c r="AJ208" s="220">
        <f t="shared" si="47"/>
        <v>24.787731756402192</v>
      </c>
      <c r="AK208" s="220">
        <f t="shared" si="47"/>
        <v>24.330575012547317</v>
      </c>
      <c r="AL208" s="220">
        <f t="shared" si="47"/>
        <v>23.873418268692447</v>
      </c>
      <c r="AM208" s="220">
        <f t="shared" si="47"/>
        <v>23.41626152483758</v>
      </c>
      <c r="AN208" s="220">
        <f t="shared" si="47"/>
        <v>22.95910478098271</v>
      </c>
      <c r="AO208" s="220">
        <f t="shared" si="47"/>
        <v>22.501948037127843</v>
      </c>
      <c r="AP208" s="220">
        <f t="shared" si="47"/>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25">
      <c r="A209" s="137"/>
      <c r="B209" s="137"/>
      <c r="C209" s="137"/>
      <c r="D209" s="137"/>
      <c r="E209" s="137"/>
      <c r="F209" s="137"/>
      <c r="G209" s="145"/>
      <c r="H209" s="396"/>
      <c r="I209" s="137"/>
      <c r="J209" s="350"/>
      <c r="K209" s="203" t="s">
        <v>1046</v>
      </c>
      <c r="L209" s="203" t="s">
        <v>964</v>
      </c>
      <c r="M209" s="221">
        <f t="shared" ref="M209:AP209" si="48" xml:space="preserve"> (M$417-1)*(M241+M340)</f>
        <v>44.991185857284954</v>
      </c>
      <c r="N209" s="221">
        <f t="shared" si="48"/>
        <v>47.862963677962711</v>
      </c>
      <c r="O209" s="221">
        <f t="shared" si="48"/>
        <v>47.134309399527268</v>
      </c>
      <c r="P209" s="221">
        <f t="shared" si="48"/>
        <v>46.405655121091819</v>
      </c>
      <c r="Q209" s="221">
        <f t="shared" si="48"/>
        <v>45.677000842656383</v>
      </c>
      <c r="R209" s="221">
        <f t="shared" si="48"/>
        <v>44.948346564220941</v>
      </c>
      <c r="S209" s="221">
        <f t="shared" si="48"/>
        <v>44.219692285785499</v>
      </c>
      <c r="T209" s="221">
        <f t="shared" si="48"/>
        <v>43.491038007350056</v>
      </c>
      <c r="U209" s="221">
        <f t="shared" si="48"/>
        <v>42.762383728914614</v>
      </c>
      <c r="V209" s="221">
        <f t="shared" si="48"/>
        <v>42.033729450479171</v>
      </c>
      <c r="W209" s="221">
        <f t="shared" si="48"/>
        <v>41.305075172043729</v>
      </c>
      <c r="X209" s="221">
        <f t="shared" si="48"/>
        <v>40.57642089360828</v>
      </c>
      <c r="Y209" s="221">
        <f t="shared" si="48"/>
        <v>39.847766615172837</v>
      </c>
      <c r="Z209" s="221">
        <f t="shared" si="48"/>
        <v>39.119112336737395</v>
      </c>
      <c r="AA209" s="221">
        <f t="shared" si="48"/>
        <v>38.390458058301924</v>
      </c>
      <c r="AB209" s="221">
        <f t="shared" si="48"/>
        <v>37.757903684488205</v>
      </c>
      <c r="AC209" s="221">
        <f t="shared" si="48"/>
        <v>37.12534931067448</v>
      </c>
      <c r="AD209" s="221">
        <f t="shared" si="48"/>
        <v>36.492794936860754</v>
      </c>
      <c r="AE209" s="221">
        <f t="shared" si="48"/>
        <v>35.860240563047029</v>
      </c>
      <c r="AF209" s="221">
        <f t="shared" si="48"/>
        <v>35.227686189233303</v>
      </c>
      <c r="AG209" s="221">
        <f t="shared" si="48"/>
        <v>34.595131815419577</v>
      </c>
      <c r="AH209" s="221">
        <f t="shared" si="48"/>
        <v>33.962577441605845</v>
      </c>
      <c r="AI209" s="221">
        <f t="shared" si="48"/>
        <v>33.330023067792126</v>
      </c>
      <c r="AJ209" s="221">
        <f t="shared" si="48"/>
        <v>32.697468693978394</v>
      </c>
      <c r="AK209" s="221">
        <f t="shared" si="48"/>
        <v>32.064914320164668</v>
      </c>
      <c r="AL209" s="221">
        <f t="shared" si="48"/>
        <v>31.432359946350942</v>
      </c>
      <c r="AM209" s="221">
        <f t="shared" si="48"/>
        <v>30.79980557253722</v>
      </c>
      <c r="AN209" s="221">
        <f t="shared" si="48"/>
        <v>30.167251198723488</v>
      </c>
      <c r="AO209" s="221">
        <f t="shared" si="48"/>
        <v>29.534696824909762</v>
      </c>
      <c r="AP209" s="221">
        <f t="shared" si="48"/>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
      <c r="G210" s="145"/>
      <c r="H210" s="396"/>
      <c r="J210" s="350"/>
      <c r="K210" s="201" t="s">
        <v>1047</v>
      </c>
      <c r="L210" s="201" t="s">
        <v>962</v>
      </c>
      <c r="M210" s="222">
        <f t="shared" ref="M210:AP210" si="49" xml:space="preserve"> (M$415-1)*(M242+M341)</f>
        <v>44.991185857284954</v>
      </c>
      <c r="N210" s="222">
        <f t="shared" si="49"/>
        <v>47.862963677962711</v>
      </c>
      <c r="O210" s="222">
        <f t="shared" si="49"/>
        <v>45.876950417601961</v>
      </c>
      <c r="P210" s="222">
        <f t="shared" si="49"/>
        <v>43.890937157241211</v>
      </c>
      <c r="Q210" s="222">
        <f t="shared" si="49"/>
        <v>41.904923896880462</v>
      </c>
      <c r="R210" s="222">
        <f t="shared" si="49"/>
        <v>39.918910636519712</v>
      </c>
      <c r="S210" s="222">
        <f t="shared" si="49"/>
        <v>37.932897376158962</v>
      </c>
      <c r="T210" s="222">
        <f t="shared" si="49"/>
        <v>35.94688411579822</v>
      </c>
      <c r="U210" s="222">
        <f t="shared" si="49"/>
        <v>33.96087085543747</v>
      </c>
      <c r="V210" s="222">
        <f t="shared" si="49"/>
        <v>31.97485759507672</v>
      </c>
      <c r="W210" s="222">
        <f t="shared" si="49"/>
        <v>29.988844334715974</v>
      </c>
      <c r="X210" s="222">
        <f t="shared" si="49"/>
        <v>28.002831074355225</v>
      </c>
      <c r="Y210" s="222">
        <f t="shared" si="49"/>
        <v>26.016817813994475</v>
      </c>
      <c r="Z210" s="222">
        <f t="shared" si="49"/>
        <v>24.030804553633725</v>
      </c>
      <c r="AA210" s="222">
        <f t="shared" si="49"/>
        <v>22.044791293272965</v>
      </c>
      <c r="AB210" s="222">
        <f t="shared" si="49"/>
        <v>21.785835749039556</v>
      </c>
      <c r="AC210" s="222">
        <f t="shared" si="49"/>
        <v>21.526880204806144</v>
      </c>
      <c r="AD210" s="222">
        <f t="shared" si="49"/>
        <v>21.267924660572735</v>
      </c>
      <c r="AE210" s="222">
        <f t="shared" si="49"/>
        <v>21.008969116339326</v>
      </c>
      <c r="AF210" s="222">
        <f t="shared" si="49"/>
        <v>20.750013572105914</v>
      </c>
      <c r="AG210" s="222">
        <f t="shared" si="49"/>
        <v>20.491058027872505</v>
      </c>
      <c r="AH210" s="222">
        <f t="shared" si="49"/>
        <v>20.232102483639096</v>
      </c>
      <c r="AI210" s="222">
        <f t="shared" si="49"/>
        <v>19.97314693940568</v>
      </c>
      <c r="AJ210" s="222">
        <f t="shared" si="49"/>
        <v>19.714191395172271</v>
      </c>
      <c r="AK210" s="222">
        <f t="shared" si="49"/>
        <v>19.455235850938859</v>
      </c>
      <c r="AL210" s="222">
        <f t="shared" si="49"/>
        <v>19.19628030670545</v>
      </c>
      <c r="AM210" s="222">
        <f t="shared" si="49"/>
        <v>18.937324762472041</v>
      </c>
      <c r="AN210" s="222">
        <f t="shared" si="49"/>
        <v>18.678369218238629</v>
      </c>
      <c r="AO210" s="222">
        <f t="shared" si="49"/>
        <v>18.41941367400522</v>
      </c>
      <c r="AP210" s="222">
        <f t="shared" si="49"/>
        <v>18.160458129771794</v>
      </c>
    </row>
    <row r="211" spans="1:89" ht="14.25" customHeight="1" x14ac:dyDescent="0.2">
      <c r="G211" s="145"/>
      <c r="H211" s="396"/>
      <c r="J211" s="350"/>
      <c r="K211" s="142" t="s">
        <v>1047</v>
      </c>
      <c r="L211" s="192" t="s">
        <v>963</v>
      </c>
      <c r="M211" s="220">
        <f t="shared" ref="M211:AP211" si="50" xml:space="preserve"> (M$416-1)*(M243+M342)</f>
        <v>44.991185857284954</v>
      </c>
      <c r="N211" s="220">
        <f t="shared" si="50"/>
        <v>47.862963677962711</v>
      </c>
      <c r="O211" s="220">
        <f t="shared" si="50"/>
        <v>46.404438968203735</v>
      </c>
      <c r="P211" s="220">
        <f t="shared" si="50"/>
        <v>44.945914258444766</v>
      </c>
      <c r="Q211" s="220">
        <f t="shared" si="50"/>
        <v>43.48738954868579</v>
      </c>
      <c r="R211" s="220">
        <f t="shared" si="50"/>
        <v>42.028864838926808</v>
      </c>
      <c r="S211" s="220">
        <f t="shared" si="50"/>
        <v>40.570340129167846</v>
      </c>
      <c r="T211" s="220">
        <f t="shared" si="50"/>
        <v>39.11181541940887</v>
      </c>
      <c r="U211" s="220">
        <f t="shared" si="50"/>
        <v>37.653290709649895</v>
      </c>
      <c r="V211" s="220">
        <f t="shared" si="50"/>
        <v>36.194765999890919</v>
      </c>
      <c r="W211" s="220">
        <f t="shared" si="50"/>
        <v>34.736241290131943</v>
      </c>
      <c r="X211" s="220">
        <f t="shared" si="50"/>
        <v>33.277716580372974</v>
      </c>
      <c r="Y211" s="220">
        <f t="shared" si="50"/>
        <v>31.819191870613999</v>
      </c>
      <c r="Z211" s="220">
        <f t="shared" si="50"/>
        <v>30.360667160855023</v>
      </c>
      <c r="AA211" s="220">
        <f t="shared" si="50"/>
        <v>28.902142451096026</v>
      </c>
      <c r="AB211" s="220">
        <f t="shared" si="50"/>
        <v>28.444985707241152</v>
      </c>
      <c r="AC211" s="220">
        <f t="shared" si="50"/>
        <v>27.987828963386281</v>
      </c>
      <c r="AD211" s="220">
        <f t="shared" si="50"/>
        <v>27.530672219531411</v>
      </c>
      <c r="AE211" s="220">
        <f t="shared" si="50"/>
        <v>27.07351547567654</v>
      </c>
      <c r="AF211" s="220">
        <f t="shared" si="50"/>
        <v>26.616358731821666</v>
      </c>
      <c r="AG211" s="220">
        <f t="shared" si="50"/>
        <v>26.159201987966803</v>
      </c>
      <c r="AH211" s="220">
        <f t="shared" si="50"/>
        <v>25.702045244111932</v>
      </c>
      <c r="AI211" s="220">
        <f t="shared" si="50"/>
        <v>25.244888500257058</v>
      </c>
      <c r="AJ211" s="220">
        <f t="shared" si="50"/>
        <v>24.787731756402192</v>
      </c>
      <c r="AK211" s="220">
        <f t="shared" si="50"/>
        <v>24.330575012547317</v>
      </c>
      <c r="AL211" s="220">
        <f t="shared" si="50"/>
        <v>23.873418268692447</v>
      </c>
      <c r="AM211" s="220">
        <f t="shared" si="50"/>
        <v>23.41626152483758</v>
      </c>
      <c r="AN211" s="220">
        <f t="shared" si="50"/>
        <v>22.95910478098271</v>
      </c>
      <c r="AO211" s="220">
        <f t="shared" si="50"/>
        <v>22.501948037127843</v>
      </c>
      <c r="AP211" s="220">
        <f t="shared" si="50"/>
        <v>22.044791293272965</v>
      </c>
    </row>
    <row r="212" spans="1:89" ht="14.25" customHeight="1" thickBot="1" x14ac:dyDescent="0.25">
      <c r="G212" s="145"/>
      <c r="H212" s="396"/>
      <c r="J212" s="397"/>
      <c r="K212" s="203" t="s">
        <v>1047</v>
      </c>
      <c r="L212" s="203" t="s">
        <v>964</v>
      </c>
      <c r="M212" s="221">
        <f t="shared" ref="M212:AP212" si="51" xml:space="preserve"> (M$417-1)*(M244+M343)</f>
        <v>44.991185857284954</v>
      </c>
      <c r="N212" s="221">
        <f t="shared" si="51"/>
        <v>47.862963677962711</v>
      </c>
      <c r="O212" s="221">
        <f t="shared" si="51"/>
        <v>47.134309399527268</v>
      </c>
      <c r="P212" s="221">
        <f t="shared" si="51"/>
        <v>46.405655121091819</v>
      </c>
      <c r="Q212" s="221">
        <f t="shared" si="51"/>
        <v>45.677000842656383</v>
      </c>
      <c r="R212" s="221">
        <f t="shared" si="51"/>
        <v>44.948346564220941</v>
      </c>
      <c r="S212" s="221">
        <f t="shared" si="51"/>
        <v>44.219692285785499</v>
      </c>
      <c r="T212" s="221">
        <f t="shared" si="51"/>
        <v>43.491038007350056</v>
      </c>
      <c r="U212" s="221">
        <f t="shared" si="51"/>
        <v>42.762383728914614</v>
      </c>
      <c r="V212" s="221">
        <f t="shared" si="51"/>
        <v>42.033729450479171</v>
      </c>
      <c r="W212" s="221">
        <f t="shared" si="51"/>
        <v>41.305075172043729</v>
      </c>
      <c r="X212" s="221">
        <f t="shared" si="51"/>
        <v>40.57642089360828</v>
      </c>
      <c r="Y212" s="221">
        <f t="shared" si="51"/>
        <v>39.847766615172837</v>
      </c>
      <c r="Z212" s="221">
        <f t="shared" si="51"/>
        <v>39.119112336737395</v>
      </c>
      <c r="AA212" s="221">
        <f t="shared" si="51"/>
        <v>38.390458058301924</v>
      </c>
      <c r="AB212" s="221">
        <f t="shared" si="51"/>
        <v>37.757903684488205</v>
      </c>
      <c r="AC212" s="221">
        <f t="shared" si="51"/>
        <v>37.12534931067448</v>
      </c>
      <c r="AD212" s="221">
        <f t="shared" si="51"/>
        <v>36.492794936860754</v>
      </c>
      <c r="AE212" s="221">
        <f t="shared" si="51"/>
        <v>35.860240563047029</v>
      </c>
      <c r="AF212" s="221">
        <f t="shared" si="51"/>
        <v>35.227686189233303</v>
      </c>
      <c r="AG212" s="221">
        <f t="shared" si="51"/>
        <v>34.595131815419577</v>
      </c>
      <c r="AH212" s="221">
        <f t="shared" si="51"/>
        <v>33.962577441605845</v>
      </c>
      <c r="AI212" s="221">
        <f t="shared" si="51"/>
        <v>33.330023067792126</v>
      </c>
      <c r="AJ212" s="221">
        <f t="shared" si="51"/>
        <v>32.697468693978394</v>
      </c>
      <c r="AK212" s="221">
        <f t="shared" si="51"/>
        <v>32.064914320164668</v>
      </c>
      <c r="AL212" s="221">
        <f t="shared" si="51"/>
        <v>31.432359946350942</v>
      </c>
      <c r="AM212" s="221">
        <f t="shared" si="51"/>
        <v>30.79980557253722</v>
      </c>
      <c r="AN212" s="221">
        <f t="shared" si="51"/>
        <v>30.167251198723488</v>
      </c>
      <c r="AO212" s="221">
        <f t="shared" si="51"/>
        <v>29.534696824909762</v>
      </c>
      <c r="AP212" s="221">
        <f t="shared" si="51"/>
        <v>28.902142451096026</v>
      </c>
    </row>
    <row r="213" spans="1:89" ht="14.25" customHeight="1" thickTop="1" x14ac:dyDescent="0.2">
      <c r="G213" s="145"/>
      <c r="H213" s="396"/>
      <c r="J213" s="208"/>
      <c r="K213" s="142"/>
      <c r="L213" s="142"/>
    </row>
    <row r="214" spans="1:89" ht="14.25" customHeight="1" x14ac:dyDescent="0.2">
      <c r="G214" s="145"/>
      <c r="H214" s="396"/>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
      <c r="G215" s="145"/>
      <c r="H215" s="396"/>
      <c r="J215" s="349" t="s">
        <v>982</v>
      </c>
      <c r="K215" s="201" t="s">
        <v>1037</v>
      </c>
      <c r="L215" s="201" t="s">
        <v>962</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
      <c r="G216" s="145"/>
      <c r="H216" s="396"/>
      <c r="J216" s="350"/>
      <c r="K216" s="142" t="s">
        <v>1037</v>
      </c>
      <c r="L216" s="192" t="s">
        <v>963</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25">
      <c r="G217" s="145"/>
      <c r="H217" s="396"/>
      <c r="J217" s="350"/>
      <c r="K217" s="203" t="s">
        <v>1037</v>
      </c>
      <c r="L217" s="203" t="s">
        <v>964</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
      <c r="G218" s="145"/>
      <c r="H218" s="396"/>
      <c r="J218" s="350"/>
      <c r="K218" s="201" t="s">
        <v>1039</v>
      </c>
      <c r="L218" s="201" t="s">
        <v>962</v>
      </c>
      <c r="M218" s="227">
        <f t="shared" ref="M218:AP226" si="52">M215</f>
        <v>1245.8150824114007</v>
      </c>
      <c r="N218" s="227">
        <f t="shared" si="52"/>
        <v>1325.3351940546816</v>
      </c>
      <c r="O218" s="227">
        <f t="shared" si="52"/>
        <v>1270.3420831490298</v>
      </c>
      <c r="P218" s="227">
        <f t="shared" si="52"/>
        <v>1215.3489722433781</v>
      </c>
      <c r="Q218" s="227">
        <f t="shared" si="52"/>
        <v>1160.3558613377263</v>
      </c>
      <c r="R218" s="227">
        <f t="shared" si="52"/>
        <v>1105.3627504320746</v>
      </c>
      <c r="S218" s="227">
        <f t="shared" si="52"/>
        <v>1050.3696395264228</v>
      </c>
      <c r="T218" s="227">
        <f t="shared" si="52"/>
        <v>995.37652862077118</v>
      </c>
      <c r="U218" s="227">
        <f t="shared" si="52"/>
        <v>940.38341771511944</v>
      </c>
      <c r="V218" s="227">
        <f t="shared" si="52"/>
        <v>885.39030680946769</v>
      </c>
      <c r="W218" s="227">
        <f t="shared" si="52"/>
        <v>830.39719590381605</v>
      </c>
      <c r="X218" s="227">
        <f t="shared" si="52"/>
        <v>775.40408499816431</v>
      </c>
      <c r="Y218" s="227">
        <f t="shared" si="52"/>
        <v>720.41097409251256</v>
      </c>
      <c r="Z218" s="227">
        <f t="shared" si="52"/>
        <v>665.41786318686081</v>
      </c>
      <c r="AA218" s="227">
        <f t="shared" si="52"/>
        <v>610.42475228120873</v>
      </c>
      <c r="AB218" s="227">
        <f t="shared" si="52"/>
        <v>603.2542206196656</v>
      </c>
      <c r="AC218" s="227">
        <f t="shared" si="52"/>
        <v>596.08368895812237</v>
      </c>
      <c r="AD218" s="227">
        <f t="shared" si="52"/>
        <v>588.91315729657924</v>
      </c>
      <c r="AE218" s="227">
        <f t="shared" si="52"/>
        <v>581.74262563503612</v>
      </c>
      <c r="AF218" s="227">
        <f t="shared" si="52"/>
        <v>574.57209397349288</v>
      </c>
      <c r="AG218" s="227">
        <f t="shared" si="52"/>
        <v>567.40156231194976</v>
      </c>
      <c r="AH218" s="227">
        <f t="shared" si="52"/>
        <v>560.23103065040664</v>
      </c>
      <c r="AI218" s="227">
        <f t="shared" si="52"/>
        <v>553.06049898886329</v>
      </c>
      <c r="AJ218" s="227">
        <f t="shared" si="52"/>
        <v>545.88996732732016</v>
      </c>
      <c r="AK218" s="227">
        <f t="shared" si="52"/>
        <v>538.71943566577693</v>
      </c>
      <c r="AL218" s="227">
        <f t="shared" si="52"/>
        <v>531.5489040042338</v>
      </c>
      <c r="AM218" s="227">
        <f t="shared" si="52"/>
        <v>524.37837234269068</v>
      </c>
      <c r="AN218" s="227">
        <f t="shared" si="52"/>
        <v>517.20784068114745</v>
      </c>
      <c r="AO218" s="227">
        <f t="shared" si="52"/>
        <v>510.03730901960432</v>
      </c>
      <c r="AP218" s="227">
        <f t="shared" si="52"/>
        <v>502.86677735806063</v>
      </c>
    </row>
    <row r="219" spans="1:89" ht="14.25" customHeight="1" x14ac:dyDescent="0.25">
      <c r="G219" s="145"/>
      <c r="H219" s="396"/>
      <c r="J219" s="350"/>
      <c r="K219" s="142" t="s">
        <v>1039</v>
      </c>
      <c r="L219" s="192" t="s">
        <v>963</v>
      </c>
      <c r="M219" s="228">
        <f t="shared" si="52"/>
        <v>1245.8150824114007</v>
      </c>
      <c r="N219" s="228">
        <f t="shared" si="52"/>
        <v>1325.3351940546816</v>
      </c>
      <c r="O219" s="228">
        <f t="shared" si="52"/>
        <v>1284.9483483455851</v>
      </c>
      <c r="P219" s="228">
        <f t="shared" si="52"/>
        <v>1244.5615026364892</v>
      </c>
      <c r="Q219" s="228">
        <f t="shared" si="52"/>
        <v>1204.1746569273928</v>
      </c>
      <c r="R219" s="228">
        <f t="shared" si="52"/>
        <v>1163.7878112182964</v>
      </c>
      <c r="S219" s="228">
        <f t="shared" si="52"/>
        <v>1123.4009655092004</v>
      </c>
      <c r="T219" s="228">
        <f t="shared" si="52"/>
        <v>1083.014119800104</v>
      </c>
      <c r="U219" s="228">
        <f t="shared" si="52"/>
        <v>1042.6272740910078</v>
      </c>
      <c r="V219" s="228">
        <f t="shared" si="52"/>
        <v>1002.2404283819116</v>
      </c>
      <c r="W219" s="228">
        <f t="shared" si="52"/>
        <v>961.85358267281526</v>
      </c>
      <c r="X219" s="228">
        <f t="shared" si="52"/>
        <v>921.46673696371909</v>
      </c>
      <c r="Y219" s="228">
        <f t="shared" si="52"/>
        <v>881.07989125462279</v>
      </c>
      <c r="Z219" s="228">
        <f t="shared" si="52"/>
        <v>840.6930455455265</v>
      </c>
      <c r="AA219" s="228">
        <f t="shared" si="52"/>
        <v>800.30619983642964</v>
      </c>
      <c r="AB219" s="228">
        <f t="shared" si="52"/>
        <v>787.64743666608149</v>
      </c>
      <c r="AC219" s="228">
        <f t="shared" si="52"/>
        <v>774.98867349573345</v>
      </c>
      <c r="AD219" s="228">
        <f t="shared" si="52"/>
        <v>762.32991032538541</v>
      </c>
      <c r="AE219" s="228">
        <f t="shared" si="52"/>
        <v>749.67114715503737</v>
      </c>
      <c r="AF219" s="228">
        <f t="shared" si="52"/>
        <v>737.01238398468922</v>
      </c>
      <c r="AG219" s="228">
        <f t="shared" si="52"/>
        <v>724.3536208143413</v>
      </c>
      <c r="AH219" s="228">
        <f t="shared" si="52"/>
        <v>711.69485764399326</v>
      </c>
      <c r="AI219" s="228">
        <f t="shared" si="52"/>
        <v>699.03609447364511</v>
      </c>
      <c r="AJ219" s="228">
        <f t="shared" si="52"/>
        <v>686.37733130329718</v>
      </c>
      <c r="AK219" s="228">
        <f t="shared" si="52"/>
        <v>673.71856813294903</v>
      </c>
      <c r="AL219" s="228">
        <f t="shared" si="52"/>
        <v>661.05980496260099</v>
      </c>
      <c r="AM219" s="228">
        <f t="shared" si="52"/>
        <v>648.40104179225295</v>
      </c>
      <c r="AN219" s="228">
        <f t="shared" si="52"/>
        <v>635.74227862190492</v>
      </c>
      <c r="AO219" s="228">
        <f t="shared" si="52"/>
        <v>623.08351545155699</v>
      </c>
      <c r="AP219" s="228">
        <f t="shared" si="52"/>
        <v>610.42475228120873</v>
      </c>
      <c r="AQ219"/>
    </row>
    <row r="220" spans="1:89" ht="14.25" customHeight="1" thickBot="1" x14ac:dyDescent="0.25">
      <c r="G220" s="145"/>
      <c r="H220" s="396"/>
      <c r="J220" s="350"/>
      <c r="K220" s="203" t="s">
        <v>1039</v>
      </c>
      <c r="L220" s="203" t="s">
        <v>964</v>
      </c>
      <c r="M220" s="229">
        <f t="shared" si="52"/>
        <v>1245.8150824114007</v>
      </c>
      <c r="N220" s="229">
        <f t="shared" si="52"/>
        <v>1325.3351940546816</v>
      </c>
      <c r="O220" s="229">
        <f t="shared" si="52"/>
        <v>1305.1586089604816</v>
      </c>
      <c r="P220" s="229">
        <f t="shared" si="52"/>
        <v>1284.9820238662817</v>
      </c>
      <c r="Q220" s="229">
        <f t="shared" si="52"/>
        <v>1264.805438772082</v>
      </c>
      <c r="R220" s="229">
        <f t="shared" si="52"/>
        <v>1244.628853677882</v>
      </c>
      <c r="S220" s="229">
        <f t="shared" si="52"/>
        <v>1224.4522685836823</v>
      </c>
      <c r="T220" s="229">
        <f t="shared" si="52"/>
        <v>1204.2756834894824</v>
      </c>
      <c r="U220" s="229">
        <f t="shared" si="52"/>
        <v>1184.0990983952827</v>
      </c>
      <c r="V220" s="229">
        <f t="shared" si="52"/>
        <v>1163.9225133010827</v>
      </c>
      <c r="W220" s="229">
        <f t="shared" si="52"/>
        <v>1143.7459282068828</v>
      </c>
      <c r="X220" s="229">
        <f t="shared" si="52"/>
        <v>1123.5693431126829</v>
      </c>
      <c r="Y220" s="229">
        <f t="shared" si="52"/>
        <v>1103.3927580184829</v>
      </c>
      <c r="Z220" s="229">
        <f t="shared" si="52"/>
        <v>1083.2161729242832</v>
      </c>
      <c r="AA220" s="229">
        <f t="shared" si="52"/>
        <v>1063.0395878300826</v>
      </c>
      <c r="AB220" s="229">
        <f t="shared" si="52"/>
        <v>1045.5240286305059</v>
      </c>
      <c r="AC220" s="229">
        <f t="shared" si="52"/>
        <v>1028.0084694309292</v>
      </c>
      <c r="AD220" s="229">
        <f t="shared" si="52"/>
        <v>1010.4929102313522</v>
      </c>
      <c r="AE220" s="229">
        <f t="shared" si="52"/>
        <v>992.97735103177536</v>
      </c>
      <c r="AF220" s="229">
        <f t="shared" si="52"/>
        <v>975.46179183219851</v>
      </c>
      <c r="AG220" s="229">
        <f t="shared" si="52"/>
        <v>957.94623263262167</v>
      </c>
      <c r="AH220" s="229">
        <f t="shared" si="52"/>
        <v>940.43067343304472</v>
      </c>
      <c r="AI220" s="229">
        <f t="shared" si="52"/>
        <v>922.91511423346799</v>
      </c>
      <c r="AJ220" s="229">
        <f t="shared" si="52"/>
        <v>905.39955503389115</v>
      </c>
      <c r="AK220" s="229">
        <f t="shared" si="52"/>
        <v>887.88399583431419</v>
      </c>
      <c r="AL220" s="229">
        <f t="shared" si="52"/>
        <v>870.36843663473735</v>
      </c>
      <c r="AM220" s="229">
        <f t="shared" si="52"/>
        <v>852.85287743516062</v>
      </c>
      <c r="AN220" s="229">
        <f t="shared" si="52"/>
        <v>835.33731823558367</v>
      </c>
      <c r="AO220" s="229">
        <f t="shared" si="52"/>
        <v>817.82175903600682</v>
      </c>
      <c r="AP220" s="229">
        <f t="shared" si="52"/>
        <v>800.30619983642964</v>
      </c>
    </row>
    <row r="221" spans="1:89" ht="13.5" customHeight="1" thickTop="1" thickBot="1" x14ac:dyDescent="0.25">
      <c r="G221" s="145"/>
      <c r="H221" s="396"/>
      <c r="J221" s="350"/>
      <c r="K221" s="201" t="s">
        <v>1040</v>
      </c>
      <c r="L221" s="201" t="s">
        <v>962</v>
      </c>
      <c r="M221" s="227">
        <f t="shared" si="52"/>
        <v>1245.8150824114007</v>
      </c>
      <c r="N221" s="227">
        <f t="shared" si="52"/>
        <v>1325.3351940546816</v>
      </c>
      <c r="O221" s="227">
        <f t="shared" si="52"/>
        <v>1270.3420831490298</v>
      </c>
      <c r="P221" s="227">
        <f t="shared" si="52"/>
        <v>1215.3489722433781</v>
      </c>
      <c r="Q221" s="227">
        <f t="shared" si="52"/>
        <v>1160.3558613377263</v>
      </c>
      <c r="R221" s="227">
        <f t="shared" si="52"/>
        <v>1105.3627504320746</v>
      </c>
      <c r="S221" s="227">
        <f t="shared" si="52"/>
        <v>1050.3696395264228</v>
      </c>
      <c r="T221" s="227">
        <f t="shared" si="52"/>
        <v>995.37652862077118</v>
      </c>
      <c r="U221" s="227">
        <f t="shared" si="52"/>
        <v>940.38341771511944</v>
      </c>
      <c r="V221" s="227">
        <f t="shared" si="52"/>
        <v>885.39030680946769</v>
      </c>
      <c r="W221" s="227">
        <f t="shared" si="52"/>
        <v>830.39719590381605</v>
      </c>
      <c r="X221" s="227">
        <f t="shared" si="52"/>
        <v>775.40408499816431</v>
      </c>
      <c r="Y221" s="227">
        <f t="shared" si="52"/>
        <v>720.41097409251256</v>
      </c>
      <c r="Z221" s="227">
        <f t="shared" si="52"/>
        <v>665.41786318686081</v>
      </c>
      <c r="AA221" s="227">
        <f t="shared" si="52"/>
        <v>610.42475228120873</v>
      </c>
      <c r="AB221" s="227">
        <f t="shared" si="52"/>
        <v>603.2542206196656</v>
      </c>
      <c r="AC221" s="227">
        <f t="shared" si="52"/>
        <v>596.08368895812237</v>
      </c>
      <c r="AD221" s="227">
        <f t="shared" si="52"/>
        <v>588.91315729657924</v>
      </c>
      <c r="AE221" s="227">
        <f t="shared" si="52"/>
        <v>581.74262563503612</v>
      </c>
      <c r="AF221" s="227">
        <f t="shared" si="52"/>
        <v>574.57209397349288</v>
      </c>
      <c r="AG221" s="227">
        <f t="shared" si="52"/>
        <v>567.40156231194976</v>
      </c>
      <c r="AH221" s="227">
        <f t="shared" si="52"/>
        <v>560.23103065040664</v>
      </c>
      <c r="AI221" s="227">
        <f t="shared" si="52"/>
        <v>553.06049898886329</v>
      </c>
      <c r="AJ221" s="227">
        <f t="shared" si="52"/>
        <v>545.88996732732016</v>
      </c>
      <c r="AK221" s="227">
        <f t="shared" si="52"/>
        <v>538.71943566577693</v>
      </c>
      <c r="AL221" s="227">
        <f t="shared" si="52"/>
        <v>531.5489040042338</v>
      </c>
      <c r="AM221" s="227">
        <f t="shared" si="52"/>
        <v>524.37837234269068</v>
      </c>
      <c r="AN221" s="227">
        <f t="shared" si="52"/>
        <v>517.20784068114745</v>
      </c>
      <c r="AO221" s="227">
        <f t="shared" si="52"/>
        <v>510.03730901960432</v>
      </c>
      <c r="AP221" s="227">
        <f t="shared" si="52"/>
        <v>502.86677735806063</v>
      </c>
      <c r="AT221" s="206"/>
      <c r="AU221" s="206"/>
      <c r="AV221" s="206"/>
      <c r="AW221" s="206"/>
      <c r="AZ221" s="206"/>
    </row>
    <row r="222" spans="1:89" s="206" customFormat="1" ht="14.25" customHeight="1" thickTop="1" thickBot="1" x14ac:dyDescent="0.25">
      <c r="A222" s="137"/>
      <c r="B222" s="137"/>
      <c r="C222" s="137"/>
      <c r="D222" s="137"/>
      <c r="E222" s="137"/>
      <c r="F222" s="137"/>
      <c r="G222" s="145"/>
      <c r="H222" s="396"/>
      <c r="I222" s="137"/>
      <c r="J222" s="350"/>
      <c r="K222" s="142" t="s">
        <v>1040</v>
      </c>
      <c r="L222" s="192" t="s">
        <v>963</v>
      </c>
      <c r="M222" s="228">
        <f t="shared" si="52"/>
        <v>1245.8150824114007</v>
      </c>
      <c r="N222" s="228">
        <f t="shared" si="52"/>
        <v>1325.3351940546816</v>
      </c>
      <c r="O222" s="228">
        <f t="shared" si="52"/>
        <v>1284.9483483455851</v>
      </c>
      <c r="P222" s="228">
        <f t="shared" si="52"/>
        <v>1244.5615026364892</v>
      </c>
      <c r="Q222" s="228">
        <f t="shared" si="52"/>
        <v>1204.1746569273928</v>
      </c>
      <c r="R222" s="228">
        <f t="shared" si="52"/>
        <v>1163.7878112182964</v>
      </c>
      <c r="S222" s="228">
        <f t="shared" si="52"/>
        <v>1123.4009655092004</v>
      </c>
      <c r="T222" s="228">
        <f t="shared" si="52"/>
        <v>1083.014119800104</v>
      </c>
      <c r="U222" s="228">
        <f t="shared" si="52"/>
        <v>1042.6272740910078</v>
      </c>
      <c r="V222" s="228">
        <f t="shared" si="52"/>
        <v>1002.2404283819116</v>
      </c>
      <c r="W222" s="228">
        <f t="shared" si="52"/>
        <v>961.85358267281526</v>
      </c>
      <c r="X222" s="228">
        <f t="shared" si="52"/>
        <v>921.46673696371909</v>
      </c>
      <c r="Y222" s="228">
        <f t="shared" si="52"/>
        <v>881.07989125462279</v>
      </c>
      <c r="Z222" s="228">
        <f t="shared" si="52"/>
        <v>840.6930455455265</v>
      </c>
      <c r="AA222" s="228">
        <f t="shared" si="52"/>
        <v>800.30619983642964</v>
      </c>
      <c r="AB222" s="228">
        <f t="shared" si="52"/>
        <v>787.64743666608149</v>
      </c>
      <c r="AC222" s="228">
        <f t="shared" si="52"/>
        <v>774.98867349573345</v>
      </c>
      <c r="AD222" s="228">
        <f t="shared" si="52"/>
        <v>762.32991032538541</v>
      </c>
      <c r="AE222" s="228">
        <f t="shared" si="52"/>
        <v>749.67114715503737</v>
      </c>
      <c r="AF222" s="228">
        <f t="shared" si="52"/>
        <v>737.01238398468922</v>
      </c>
      <c r="AG222" s="228">
        <f t="shared" si="52"/>
        <v>724.3536208143413</v>
      </c>
      <c r="AH222" s="228">
        <f t="shared" si="52"/>
        <v>711.69485764399326</v>
      </c>
      <c r="AI222" s="228">
        <f t="shared" si="52"/>
        <v>699.03609447364511</v>
      </c>
      <c r="AJ222" s="228">
        <f t="shared" si="52"/>
        <v>686.37733130329718</v>
      </c>
      <c r="AK222" s="228">
        <f t="shared" si="52"/>
        <v>673.71856813294903</v>
      </c>
      <c r="AL222" s="228">
        <f t="shared" si="52"/>
        <v>661.05980496260099</v>
      </c>
      <c r="AM222" s="228">
        <f t="shared" si="52"/>
        <v>648.40104179225295</v>
      </c>
      <c r="AN222" s="228">
        <f t="shared" si="52"/>
        <v>635.74227862190492</v>
      </c>
      <c r="AO222" s="228">
        <f t="shared" si="52"/>
        <v>623.08351545155699</v>
      </c>
      <c r="AP222" s="228">
        <f t="shared" si="52"/>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25">
      <c r="A223" s="137"/>
      <c r="B223" s="137"/>
      <c r="C223" s="137"/>
      <c r="D223" s="137"/>
      <c r="E223" s="137"/>
      <c r="F223" s="137"/>
      <c r="G223" s="145"/>
      <c r="H223" s="396"/>
      <c r="I223" s="137"/>
      <c r="J223" s="350"/>
      <c r="K223" s="203" t="s">
        <v>1040</v>
      </c>
      <c r="L223" s="203" t="s">
        <v>964</v>
      </c>
      <c r="M223" s="229">
        <f t="shared" si="52"/>
        <v>1245.8150824114007</v>
      </c>
      <c r="N223" s="229">
        <f t="shared" si="52"/>
        <v>1325.3351940546816</v>
      </c>
      <c r="O223" s="229">
        <f t="shared" si="52"/>
        <v>1305.1586089604816</v>
      </c>
      <c r="P223" s="229">
        <f t="shared" si="52"/>
        <v>1284.9820238662817</v>
      </c>
      <c r="Q223" s="229">
        <f t="shared" si="52"/>
        <v>1264.805438772082</v>
      </c>
      <c r="R223" s="229">
        <f t="shared" si="52"/>
        <v>1244.628853677882</v>
      </c>
      <c r="S223" s="229">
        <f t="shared" si="52"/>
        <v>1224.4522685836823</v>
      </c>
      <c r="T223" s="229">
        <f t="shared" si="52"/>
        <v>1204.2756834894824</v>
      </c>
      <c r="U223" s="229">
        <f t="shared" si="52"/>
        <v>1184.0990983952827</v>
      </c>
      <c r="V223" s="229">
        <f t="shared" si="52"/>
        <v>1163.9225133010827</v>
      </c>
      <c r="W223" s="229">
        <f t="shared" si="52"/>
        <v>1143.7459282068828</v>
      </c>
      <c r="X223" s="229">
        <f t="shared" si="52"/>
        <v>1123.5693431126829</v>
      </c>
      <c r="Y223" s="229">
        <f t="shared" si="52"/>
        <v>1103.3927580184829</v>
      </c>
      <c r="Z223" s="229">
        <f t="shared" si="52"/>
        <v>1083.2161729242832</v>
      </c>
      <c r="AA223" s="229">
        <f t="shared" si="52"/>
        <v>1063.0395878300826</v>
      </c>
      <c r="AB223" s="229">
        <f t="shared" si="52"/>
        <v>1045.5240286305059</v>
      </c>
      <c r="AC223" s="229">
        <f t="shared" si="52"/>
        <v>1028.0084694309292</v>
      </c>
      <c r="AD223" s="229">
        <f t="shared" si="52"/>
        <v>1010.4929102313522</v>
      </c>
      <c r="AE223" s="229">
        <f t="shared" si="52"/>
        <v>992.97735103177536</v>
      </c>
      <c r="AF223" s="229">
        <f t="shared" si="52"/>
        <v>975.46179183219851</v>
      </c>
      <c r="AG223" s="229">
        <f t="shared" si="52"/>
        <v>957.94623263262167</v>
      </c>
      <c r="AH223" s="229">
        <f t="shared" si="52"/>
        <v>940.43067343304472</v>
      </c>
      <c r="AI223" s="229">
        <f t="shared" si="52"/>
        <v>922.91511423346799</v>
      </c>
      <c r="AJ223" s="229">
        <f t="shared" si="52"/>
        <v>905.39955503389115</v>
      </c>
      <c r="AK223" s="229">
        <f t="shared" si="52"/>
        <v>887.88399583431419</v>
      </c>
      <c r="AL223" s="229">
        <f t="shared" si="52"/>
        <v>870.36843663473735</v>
      </c>
      <c r="AM223" s="229">
        <f t="shared" si="52"/>
        <v>852.85287743516062</v>
      </c>
      <c r="AN223" s="229">
        <f t="shared" si="52"/>
        <v>835.33731823558367</v>
      </c>
      <c r="AO223" s="229">
        <f t="shared" si="52"/>
        <v>817.82175903600682</v>
      </c>
      <c r="AP223" s="229">
        <f t="shared" si="52"/>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25">
      <c r="G224" s="145"/>
      <c r="H224" s="396"/>
      <c r="J224" s="350"/>
      <c r="K224" s="201" t="s">
        <v>1041</v>
      </c>
      <c r="L224" s="201" t="s">
        <v>962</v>
      </c>
      <c r="M224" s="227">
        <f t="shared" si="52"/>
        <v>1245.8150824114007</v>
      </c>
      <c r="N224" s="227">
        <f t="shared" si="52"/>
        <v>1325.3351940546816</v>
      </c>
      <c r="O224" s="227">
        <f t="shared" si="52"/>
        <v>1270.3420831490298</v>
      </c>
      <c r="P224" s="227">
        <f t="shared" si="52"/>
        <v>1215.3489722433781</v>
      </c>
      <c r="Q224" s="227">
        <f t="shared" si="52"/>
        <v>1160.3558613377263</v>
      </c>
      <c r="R224" s="227">
        <f t="shared" si="52"/>
        <v>1105.3627504320746</v>
      </c>
      <c r="S224" s="227">
        <f t="shared" si="52"/>
        <v>1050.3696395264228</v>
      </c>
      <c r="T224" s="227">
        <f t="shared" si="52"/>
        <v>995.37652862077118</v>
      </c>
      <c r="U224" s="227">
        <f t="shared" si="52"/>
        <v>940.38341771511944</v>
      </c>
      <c r="V224" s="227">
        <f t="shared" si="52"/>
        <v>885.39030680946769</v>
      </c>
      <c r="W224" s="227">
        <f t="shared" si="52"/>
        <v>830.39719590381605</v>
      </c>
      <c r="X224" s="227">
        <f t="shared" si="52"/>
        <v>775.40408499816431</v>
      </c>
      <c r="Y224" s="227">
        <f t="shared" si="52"/>
        <v>720.41097409251256</v>
      </c>
      <c r="Z224" s="227">
        <f t="shared" si="52"/>
        <v>665.41786318686081</v>
      </c>
      <c r="AA224" s="227">
        <f t="shared" si="52"/>
        <v>610.42475228120873</v>
      </c>
      <c r="AB224" s="227">
        <f t="shared" si="52"/>
        <v>603.2542206196656</v>
      </c>
      <c r="AC224" s="227">
        <f t="shared" si="52"/>
        <v>596.08368895812237</v>
      </c>
      <c r="AD224" s="227">
        <f t="shared" si="52"/>
        <v>588.91315729657924</v>
      </c>
      <c r="AE224" s="227">
        <f t="shared" si="52"/>
        <v>581.74262563503612</v>
      </c>
      <c r="AF224" s="227">
        <f t="shared" si="52"/>
        <v>574.57209397349288</v>
      </c>
      <c r="AG224" s="227">
        <f t="shared" si="52"/>
        <v>567.40156231194976</v>
      </c>
      <c r="AH224" s="227">
        <f t="shared" si="52"/>
        <v>560.23103065040664</v>
      </c>
      <c r="AI224" s="227">
        <f t="shared" si="52"/>
        <v>553.06049898886329</v>
      </c>
      <c r="AJ224" s="227">
        <f t="shared" si="52"/>
        <v>545.88996732732016</v>
      </c>
      <c r="AK224" s="227">
        <f t="shared" si="52"/>
        <v>538.71943566577693</v>
      </c>
      <c r="AL224" s="227">
        <f t="shared" si="52"/>
        <v>531.5489040042338</v>
      </c>
      <c r="AM224" s="227">
        <f t="shared" si="52"/>
        <v>524.37837234269068</v>
      </c>
      <c r="AN224" s="227">
        <f t="shared" si="52"/>
        <v>517.20784068114745</v>
      </c>
      <c r="AO224" s="227">
        <f t="shared" si="52"/>
        <v>510.03730901960432</v>
      </c>
      <c r="AP224" s="227">
        <f t="shared" si="52"/>
        <v>502.86677735806063</v>
      </c>
      <c r="AT224" s="206"/>
      <c r="AU224" s="206"/>
      <c r="AV224" s="206"/>
      <c r="AW224" s="206"/>
      <c r="AZ224" s="206"/>
    </row>
    <row r="225" spans="1:89" s="206" customFormat="1" ht="14.25" customHeight="1" thickTop="1" thickBot="1" x14ac:dyDescent="0.25">
      <c r="A225" s="137"/>
      <c r="B225" s="137"/>
      <c r="C225" s="137"/>
      <c r="D225" s="137"/>
      <c r="E225" s="137"/>
      <c r="F225" s="137"/>
      <c r="G225" s="145"/>
      <c r="H225" s="396"/>
      <c r="I225" s="137"/>
      <c r="J225" s="350"/>
      <c r="K225" s="142" t="s">
        <v>1041</v>
      </c>
      <c r="L225" s="192" t="s">
        <v>963</v>
      </c>
      <c r="M225" s="228">
        <f t="shared" si="52"/>
        <v>1245.8150824114007</v>
      </c>
      <c r="N225" s="228">
        <f t="shared" si="52"/>
        <v>1325.3351940546816</v>
      </c>
      <c r="O225" s="228">
        <f t="shared" si="52"/>
        <v>1284.9483483455851</v>
      </c>
      <c r="P225" s="228">
        <f t="shared" si="52"/>
        <v>1244.5615026364892</v>
      </c>
      <c r="Q225" s="228">
        <f t="shared" si="52"/>
        <v>1204.1746569273928</v>
      </c>
      <c r="R225" s="228">
        <f t="shared" si="52"/>
        <v>1163.7878112182964</v>
      </c>
      <c r="S225" s="228">
        <f t="shared" si="52"/>
        <v>1123.4009655092004</v>
      </c>
      <c r="T225" s="228">
        <f t="shared" si="52"/>
        <v>1083.014119800104</v>
      </c>
      <c r="U225" s="228">
        <f t="shared" si="52"/>
        <v>1042.6272740910078</v>
      </c>
      <c r="V225" s="228">
        <f t="shared" si="52"/>
        <v>1002.2404283819116</v>
      </c>
      <c r="W225" s="228">
        <f t="shared" si="52"/>
        <v>961.85358267281526</v>
      </c>
      <c r="X225" s="228">
        <f t="shared" si="52"/>
        <v>921.46673696371909</v>
      </c>
      <c r="Y225" s="228">
        <f t="shared" si="52"/>
        <v>881.07989125462279</v>
      </c>
      <c r="Z225" s="228">
        <f t="shared" si="52"/>
        <v>840.6930455455265</v>
      </c>
      <c r="AA225" s="228">
        <f t="shared" si="52"/>
        <v>800.30619983642964</v>
      </c>
      <c r="AB225" s="228">
        <f t="shared" si="52"/>
        <v>787.64743666608149</v>
      </c>
      <c r="AC225" s="228">
        <f t="shared" si="52"/>
        <v>774.98867349573345</v>
      </c>
      <c r="AD225" s="228">
        <f t="shared" si="52"/>
        <v>762.32991032538541</v>
      </c>
      <c r="AE225" s="228">
        <f t="shared" si="52"/>
        <v>749.67114715503737</v>
      </c>
      <c r="AF225" s="228">
        <f t="shared" si="52"/>
        <v>737.01238398468922</v>
      </c>
      <c r="AG225" s="228">
        <f t="shared" si="52"/>
        <v>724.3536208143413</v>
      </c>
      <c r="AH225" s="228">
        <f t="shared" si="52"/>
        <v>711.69485764399326</v>
      </c>
      <c r="AI225" s="228">
        <f t="shared" si="52"/>
        <v>699.03609447364511</v>
      </c>
      <c r="AJ225" s="228">
        <f t="shared" si="52"/>
        <v>686.37733130329718</v>
      </c>
      <c r="AK225" s="228">
        <f t="shared" si="52"/>
        <v>673.71856813294903</v>
      </c>
      <c r="AL225" s="228">
        <f t="shared" si="52"/>
        <v>661.05980496260099</v>
      </c>
      <c r="AM225" s="228">
        <f t="shared" si="52"/>
        <v>648.40104179225295</v>
      </c>
      <c r="AN225" s="228">
        <f t="shared" si="52"/>
        <v>635.74227862190492</v>
      </c>
      <c r="AO225" s="228">
        <f t="shared" si="52"/>
        <v>623.08351545155699</v>
      </c>
      <c r="AP225" s="228">
        <f t="shared" si="52"/>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25">
      <c r="A226" s="137"/>
      <c r="B226" s="137"/>
      <c r="C226" s="137"/>
      <c r="D226" s="137"/>
      <c r="E226" s="137"/>
      <c r="F226" s="137"/>
      <c r="G226" s="145"/>
      <c r="H226" s="396"/>
      <c r="I226" s="137"/>
      <c r="J226" s="350"/>
      <c r="K226" s="203" t="s">
        <v>1041</v>
      </c>
      <c r="L226" s="203" t="s">
        <v>964</v>
      </c>
      <c r="M226" s="229">
        <f t="shared" si="52"/>
        <v>1245.8150824114007</v>
      </c>
      <c r="N226" s="229">
        <f t="shared" si="52"/>
        <v>1325.3351940546816</v>
      </c>
      <c r="O226" s="229">
        <f t="shared" si="52"/>
        <v>1305.1586089604816</v>
      </c>
      <c r="P226" s="229">
        <f t="shared" si="52"/>
        <v>1284.9820238662817</v>
      </c>
      <c r="Q226" s="229">
        <f t="shared" si="52"/>
        <v>1264.805438772082</v>
      </c>
      <c r="R226" s="229">
        <f t="shared" si="52"/>
        <v>1244.628853677882</v>
      </c>
      <c r="S226" s="229">
        <f t="shared" si="52"/>
        <v>1224.4522685836823</v>
      </c>
      <c r="T226" s="229">
        <f t="shared" si="52"/>
        <v>1204.2756834894824</v>
      </c>
      <c r="U226" s="229">
        <f t="shared" si="52"/>
        <v>1184.0990983952827</v>
      </c>
      <c r="V226" s="229">
        <f t="shared" si="52"/>
        <v>1163.9225133010827</v>
      </c>
      <c r="W226" s="229">
        <f t="shared" si="52"/>
        <v>1143.7459282068828</v>
      </c>
      <c r="X226" s="229">
        <f t="shared" si="52"/>
        <v>1123.5693431126829</v>
      </c>
      <c r="Y226" s="229">
        <f t="shared" si="52"/>
        <v>1103.3927580184829</v>
      </c>
      <c r="Z226" s="229">
        <f t="shared" si="52"/>
        <v>1083.2161729242832</v>
      </c>
      <c r="AA226" s="229">
        <f t="shared" si="52"/>
        <v>1063.0395878300826</v>
      </c>
      <c r="AB226" s="229">
        <f t="shared" ref="AB226:AP226" si="53">AB223</f>
        <v>1045.5240286305059</v>
      </c>
      <c r="AC226" s="229">
        <f t="shared" si="53"/>
        <v>1028.0084694309292</v>
      </c>
      <c r="AD226" s="229">
        <f t="shared" si="53"/>
        <v>1010.4929102313522</v>
      </c>
      <c r="AE226" s="229">
        <f t="shared" si="53"/>
        <v>992.97735103177536</v>
      </c>
      <c r="AF226" s="229">
        <f t="shared" si="53"/>
        <v>975.46179183219851</v>
      </c>
      <c r="AG226" s="229">
        <f t="shared" si="53"/>
        <v>957.94623263262167</v>
      </c>
      <c r="AH226" s="229">
        <f t="shared" si="53"/>
        <v>940.43067343304472</v>
      </c>
      <c r="AI226" s="229">
        <f t="shared" si="53"/>
        <v>922.91511423346799</v>
      </c>
      <c r="AJ226" s="229">
        <f t="shared" si="53"/>
        <v>905.39955503389115</v>
      </c>
      <c r="AK226" s="229">
        <f t="shared" si="53"/>
        <v>887.88399583431419</v>
      </c>
      <c r="AL226" s="229">
        <f t="shared" si="53"/>
        <v>870.36843663473735</v>
      </c>
      <c r="AM226" s="229">
        <f t="shared" si="53"/>
        <v>852.85287743516062</v>
      </c>
      <c r="AN226" s="229">
        <f t="shared" si="53"/>
        <v>835.33731823558367</v>
      </c>
      <c r="AO226" s="229">
        <f t="shared" si="53"/>
        <v>817.82175903600682</v>
      </c>
      <c r="AP226" s="229">
        <f t="shared" si="53"/>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25">
      <c r="G227" s="145"/>
      <c r="H227" s="396"/>
      <c r="J227" s="350"/>
      <c r="K227" s="201" t="s">
        <v>1042</v>
      </c>
      <c r="L227" s="201" t="s">
        <v>962</v>
      </c>
      <c r="M227" s="227">
        <f t="shared" ref="M227:AP235" si="54">M224</f>
        <v>1245.8150824114007</v>
      </c>
      <c r="N227" s="227">
        <f t="shared" si="54"/>
        <v>1325.3351940546816</v>
      </c>
      <c r="O227" s="227">
        <f t="shared" si="54"/>
        <v>1270.3420831490298</v>
      </c>
      <c r="P227" s="227">
        <f t="shared" si="54"/>
        <v>1215.3489722433781</v>
      </c>
      <c r="Q227" s="227">
        <f t="shared" si="54"/>
        <v>1160.3558613377263</v>
      </c>
      <c r="R227" s="227">
        <f t="shared" si="54"/>
        <v>1105.3627504320746</v>
      </c>
      <c r="S227" s="227">
        <f t="shared" si="54"/>
        <v>1050.3696395264228</v>
      </c>
      <c r="T227" s="227">
        <f t="shared" si="54"/>
        <v>995.37652862077118</v>
      </c>
      <c r="U227" s="227">
        <f t="shared" si="54"/>
        <v>940.38341771511944</v>
      </c>
      <c r="V227" s="227">
        <f t="shared" si="54"/>
        <v>885.39030680946769</v>
      </c>
      <c r="W227" s="227">
        <f t="shared" si="54"/>
        <v>830.39719590381605</v>
      </c>
      <c r="X227" s="227">
        <f t="shared" si="54"/>
        <v>775.40408499816431</v>
      </c>
      <c r="Y227" s="227">
        <f t="shared" si="54"/>
        <v>720.41097409251256</v>
      </c>
      <c r="Z227" s="227">
        <f t="shared" si="54"/>
        <v>665.41786318686081</v>
      </c>
      <c r="AA227" s="227">
        <f t="shared" si="54"/>
        <v>610.42475228120873</v>
      </c>
      <c r="AB227" s="227">
        <f t="shared" si="54"/>
        <v>603.2542206196656</v>
      </c>
      <c r="AC227" s="227">
        <f t="shared" si="54"/>
        <v>596.08368895812237</v>
      </c>
      <c r="AD227" s="227">
        <f t="shared" si="54"/>
        <v>588.91315729657924</v>
      </c>
      <c r="AE227" s="227">
        <f t="shared" si="54"/>
        <v>581.74262563503612</v>
      </c>
      <c r="AF227" s="227">
        <f t="shared" si="54"/>
        <v>574.57209397349288</v>
      </c>
      <c r="AG227" s="227">
        <f t="shared" si="54"/>
        <v>567.40156231194976</v>
      </c>
      <c r="AH227" s="227">
        <f t="shared" si="54"/>
        <v>560.23103065040664</v>
      </c>
      <c r="AI227" s="227">
        <f t="shared" si="54"/>
        <v>553.06049898886329</v>
      </c>
      <c r="AJ227" s="227">
        <f t="shared" si="54"/>
        <v>545.88996732732016</v>
      </c>
      <c r="AK227" s="227">
        <f t="shared" si="54"/>
        <v>538.71943566577693</v>
      </c>
      <c r="AL227" s="227">
        <f t="shared" si="54"/>
        <v>531.5489040042338</v>
      </c>
      <c r="AM227" s="227">
        <f t="shared" si="54"/>
        <v>524.37837234269068</v>
      </c>
      <c r="AN227" s="227">
        <f t="shared" si="54"/>
        <v>517.20784068114745</v>
      </c>
      <c r="AO227" s="227">
        <f t="shared" si="54"/>
        <v>510.03730901960432</v>
      </c>
      <c r="AP227" s="227">
        <f t="shared" si="54"/>
        <v>502.86677735806063</v>
      </c>
      <c r="BE227"/>
      <c r="BF227"/>
      <c r="BG227"/>
    </row>
    <row r="228" spans="1:89" ht="14.25" customHeight="1" x14ac:dyDescent="0.25">
      <c r="G228" s="145"/>
      <c r="H228" s="396"/>
      <c r="J228" s="350"/>
      <c r="K228" s="142" t="s">
        <v>1042</v>
      </c>
      <c r="L228" s="192" t="s">
        <v>963</v>
      </c>
      <c r="M228" s="228">
        <f t="shared" si="54"/>
        <v>1245.8150824114007</v>
      </c>
      <c r="N228" s="228">
        <f t="shared" si="54"/>
        <v>1325.3351940546816</v>
      </c>
      <c r="O228" s="228">
        <f t="shared" si="54"/>
        <v>1284.9483483455851</v>
      </c>
      <c r="P228" s="228">
        <f t="shared" si="54"/>
        <v>1244.5615026364892</v>
      </c>
      <c r="Q228" s="228">
        <f t="shared" si="54"/>
        <v>1204.1746569273928</v>
      </c>
      <c r="R228" s="228">
        <f t="shared" si="54"/>
        <v>1163.7878112182964</v>
      </c>
      <c r="S228" s="228">
        <f t="shared" si="54"/>
        <v>1123.4009655092004</v>
      </c>
      <c r="T228" s="228">
        <f t="shared" si="54"/>
        <v>1083.014119800104</v>
      </c>
      <c r="U228" s="228">
        <f t="shared" si="54"/>
        <v>1042.6272740910078</v>
      </c>
      <c r="V228" s="228">
        <f t="shared" si="54"/>
        <v>1002.2404283819116</v>
      </c>
      <c r="W228" s="228">
        <f t="shared" si="54"/>
        <v>961.85358267281526</v>
      </c>
      <c r="X228" s="228">
        <f t="shared" si="54"/>
        <v>921.46673696371909</v>
      </c>
      <c r="Y228" s="228">
        <f t="shared" si="54"/>
        <v>881.07989125462279</v>
      </c>
      <c r="Z228" s="228">
        <f t="shared" si="54"/>
        <v>840.6930455455265</v>
      </c>
      <c r="AA228" s="228">
        <f t="shared" si="54"/>
        <v>800.30619983642964</v>
      </c>
      <c r="AB228" s="228">
        <f t="shared" si="54"/>
        <v>787.64743666608149</v>
      </c>
      <c r="AC228" s="228">
        <f t="shared" si="54"/>
        <v>774.98867349573345</v>
      </c>
      <c r="AD228" s="228">
        <f t="shared" si="54"/>
        <v>762.32991032538541</v>
      </c>
      <c r="AE228" s="228">
        <f t="shared" si="54"/>
        <v>749.67114715503737</v>
      </c>
      <c r="AF228" s="228">
        <f t="shared" si="54"/>
        <v>737.01238398468922</v>
      </c>
      <c r="AG228" s="228">
        <f t="shared" si="54"/>
        <v>724.3536208143413</v>
      </c>
      <c r="AH228" s="228">
        <f t="shared" si="54"/>
        <v>711.69485764399326</v>
      </c>
      <c r="AI228" s="228">
        <f t="shared" si="54"/>
        <v>699.03609447364511</v>
      </c>
      <c r="AJ228" s="228">
        <f t="shared" si="54"/>
        <v>686.37733130329718</v>
      </c>
      <c r="AK228" s="228">
        <f t="shared" si="54"/>
        <v>673.71856813294903</v>
      </c>
      <c r="AL228" s="228">
        <f t="shared" si="54"/>
        <v>661.05980496260099</v>
      </c>
      <c r="AM228" s="228">
        <f t="shared" si="54"/>
        <v>648.40104179225295</v>
      </c>
      <c r="AN228" s="228">
        <f t="shared" si="54"/>
        <v>635.74227862190492</v>
      </c>
      <c r="AO228" s="228">
        <f t="shared" si="54"/>
        <v>623.08351545155699</v>
      </c>
      <c r="AP228" s="228">
        <f t="shared" si="54"/>
        <v>610.42475228120873</v>
      </c>
      <c r="AT228"/>
      <c r="AU228"/>
      <c r="AV228"/>
      <c r="AW228"/>
      <c r="AZ228"/>
      <c r="BA228"/>
      <c r="BB228"/>
      <c r="BC228"/>
      <c r="BD228"/>
      <c r="BH228"/>
      <c r="BI228"/>
      <c r="BJ228"/>
      <c r="BK228"/>
      <c r="BL228"/>
      <c r="BM228"/>
      <c r="BN228"/>
      <c r="BO228"/>
    </row>
    <row r="229" spans="1:89" ht="14.25" customHeight="1" thickBot="1" x14ac:dyDescent="0.3">
      <c r="G229" s="145"/>
      <c r="H229" s="396"/>
      <c r="J229" s="350"/>
      <c r="K229" s="203" t="s">
        <v>1042</v>
      </c>
      <c r="L229" s="203" t="s">
        <v>964</v>
      </c>
      <c r="M229" s="229">
        <f t="shared" si="54"/>
        <v>1245.8150824114007</v>
      </c>
      <c r="N229" s="229">
        <f t="shared" si="54"/>
        <v>1325.3351940546816</v>
      </c>
      <c r="O229" s="229">
        <f t="shared" si="54"/>
        <v>1305.1586089604816</v>
      </c>
      <c r="P229" s="229">
        <f t="shared" si="54"/>
        <v>1284.9820238662817</v>
      </c>
      <c r="Q229" s="229">
        <f t="shared" si="54"/>
        <v>1264.805438772082</v>
      </c>
      <c r="R229" s="229">
        <f t="shared" si="54"/>
        <v>1244.628853677882</v>
      </c>
      <c r="S229" s="229">
        <f t="shared" si="54"/>
        <v>1224.4522685836823</v>
      </c>
      <c r="T229" s="229">
        <f t="shared" si="54"/>
        <v>1204.2756834894824</v>
      </c>
      <c r="U229" s="229">
        <f t="shared" si="54"/>
        <v>1184.0990983952827</v>
      </c>
      <c r="V229" s="229">
        <f t="shared" si="54"/>
        <v>1163.9225133010827</v>
      </c>
      <c r="W229" s="229">
        <f t="shared" si="54"/>
        <v>1143.7459282068828</v>
      </c>
      <c r="X229" s="229">
        <f t="shared" si="54"/>
        <v>1123.5693431126829</v>
      </c>
      <c r="Y229" s="229">
        <f t="shared" si="54"/>
        <v>1103.3927580184829</v>
      </c>
      <c r="Z229" s="229">
        <f t="shared" si="54"/>
        <v>1083.2161729242832</v>
      </c>
      <c r="AA229" s="229">
        <f t="shared" si="54"/>
        <v>1063.0395878300826</v>
      </c>
      <c r="AB229" s="229">
        <f t="shared" si="54"/>
        <v>1045.5240286305059</v>
      </c>
      <c r="AC229" s="229">
        <f t="shared" si="54"/>
        <v>1028.0084694309292</v>
      </c>
      <c r="AD229" s="229">
        <f t="shared" si="54"/>
        <v>1010.4929102313522</v>
      </c>
      <c r="AE229" s="229">
        <f t="shared" si="54"/>
        <v>992.97735103177536</v>
      </c>
      <c r="AF229" s="229">
        <f t="shared" si="54"/>
        <v>975.46179183219851</v>
      </c>
      <c r="AG229" s="229">
        <f t="shared" si="54"/>
        <v>957.94623263262167</v>
      </c>
      <c r="AH229" s="229">
        <f t="shared" si="54"/>
        <v>940.43067343304472</v>
      </c>
      <c r="AI229" s="229">
        <f t="shared" si="54"/>
        <v>922.91511423346799</v>
      </c>
      <c r="AJ229" s="229">
        <f t="shared" si="54"/>
        <v>905.39955503389115</v>
      </c>
      <c r="AK229" s="229">
        <f t="shared" si="54"/>
        <v>887.88399583431419</v>
      </c>
      <c r="AL229" s="229">
        <f t="shared" si="54"/>
        <v>870.36843663473735</v>
      </c>
      <c r="AM229" s="229">
        <f t="shared" si="54"/>
        <v>852.85287743516062</v>
      </c>
      <c r="AN229" s="229">
        <f t="shared" si="54"/>
        <v>835.33731823558367</v>
      </c>
      <c r="AO229" s="229">
        <f t="shared" si="54"/>
        <v>817.82175903600682</v>
      </c>
      <c r="AP229" s="229">
        <f t="shared" si="54"/>
        <v>800.30619983642964</v>
      </c>
      <c r="AX229"/>
      <c r="AY229"/>
    </row>
    <row r="230" spans="1:89" ht="14.25" customHeight="1" thickTop="1" x14ac:dyDescent="0.2">
      <c r="G230" s="145"/>
      <c r="H230" s="396"/>
      <c r="J230" s="350"/>
      <c r="K230" s="201" t="s">
        <v>1043</v>
      </c>
      <c r="L230" s="201" t="s">
        <v>962</v>
      </c>
      <c r="M230" s="227">
        <f t="shared" si="54"/>
        <v>1245.8150824114007</v>
      </c>
      <c r="N230" s="227">
        <f t="shared" si="54"/>
        <v>1325.3351940546816</v>
      </c>
      <c r="O230" s="227">
        <f t="shared" si="54"/>
        <v>1270.3420831490298</v>
      </c>
      <c r="P230" s="227">
        <f t="shared" si="54"/>
        <v>1215.3489722433781</v>
      </c>
      <c r="Q230" s="227">
        <f t="shared" si="54"/>
        <v>1160.3558613377263</v>
      </c>
      <c r="R230" s="227">
        <f t="shared" si="54"/>
        <v>1105.3627504320746</v>
      </c>
      <c r="S230" s="227">
        <f t="shared" si="54"/>
        <v>1050.3696395264228</v>
      </c>
      <c r="T230" s="227">
        <f t="shared" si="54"/>
        <v>995.37652862077118</v>
      </c>
      <c r="U230" s="227">
        <f t="shared" si="54"/>
        <v>940.38341771511944</v>
      </c>
      <c r="V230" s="227">
        <f t="shared" si="54"/>
        <v>885.39030680946769</v>
      </c>
      <c r="W230" s="227">
        <f t="shared" si="54"/>
        <v>830.39719590381605</v>
      </c>
      <c r="X230" s="227">
        <f t="shared" si="54"/>
        <v>775.40408499816431</v>
      </c>
      <c r="Y230" s="227">
        <f t="shared" si="54"/>
        <v>720.41097409251256</v>
      </c>
      <c r="Z230" s="227">
        <f t="shared" si="54"/>
        <v>665.41786318686081</v>
      </c>
      <c r="AA230" s="227">
        <f t="shared" si="54"/>
        <v>610.42475228120873</v>
      </c>
      <c r="AB230" s="227">
        <f t="shared" si="54"/>
        <v>603.2542206196656</v>
      </c>
      <c r="AC230" s="227">
        <f t="shared" si="54"/>
        <v>596.08368895812237</v>
      </c>
      <c r="AD230" s="227">
        <f t="shared" si="54"/>
        <v>588.91315729657924</v>
      </c>
      <c r="AE230" s="227">
        <f t="shared" si="54"/>
        <v>581.74262563503612</v>
      </c>
      <c r="AF230" s="227">
        <f t="shared" si="54"/>
        <v>574.57209397349288</v>
      </c>
      <c r="AG230" s="227">
        <f t="shared" si="54"/>
        <v>567.40156231194976</v>
      </c>
      <c r="AH230" s="227">
        <f t="shared" si="54"/>
        <v>560.23103065040664</v>
      </c>
      <c r="AI230" s="227">
        <f t="shared" si="54"/>
        <v>553.06049898886329</v>
      </c>
      <c r="AJ230" s="227">
        <f t="shared" si="54"/>
        <v>545.88996732732016</v>
      </c>
      <c r="AK230" s="227">
        <f t="shared" si="54"/>
        <v>538.71943566577693</v>
      </c>
      <c r="AL230" s="227">
        <f t="shared" si="54"/>
        <v>531.5489040042338</v>
      </c>
      <c r="AM230" s="227">
        <f t="shared" si="54"/>
        <v>524.37837234269068</v>
      </c>
      <c r="AN230" s="227">
        <f t="shared" si="54"/>
        <v>517.20784068114745</v>
      </c>
      <c r="AO230" s="227">
        <f t="shared" si="54"/>
        <v>510.03730901960432</v>
      </c>
      <c r="AP230" s="227">
        <f t="shared" si="54"/>
        <v>502.86677735806063</v>
      </c>
    </row>
    <row r="231" spans="1:89" ht="14.25" customHeight="1" x14ac:dyDescent="0.2">
      <c r="G231" s="145"/>
      <c r="H231" s="396"/>
      <c r="J231" s="350"/>
      <c r="K231" s="142" t="s">
        <v>1043</v>
      </c>
      <c r="L231" s="192" t="s">
        <v>963</v>
      </c>
      <c r="M231" s="228">
        <f t="shared" si="54"/>
        <v>1245.8150824114007</v>
      </c>
      <c r="N231" s="228">
        <f t="shared" si="54"/>
        <v>1325.3351940546816</v>
      </c>
      <c r="O231" s="228">
        <f t="shared" si="54"/>
        <v>1284.9483483455851</v>
      </c>
      <c r="P231" s="228">
        <f t="shared" si="54"/>
        <v>1244.5615026364892</v>
      </c>
      <c r="Q231" s="228">
        <f t="shared" si="54"/>
        <v>1204.1746569273928</v>
      </c>
      <c r="R231" s="228">
        <f t="shared" si="54"/>
        <v>1163.7878112182964</v>
      </c>
      <c r="S231" s="228">
        <f t="shared" si="54"/>
        <v>1123.4009655092004</v>
      </c>
      <c r="T231" s="228">
        <f t="shared" si="54"/>
        <v>1083.014119800104</v>
      </c>
      <c r="U231" s="228">
        <f t="shared" si="54"/>
        <v>1042.6272740910078</v>
      </c>
      <c r="V231" s="228">
        <f t="shared" si="54"/>
        <v>1002.2404283819116</v>
      </c>
      <c r="W231" s="228">
        <f t="shared" si="54"/>
        <v>961.85358267281526</v>
      </c>
      <c r="X231" s="228">
        <f t="shared" si="54"/>
        <v>921.46673696371909</v>
      </c>
      <c r="Y231" s="228">
        <f t="shared" si="54"/>
        <v>881.07989125462279</v>
      </c>
      <c r="Z231" s="228">
        <f t="shared" si="54"/>
        <v>840.6930455455265</v>
      </c>
      <c r="AA231" s="228">
        <f t="shared" si="54"/>
        <v>800.30619983642964</v>
      </c>
      <c r="AB231" s="228">
        <f t="shared" si="54"/>
        <v>787.64743666608149</v>
      </c>
      <c r="AC231" s="228">
        <f t="shared" si="54"/>
        <v>774.98867349573345</v>
      </c>
      <c r="AD231" s="228">
        <f t="shared" si="54"/>
        <v>762.32991032538541</v>
      </c>
      <c r="AE231" s="228">
        <f t="shared" si="54"/>
        <v>749.67114715503737</v>
      </c>
      <c r="AF231" s="228">
        <f t="shared" si="54"/>
        <v>737.01238398468922</v>
      </c>
      <c r="AG231" s="228">
        <f t="shared" si="54"/>
        <v>724.3536208143413</v>
      </c>
      <c r="AH231" s="228">
        <f t="shared" si="54"/>
        <v>711.69485764399326</v>
      </c>
      <c r="AI231" s="228">
        <f t="shared" si="54"/>
        <v>699.03609447364511</v>
      </c>
      <c r="AJ231" s="228">
        <f t="shared" si="54"/>
        <v>686.37733130329718</v>
      </c>
      <c r="AK231" s="228">
        <f t="shared" si="54"/>
        <v>673.71856813294903</v>
      </c>
      <c r="AL231" s="228">
        <f t="shared" si="54"/>
        <v>661.05980496260099</v>
      </c>
      <c r="AM231" s="228">
        <f t="shared" si="54"/>
        <v>648.40104179225295</v>
      </c>
      <c r="AN231" s="228">
        <f t="shared" si="54"/>
        <v>635.74227862190492</v>
      </c>
      <c r="AO231" s="228">
        <f t="shared" si="54"/>
        <v>623.08351545155699</v>
      </c>
      <c r="AP231" s="228">
        <f t="shared" si="54"/>
        <v>610.42475228120873</v>
      </c>
    </row>
    <row r="232" spans="1:89" ht="14.25" customHeight="1" thickBot="1" x14ac:dyDescent="0.25">
      <c r="G232" s="145"/>
      <c r="H232" s="396"/>
      <c r="J232" s="350"/>
      <c r="K232" s="203" t="s">
        <v>1043</v>
      </c>
      <c r="L232" s="203" t="s">
        <v>964</v>
      </c>
      <c r="M232" s="229">
        <f t="shared" si="54"/>
        <v>1245.8150824114007</v>
      </c>
      <c r="N232" s="229">
        <f t="shared" si="54"/>
        <v>1325.3351940546816</v>
      </c>
      <c r="O232" s="229">
        <f t="shared" si="54"/>
        <v>1305.1586089604816</v>
      </c>
      <c r="P232" s="229">
        <f t="shared" si="54"/>
        <v>1284.9820238662817</v>
      </c>
      <c r="Q232" s="229">
        <f t="shared" si="54"/>
        <v>1264.805438772082</v>
      </c>
      <c r="R232" s="229">
        <f t="shared" si="54"/>
        <v>1244.628853677882</v>
      </c>
      <c r="S232" s="229">
        <f t="shared" si="54"/>
        <v>1224.4522685836823</v>
      </c>
      <c r="T232" s="229">
        <f t="shared" si="54"/>
        <v>1204.2756834894824</v>
      </c>
      <c r="U232" s="229">
        <f t="shared" si="54"/>
        <v>1184.0990983952827</v>
      </c>
      <c r="V232" s="229">
        <f t="shared" si="54"/>
        <v>1163.9225133010827</v>
      </c>
      <c r="W232" s="229">
        <f t="shared" si="54"/>
        <v>1143.7459282068828</v>
      </c>
      <c r="X232" s="229">
        <f t="shared" si="54"/>
        <v>1123.5693431126829</v>
      </c>
      <c r="Y232" s="229">
        <f t="shared" si="54"/>
        <v>1103.3927580184829</v>
      </c>
      <c r="Z232" s="229">
        <f t="shared" si="54"/>
        <v>1083.2161729242832</v>
      </c>
      <c r="AA232" s="229">
        <f t="shared" si="54"/>
        <v>1063.0395878300826</v>
      </c>
      <c r="AB232" s="229">
        <f t="shared" si="54"/>
        <v>1045.5240286305059</v>
      </c>
      <c r="AC232" s="229">
        <f t="shared" si="54"/>
        <v>1028.0084694309292</v>
      </c>
      <c r="AD232" s="229">
        <f t="shared" si="54"/>
        <v>1010.4929102313522</v>
      </c>
      <c r="AE232" s="229">
        <f t="shared" si="54"/>
        <v>992.97735103177536</v>
      </c>
      <c r="AF232" s="229">
        <f t="shared" si="54"/>
        <v>975.46179183219851</v>
      </c>
      <c r="AG232" s="229">
        <f t="shared" si="54"/>
        <v>957.94623263262167</v>
      </c>
      <c r="AH232" s="229">
        <f t="shared" si="54"/>
        <v>940.43067343304472</v>
      </c>
      <c r="AI232" s="229">
        <f t="shared" si="54"/>
        <v>922.91511423346799</v>
      </c>
      <c r="AJ232" s="229">
        <f t="shared" si="54"/>
        <v>905.39955503389115</v>
      </c>
      <c r="AK232" s="229">
        <f t="shared" si="54"/>
        <v>887.88399583431419</v>
      </c>
      <c r="AL232" s="229">
        <f t="shared" si="54"/>
        <v>870.36843663473735</v>
      </c>
      <c r="AM232" s="229">
        <f t="shared" si="54"/>
        <v>852.85287743516062</v>
      </c>
      <c r="AN232" s="229">
        <f t="shared" si="54"/>
        <v>835.33731823558367</v>
      </c>
      <c r="AO232" s="229">
        <f t="shared" si="54"/>
        <v>817.82175903600682</v>
      </c>
      <c r="AP232" s="229">
        <f t="shared" si="54"/>
        <v>800.30619983642964</v>
      </c>
    </row>
    <row r="233" spans="1:89" ht="14.25" customHeight="1" thickTop="1" x14ac:dyDescent="0.2">
      <c r="G233" s="145"/>
      <c r="H233" s="396"/>
      <c r="J233" s="350"/>
      <c r="K233" s="201" t="s">
        <v>1044</v>
      </c>
      <c r="L233" s="201" t="s">
        <v>962</v>
      </c>
      <c r="M233" s="227">
        <f t="shared" si="54"/>
        <v>1245.8150824114007</v>
      </c>
      <c r="N233" s="227">
        <f t="shared" si="54"/>
        <v>1325.3351940546816</v>
      </c>
      <c r="O233" s="227">
        <f t="shared" si="54"/>
        <v>1270.3420831490298</v>
      </c>
      <c r="P233" s="227">
        <f t="shared" si="54"/>
        <v>1215.3489722433781</v>
      </c>
      <c r="Q233" s="227">
        <f t="shared" si="54"/>
        <v>1160.3558613377263</v>
      </c>
      <c r="R233" s="227">
        <f t="shared" si="54"/>
        <v>1105.3627504320746</v>
      </c>
      <c r="S233" s="227">
        <f t="shared" si="54"/>
        <v>1050.3696395264228</v>
      </c>
      <c r="T233" s="227">
        <f t="shared" si="54"/>
        <v>995.37652862077118</v>
      </c>
      <c r="U233" s="227">
        <f t="shared" si="54"/>
        <v>940.38341771511944</v>
      </c>
      <c r="V233" s="227">
        <f t="shared" si="54"/>
        <v>885.39030680946769</v>
      </c>
      <c r="W233" s="227">
        <f t="shared" si="54"/>
        <v>830.39719590381605</v>
      </c>
      <c r="X233" s="227">
        <f t="shared" si="54"/>
        <v>775.40408499816431</v>
      </c>
      <c r="Y233" s="227">
        <f t="shared" si="54"/>
        <v>720.41097409251256</v>
      </c>
      <c r="Z233" s="227">
        <f t="shared" si="54"/>
        <v>665.41786318686081</v>
      </c>
      <c r="AA233" s="227">
        <f t="shared" si="54"/>
        <v>610.42475228120873</v>
      </c>
      <c r="AB233" s="227">
        <f t="shared" si="54"/>
        <v>603.2542206196656</v>
      </c>
      <c r="AC233" s="227">
        <f t="shared" si="54"/>
        <v>596.08368895812237</v>
      </c>
      <c r="AD233" s="227">
        <f t="shared" si="54"/>
        <v>588.91315729657924</v>
      </c>
      <c r="AE233" s="227">
        <f t="shared" si="54"/>
        <v>581.74262563503612</v>
      </c>
      <c r="AF233" s="227">
        <f t="shared" si="54"/>
        <v>574.57209397349288</v>
      </c>
      <c r="AG233" s="227">
        <f t="shared" si="54"/>
        <v>567.40156231194976</v>
      </c>
      <c r="AH233" s="227">
        <f t="shared" si="54"/>
        <v>560.23103065040664</v>
      </c>
      <c r="AI233" s="227">
        <f t="shared" si="54"/>
        <v>553.06049898886329</v>
      </c>
      <c r="AJ233" s="227">
        <f t="shared" si="54"/>
        <v>545.88996732732016</v>
      </c>
      <c r="AK233" s="227">
        <f t="shared" si="54"/>
        <v>538.71943566577693</v>
      </c>
      <c r="AL233" s="227">
        <f t="shared" si="54"/>
        <v>531.5489040042338</v>
      </c>
      <c r="AM233" s="227">
        <f t="shared" si="54"/>
        <v>524.37837234269068</v>
      </c>
      <c r="AN233" s="227">
        <f t="shared" si="54"/>
        <v>517.20784068114745</v>
      </c>
      <c r="AO233" s="227">
        <f t="shared" si="54"/>
        <v>510.03730901960432</v>
      </c>
      <c r="AP233" s="227">
        <f t="shared" si="54"/>
        <v>502.86677735806063</v>
      </c>
    </row>
    <row r="234" spans="1:89" ht="14.25" customHeight="1" x14ac:dyDescent="0.25">
      <c r="G234" s="145"/>
      <c r="H234" s="396"/>
      <c r="J234" s="350"/>
      <c r="K234" s="142" t="s">
        <v>1044</v>
      </c>
      <c r="L234" s="192" t="s">
        <v>963</v>
      </c>
      <c r="M234" s="228">
        <f t="shared" si="54"/>
        <v>1245.8150824114007</v>
      </c>
      <c r="N234" s="228">
        <f t="shared" si="54"/>
        <v>1325.3351940546816</v>
      </c>
      <c r="O234" s="228">
        <f t="shared" si="54"/>
        <v>1284.9483483455851</v>
      </c>
      <c r="P234" s="228">
        <f t="shared" si="54"/>
        <v>1244.5615026364892</v>
      </c>
      <c r="Q234" s="228">
        <f t="shared" si="54"/>
        <v>1204.1746569273928</v>
      </c>
      <c r="R234" s="228">
        <f t="shared" si="54"/>
        <v>1163.7878112182964</v>
      </c>
      <c r="S234" s="228">
        <f t="shared" si="54"/>
        <v>1123.4009655092004</v>
      </c>
      <c r="T234" s="228">
        <f t="shared" si="54"/>
        <v>1083.014119800104</v>
      </c>
      <c r="U234" s="228">
        <f t="shared" si="54"/>
        <v>1042.6272740910078</v>
      </c>
      <c r="V234" s="228">
        <f t="shared" si="54"/>
        <v>1002.2404283819116</v>
      </c>
      <c r="W234" s="228">
        <f t="shared" si="54"/>
        <v>961.85358267281526</v>
      </c>
      <c r="X234" s="228">
        <f t="shared" si="54"/>
        <v>921.46673696371909</v>
      </c>
      <c r="Y234" s="228">
        <f t="shared" si="54"/>
        <v>881.07989125462279</v>
      </c>
      <c r="Z234" s="228">
        <f t="shared" si="54"/>
        <v>840.6930455455265</v>
      </c>
      <c r="AA234" s="228">
        <f t="shared" si="54"/>
        <v>800.30619983642964</v>
      </c>
      <c r="AB234" s="228">
        <f t="shared" si="54"/>
        <v>787.64743666608149</v>
      </c>
      <c r="AC234" s="228">
        <f t="shared" si="54"/>
        <v>774.98867349573345</v>
      </c>
      <c r="AD234" s="228">
        <f t="shared" si="54"/>
        <v>762.32991032538541</v>
      </c>
      <c r="AE234" s="228">
        <f t="shared" si="54"/>
        <v>749.67114715503737</v>
      </c>
      <c r="AF234" s="228">
        <f t="shared" si="54"/>
        <v>737.01238398468922</v>
      </c>
      <c r="AG234" s="228">
        <f t="shared" si="54"/>
        <v>724.3536208143413</v>
      </c>
      <c r="AH234" s="228">
        <f t="shared" si="54"/>
        <v>711.69485764399326</v>
      </c>
      <c r="AI234" s="228">
        <f t="shared" si="54"/>
        <v>699.03609447364511</v>
      </c>
      <c r="AJ234" s="228">
        <f t="shared" si="54"/>
        <v>686.37733130329718</v>
      </c>
      <c r="AK234" s="228">
        <f t="shared" si="54"/>
        <v>673.71856813294903</v>
      </c>
      <c r="AL234" s="228">
        <f t="shared" si="54"/>
        <v>661.05980496260099</v>
      </c>
      <c r="AM234" s="228">
        <f t="shared" si="54"/>
        <v>648.40104179225295</v>
      </c>
      <c r="AN234" s="228">
        <f t="shared" si="54"/>
        <v>635.74227862190492</v>
      </c>
      <c r="AO234" s="228">
        <f t="shared" si="54"/>
        <v>623.08351545155699</v>
      </c>
      <c r="AP234" s="228">
        <f t="shared" si="54"/>
        <v>610.42475228120873</v>
      </c>
      <c r="AQ234"/>
    </row>
    <row r="235" spans="1:89" ht="14.25" customHeight="1" thickBot="1" x14ac:dyDescent="0.25">
      <c r="G235" s="145"/>
      <c r="H235" s="396"/>
      <c r="J235" s="350"/>
      <c r="K235" s="203" t="s">
        <v>1044</v>
      </c>
      <c r="L235" s="203" t="s">
        <v>964</v>
      </c>
      <c r="M235" s="229">
        <f t="shared" si="54"/>
        <v>1245.8150824114007</v>
      </c>
      <c r="N235" s="229">
        <f t="shared" si="54"/>
        <v>1325.3351940546816</v>
      </c>
      <c r="O235" s="229">
        <f t="shared" si="54"/>
        <v>1305.1586089604816</v>
      </c>
      <c r="P235" s="229">
        <f t="shared" si="54"/>
        <v>1284.9820238662817</v>
      </c>
      <c r="Q235" s="229">
        <f t="shared" si="54"/>
        <v>1264.805438772082</v>
      </c>
      <c r="R235" s="229">
        <f t="shared" si="54"/>
        <v>1244.628853677882</v>
      </c>
      <c r="S235" s="229">
        <f t="shared" si="54"/>
        <v>1224.4522685836823</v>
      </c>
      <c r="T235" s="229">
        <f t="shared" si="54"/>
        <v>1204.2756834894824</v>
      </c>
      <c r="U235" s="229">
        <f t="shared" si="54"/>
        <v>1184.0990983952827</v>
      </c>
      <c r="V235" s="229">
        <f t="shared" si="54"/>
        <v>1163.9225133010827</v>
      </c>
      <c r="W235" s="229">
        <f t="shared" si="54"/>
        <v>1143.7459282068828</v>
      </c>
      <c r="X235" s="229">
        <f t="shared" si="54"/>
        <v>1123.5693431126829</v>
      </c>
      <c r="Y235" s="229">
        <f t="shared" si="54"/>
        <v>1103.3927580184829</v>
      </c>
      <c r="Z235" s="229">
        <f t="shared" si="54"/>
        <v>1083.2161729242832</v>
      </c>
      <c r="AA235" s="229">
        <f t="shared" si="54"/>
        <v>1063.0395878300826</v>
      </c>
      <c r="AB235" s="229">
        <f t="shared" ref="AB235:AP235" si="55">AB232</f>
        <v>1045.5240286305059</v>
      </c>
      <c r="AC235" s="229">
        <f t="shared" si="55"/>
        <v>1028.0084694309292</v>
      </c>
      <c r="AD235" s="229">
        <f t="shared" si="55"/>
        <v>1010.4929102313522</v>
      </c>
      <c r="AE235" s="229">
        <f t="shared" si="55"/>
        <v>992.97735103177536</v>
      </c>
      <c r="AF235" s="229">
        <f t="shared" si="55"/>
        <v>975.46179183219851</v>
      </c>
      <c r="AG235" s="229">
        <f t="shared" si="55"/>
        <v>957.94623263262167</v>
      </c>
      <c r="AH235" s="229">
        <f t="shared" si="55"/>
        <v>940.43067343304472</v>
      </c>
      <c r="AI235" s="229">
        <f t="shared" si="55"/>
        <v>922.91511423346799</v>
      </c>
      <c r="AJ235" s="229">
        <f t="shared" si="55"/>
        <v>905.39955503389115</v>
      </c>
      <c r="AK235" s="229">
        <f t="shared" si="55"/>
        <v>887.88399583431419</v>
      </c>
      <c r="AL235" s="229">
        <f t="shared" si="55"/>
        <v>870.36843663473735</v>
      </c>
      <c r="AM235" s="229">
        <f t="shared" si="55"/>
        <v>852.85287743516062</v>
      </c>
      <c r="AN235" s="229">
        <f t="shared" si="55"/>
        <v>835.33731823558367</v>
      </c>
      <c r="AO235" s="229">
        <f t="shared" si="55"/>
        <v>817.82175903600682</v>
      </c>
      <c r="AP235" s="229">
        <f t="shared" si="55"/>
        <v>800.30619983642964</v>
      </c>
    </row>
    <row r="236" spans="1:89" ht="13.5" customHeight="1" thickTop="1" thickBot="1" x14ac:dyDescent="0.25">
      <c r="G236" s="145"/>
      <c r="H236" s="396"/>
      <c r="J236" s="350"/>
      <c r="K236" s="201" t="s">
        <v>1045</v>
      </c>
      <c r="L236" s="201" t="s">
        <v>962</v>
      </c>
      <c r="M236" s="227">
        <f t="shared" ref="M236:AP239" si="56">M233</f>
        <v>1245.8150824114007</v>
      </c>
      <c r="N236" s="227">
        <f t="shared" si="56"/>
        <v>1325.3351940546816</v>
      </c>
      <c r="O236" s="227">
        <f t="shared" si="56"/>
        <v>1270.3420831490298</v>
      </c>
      <c r="P236" s="227">
        <f t="shared" si="56"/>
        <v>1215.3489722433781</v>
      </c>
      <c r="Q236" s="227">
        <f t="shared" si="56"/>
        <v>1160.3558613377263</v>
      </c>
      <c r="R236" s="227">
        <f t="shared" si="56"/>
        <v>1105.3627504320746</v>
      </c>
      <c r="S236" s="227">
        <f t="shared" si="56"/>
        <v>1050.3696395264228</v>
      </c>
      <c r="T236" s="227">
        <f t="shared" si="56"/>
        <v>995.37652862077118</v>
      </c>
      <c r="U236" s="227">
        <f t="shared" si="56"/>
        <v>940.38341771511944</v>
      </c>
      <c r="V236" s="227">
        <f t="shared" si="56"/>
        <v>885.39030680946769</v>
      </c>
      <c r="W236" s="227">
        <f t="shared" si="56"/>
        <v>830.39719590381605</v>
      </c>
      <c r="X236" s="227">
        <f t="shared" si="56"/>
        <v>775.40408499816431</v>
      </c>
      <c r="Y236" s="227">
        <f t="shared" si="56"/>
        <v>720.41097409251256</v>
      </c>
      <c r="Z236" s="227">
        <f t="shared" si="56"/>
        <v>665.41786318686081</v>
      </c>
      <c r="AA236" s="227">
        <f t="shared" si="56"/>
        <v>610.42475228120873</v>
      </c>
      <c r="AB236" s="227">
        <f t="shared" si="56"/>
        <v>603.2542206196656</v>
      </c>
      <c r="AC236" s="227">
        <f t="shared" si="56"/>
        <v>596.08368895812237</v>
      </c>
      <c r="AD236" s="227">
        <f t="shared" si="56"/>
        <v>588.91315729657924</v>
      </c>
      <c r="AE236" s="227">
        <f t="shared" si="56"/>
        <v>581.74262563503612</v>
      </c>
      <c r="AF236" s="227">
        <f t="shared" si="56"/>
        <v>574.57209397349288</v>
      </c>
      <c r="AG236" s="227">
        <f t="shared" si="56"/>
        <v>567.40156231194976</v>
      </c>
      <c r="AH236" s="227">
        <f t="shared" si="56"/>
        <v>560.23103065040664</v>
      </c>
      <c r="AI236" s="227">
        <f t="shared" si="56"/>
        <v>553.06049898886329</v>
      </c>
      <c r="AJ236" s="227">
        <f t="shared" si="56"/>
        <v>545.88996732732016</v>
      </c>
      <c r="AK236" s="227">
        <f t="shared" si="56"/>
        <v>538.71943566577693</v>
      </c>
      <c r="AL236" s="227">
        <f t="shared" si="56"/>
        <v>531.5489040042338</v>
      </c>
      <c r="AM236" s="227">
        <f t="shared" si="56"/>
        <v>524.37837234269068</v>
      </c>
      <c r="AN236" s="227">
        <f t="shared" si="56"/>
        <v>517.20784068114745</v>
      </c>
      <c r="AO236" s="227">
        <f t="shared" si="56"/>
        <v>510.03730901960432</v>
      </c>
      <c r="AP236" s="227">
        <f t="shared" si="56"/>
        <v>502.86677735806063</v>
      </c>
      <c r="AT236" s="206"/>
      <c r="AU236" s="206"/>
      <c r="AV236" s="206"/>
      <c r="AW236" s="206"/>
      <c r="AZ236" s="206"/>
    </row>
    <row r="237" spans="1:89" s="206" customFormat="1" ht="14.25" customHeight="1" thickTop="1" thickBot="1" x14ac:dyDescent="0.25">
      <c r="A237" s="137"/>
      <c r="B237" s="137"/>
      <c r="C237" s="137"/>
      <c r="D237" s="137"/>
      <c r="E237" s="137"/>
      <c r="F237" s="137"/>
      <c r="G237" s="145"/>
      <c r="H237" s="396"/>
      <c r="I237" s="137"/>
      <c r="J237" s="350"/>
      <c r="K237" s="142" t="s">
        <v>1045</v>
      </c>
      <c r="L237" s="192" t="s">
        <v>963</v>
      </c>
      <c r="M237" s="228">
        <f t="shared" si="56"/>
        <v>1245.8150824114007</v>
      </c>
      <c r="N237" s="228">
        <f t="shared" si="56"/>
        <v>1325.3351940546816</v>
      </c>
      <c r="O237" s="228">
        <f t="shared" si="56"/>
        <v>1284.9483483455851</v>
      </c>
      <c r="P237" s="228">
        <f t="shared" si="56"/>
        <v>1244.5615026364892</v>
      </c>
      <c r="Q237" s="228">
        <f t="shared" si="56"/>
        <v>1204.1746569273928</v>
      </c>
      <c r="R237" s="228">
        <f t="shared" si="56"/>
        <v>1163.7878112182964</v>
      </c>
      <c r="S237" s="228">
        <f t="shared" si="56"/>
        <v>1123.4009655092004</v>
      </c>
      <c r="T237" s="228">
        <f t="shared" si="56"/>
        <v>1083.014119800104</v>
      </c>
      <c r="U237" s="228">
        <f t="shared" si="56"/>
        <v>1042.6272740910078</v>
      </c>
      <c r="V237" s="228">
        <f t="shared" si="56"/>
        <v>1002.2404283819116</v>
      </c>
      <c r="W237" s="228">
        <f t="shared" si="56"/>
        <v>961.85358267281526</v>
      </c>
      <c r="X237" s="228">
        <f t="shared" si="56"/>
        <v>921.46673696371909</v>
      </c>
      <c r="Y237" s="228">
        <f t="shared" si="56"/>
        <v>881.07989125462279</v>
      </c>
      <c r="Z237" s="228">
        <f t="shared" si="56"/>
        <v>840.6930455455265</v>
      </c>
      <c r="AA237" s="228">
        <f t="shared" si="56"/>
        <v>800.30619983642964</v>
      </c>
      <c r="AB237" s="228">
        <f t="shared" si="56"/>
        <v>787.64743666608149</v>
      </c>
      <c r="AC237" s="228">
        <f t="shared" si="56"/>
        <v>774.98867349573345</v>
      </c>
      <c r="AD237" s="228">
        <f t="shared" si="56"/>
        <v>762.32991032538541</v>
      </c>
      <c r="AE237" s="228">
        <f t="shared" si="56"/>
        <v>749.67114715503737</v>
      </c>
      <c r="AF237" s="228">
        <f t="shared" si="56"/>
        <v>737.01238398468922</v>
      </c>
      <c r="AG237" s="228">
        <f t="shared" si="56"/>
        <v>724.3536208143413</v>
      </c>
      <c r="AH237" s="228">
        <f t="shared" si="56"/>
        <v>711.69485764399326</v>
      </c>
      <c r="AI237" s="228">
        <f t="shared" si="56"/>
        <v>699.03609447364511</v>
      </c>
      <c r="AJ237" s="228">
        <f t="shared" si="56"/>
        <v>686.37733130329718</v>
      </c>
      <c r="AK237" s="228">
        <f t="shared" si="56"/>
        <v>673.71856813294903</v>
      </c>
      <c r="AL237" s="228">
        <f t="shared" si="56"/>
        <v>661.05980496260099</v>
      </c>
      <c r="AM237" s="228">
        <f t="shared" si="56"/>
        <v>648.40104179225295</v>
      </c>
      <c r="AN237" s="228">
        <f t="shared" si="56"/>
        <v>635.74227862190492</v>
      </c>
      <c r="AO237" s="228">
        <f t="shared" si="56"/>
        <v>623.08351545155699</v>
      </c>
      <c r="AP237" s="228">
        <f t="shared" si="56"/>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25">
      <c r="A238" s="137"/>
      <c r="B238" s="137"/>
      <c r="C238" s="137"/>
      <c r="D238" s="137"/>
      <c r="E238" s="137"/>
      <c r="F238" s="137"/>
      <c r="G238" s="145"/>
      <c r="H238" s="396"/>
      <c r="I238" s="137"/>
      <c r="J238" s="350"/>
      <c r="K238" s="203" t="s">
        <v>1045</v>
      </c>
      <c r="L238" s="203" t="s">
        <v>964</v>
      </c>
      <c r="M238" s="229">
        <f t="shared" si="56"/>
        <v>1245.8150824114007</v>
      </c>
      <c r="N238" s="229">
        <f t="shared" si="56"/>
        <v>1325.3351940546816</v>
      </c>
      <c r="O238" s="229">
        <f t="shared" si="56"/>
        <v>1305.1586089604816</v>
      </c>
      <c r="P238" s="229">
        <f t="shared" si="56"/>
        <v>1284.9820238662817</v>
      </c>
      <c r="Q238" s="229">
        <f t="shared" si="56"/>
        <v>1264.805438772082</v>
      </c>
      <c r="R238" s="229">
        <f t="shared" si="56"/>
        <v>1244.628853677882</v>
      </c>
      <c r="S238" s="229">
        <f t="shared" si="56"/>
        <v>1224.4522685836823</v>
      </c>
      <c r="T238" s="229">
        <f t="shared" si="56"/>
        <v>1204.2756834894824</v>
      </c>
      <c r="U238" s="229">
        <f t="shared" si="56"/>
        <v>1184.0990983952827</v>
      </c>
      <c r="V238" s="229">
        <f t="shared" si="56"/>
        <v>1163.9225133010827</v>
      </c>
      <c r="W238" s="229">
        <f t="shared" si="56"/>
        <v>1143.7459282068828</v>
      </c>
      <c r="X238" s="229">
        <f t="shared" si="56"/>
        <v>1123.5693431126829</v>
      </c>
      <c r="Y238" s="229">
        <f t="shared" si="56"/>
        <v>1103.3927580184829</v>
      </c>
      <c r="Z238" s="229">
        <f t="shared" si="56"/>
        <v>1083.2161729242832</v>
      </c>
      <c r="AA238" s="229">
        <f t="shared" si="56"/>
        <v>1063.0395878300826</v>
      </c>
      <c r="AB238" s="229">
        <f t="shared" si="56"/>
        <v>1045.5240286305059</v>
      </c>
      <c r="AC238" s="229">
        <f t="shared" si="56"/>
        <v>1028.0084694309292</v>
      </c>
      <c r="AD238" s="229">
        <f t="shared" si="56"/>
        <v>1010.4929102313522</v>
      </c>
      <c r="AE238" s="229">
        <f t="shared" si="56"/>
        <v>992.97735103177536</v>
      </c>
      <c r="AF238" s="229">
        <f t="shared" si="56"/>
        <v>975.46179183219851</v>
      </c>
      <c r="AG238" s="229">
        <f t="shared" si="56"/>
        <v>957.94623263262167</v>
      </c>
      <c r="AH238" s="229">
        <f t="shared" si="56"/>
        <v>940.43067343304472</v>
      </c>
      <c r="AI238" s="229">
        <f t="shared" si="56"/>
        <v>922.91511423346799</v>
      </c>
      <c r="AJ238" s="229">
        <f t="shared" si="56"/>
        <v>905.39955503389115</v>
      </c>
      <c r="AK238" s="229">
        <f t="shared" si="56"/>
        <v>887.88399583431419</v>
      </c>
      <c r="AL238" s="229">
        <f t="shared" si="56"/>
        <v>870.36843663473735</v>
      </c>
      <c r="AM238" s="229">
        <f t="shared" si="56"/>
        <v>852.85287743516062</v>
      </c>
      <c r="AN238" s="229">
        <f t="shared" si="56"/>
        <v>835.33731823558367</v>
      </c>
      <c r="AO238" s="229">
        <f t="shared" si="56"/>
        <v>817.82175903600682</v>
      </c>
      <c r="AP238" s="229">
        <f t="shared" si="56"/>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25">
      <c r="G239" s="145"/>
      <c r="H239" s="396"/>
      <c r="J239" s="350"/>
      <c r="K239" s="201" t="s">
        <v>1046</v>
      </c>
      <c r="L239" s="201" t="s">
        <v>962</v>
      </c>
      <c r="M239" s="227">
        <f>M236</f>
        <v>1245.8150824114007</v>
      </c>
      <c r="N239" s="227">
        <f t="shared" si="56"/>
        <v>1325.3351940546816</v>
      </c>
      <c r="O239" s="227">
        <f t="shared" si="56"/>
        <v>1270.3420831490298</v>
      </c>
      <c r="P239" s="227">
        <f t="shared" si="56"/>
        <v>1215.3489722433781</v>
      </c>
      <c r="Q239" s="227">
        <f t="shared" si="56"/>
        <v>1160.3558613377263</v>
      </c>
      <c r="R239" s="227">
        <f t="shared" si="56"/>
        <v>1105.3627504320746</v>
      </c>
      <c r="S239" s="227">
        <f t="shared" si="56"/>
        <v>1050.3696395264228</v>
      </c>
      <c r="T239" s="227">
        <f t="shared" si="56"/>
        <v>995.37652862077118</v>
      </c>
      <c r="U239" s="227">
        <f t="shared" si="56"/>
        <v>940.38341771511944</v>
      </c>
      <c r="V239" s="227">
        <f t="shared" si="56"/>
        <v>885.39030680946769</v>
      </c>
      <c r="W239" s="227">
        <f t="shared" si="56"/>
        <v>830.39719590381605</v>
      </c>
      <c r="X239" s="227">
        <f t="shared" si="56"/>
        <v>775.40408499816431</v>
      </c>
      <c r="Y239" s="227">
        <f t="shared" si="56"/>
        <v>720.41097409251256</v>
      </c>
      <c r="Z239" s="227">
        <f t="shared" si="56"/>
        <v>665.41786318686081</v>
      </c>
      <c r="AA239" s="227">
        <f t="shared" si="56"/>
        <v>610.42475228120873</v>
      </c>
      <c r="AB239" s="227">
        <f t="shared" si="56"/>
        <v>603.2542206196656</v>
      </c>
      <c r="AC239" s="227">
        <f t="shared" si="56"/>
        <v>596.08368895812237</v>
      </c>
      <c r="AD239" s="227">
        <f t="shared" si="56"/>
        <v>588.91315729657924</v>
      </c>
      <c r="AE239" s="227">
        <f t="shared" si="56"/>
        <v>581.74262563503612</v>
      </c>
      <c r="AF239" s="227">
        <f t="shared" si="56"/>
        <v>574.57209397349288</v>
      </c>
      <c r="AG239" s="227">
        <f t="shared" si="56"/>
        <v>567.40156231194976</v>
      </c>
      <c r="AH239" s="227">
        <f t="shared" si="56"/>
        <v>560.23103065040664</v>
      </c>
      <c r="AI239" s="227">
        <f t="shared" si="56"/>
        <v>553.06049898886329</v>
      </c>
      <c r="AJ239" s="227">
        <f t="shared" si="56"/>
        <v>545.88996732732016</v>
      </c>
      <c r="AK239" s="227">
        <f t="shared" si="56"/>
        <v>538.71943566577693</v>
      </c>
      <c r="AL239" s="227">
        <f t="shared" si="56"/>
        <v>531.5489040042338</v>
      </c>
      <c r="AM239" s="227">
        <f t="shared" si="56"/>
        <v>524.37837234269068</v>
      </c>
      <c r="AN239" s="227">
        <f t="shared" si="56"/>
        <v>517.20784068114745</v>
      </c>
      <c r="AO239" s="227">
        <f t="shared" si="56"/>
        <v>510.03730901960432</v>
      </c>
      <c r="AP239" s="227">
        <f t="shared" si="56"/>
        <v>502.86677735806063</v>
      </c>
      <c r="AT239" s="206"/>
      <c r="AU239" s="206"/>
      <c r="AV239" s="206"/>
      <c r="AW239" s="206"/>
      <c r="AZ239" s="206"/>
    </row>
    <row r="240" spans="1:89" s="206" customFormat="1" ht="14.25" customHeight="1" thickTop="1" thickBot="1" x14ac:dyDescent="0.25">
      <c r="A240" s="137"/>
      <c r="B240" s="137"/>
      <c r="C240" s="137"/>
      <c r="D240" s="137"/>
      <c r="E240" s="137"/>
      <c r="F240" s="137"/>
      <c r="G240" s="145"/>
      <c r="H240" s="396"/>
      <c r="I240" s="137"/>
      <c r="J240" s="350"/>
      <c r="K240" s="142" t="s">
        <v>1046</v>
      </c>
      <c r="L240" s="192" t="s">
        <v>963</v>
      </c>
      <c r="M240" s="228">
        <f t="shared" ref="M240:AP244" si="57">M237</f>
        <v>1245.8150824114007</v>
      </c>
      <c r="N240" s="228">
        <f t="shared" si="57"/>
        <v>1325.3351940546816</v>
      </c>
      <c r="O240" s="228">
        <f t="shared" si="57"/>
        <v>1284.9483483455851</v>
      </c>
      <c r="P240" s="228">
        <f t="shared" si="57"/>
        <v>1244.5615026364892</v>
      </c>
      <c r="Q240" s="228">
        <f t="shared" si="57"/>
        <v>1204.1746569273928</v>
      </c>
      <c r="R240" s="228">
        <f t="shared" si="57"/>
        <v>1163.7878112182964</v>
      </c>
      <c r="S240" s="228">
        <f t="shared" si="57"/>
        <v>1123.4009655092004</v>
      </c>
      <c r="T240" s="228">
        <f t="shared" si="57"/>
        <v>1083.014119800104</v>
      </c>
      <c r="U240" s="228">
        <f t="shared" si="57"/>
        <v>1042.6272740910078</v>
      </c>
      <c r="V240" s="228">
        <f t="shared" si="57"/>
        <v>1002.2404283819116</v>
      </c>
      <c r="W240" s="228">
        <f t="shared" si="57"/>
        <v>961.85358267281526</v>
      </c>
      <c r="X240" s="228">
        <f t="shared" si="57"/>
        <v>921.46673696371909</v>
      </c>
      <c r="Y240" s="228">
        <f t="shared" si="57"/>
        <v>881.07989125462279</v>
      </c>
      <c r="Z240" s="228">
        <f t="shared" si="57"/>
        <v>840.6930455455265</v>
      </c>
      <c r="AA240" s="228">
        <f t="shared" si="57"/>
        <v>800.30619983642964</v>
      </c>
      <c r="AB240" s="228">
        <f t="shared" si="57"/>
        <v>787.64743666608149</v>
      </c>
      <c r="AC240" s="228">
        <f t="shared" si="57"/>
        <v>774.98867349573345</v>
      </c>
      <c r="AD240" s="228">
        <f t="shared" si="57"/>
        <v>762.32991032538541</v>
      </c>
      <c r="AE240" s="228">
        <f t="shared" si="57"/>
        <v>749.67114715503737</v>
      </c>
      <c r="AF240" s="228">
        <f t="shared" si="57"/>
        <v>737.01238398468922</v>
      </c>
      <c r="AG240" s="228">
        <f t="shared" si="57"/>
        <v>724.3536208143413</v>
      </c>
      <c r="AH240" s="228">
        <f t="shared" si="57"/>
        <v>711.69485764399326</v>
      </c>
      <c r="AI240" s="228">
        <f t="shared" si="57"/>
        <v>699.03609447364511</v>
      </c>
      <c r="AJ240" s="228">
        <f t="shared" si="57"/>
        <v>686.37733130329718</v>
      </c>
      <c r="AK240" s="228">
        <f t="shared" si="57"/>
        <v>673.71856813294903</v>
      </c>
      <c r="AL240" s="228">
        <f t="shared" si="57"/>
        <v>661.05980496260099</v>
      </c>
      <c r="AM240" s="228">
        <f t="shared" si="57"/>
        <v>648.40104179225295</v>
      </c>
      <c r="AN240" s="228">
        <f t="shared" si="57"/>
        <v>635.74227862190492</v>
      </c>
      <c r="AO240" s="228">
        <f t="shared" si="57"/>
        <v>623.08351545155699</v>
      </c>
      <c r="AP240" s="228">
        <f t="shared" si="57"/>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25">
      <c r="A241" s="137"/>
      <c r="B241" s="137"/>
      <c r="C241" s="137"/>
      <c r="D241" s="137"/>
      <c r="E241" s="137"/>
      <c r="F241" s="137"/>
      <c r="G241" s="145"/>
      <c r="H241" s="396"/>
      <c r="I241" s="137"/>
      <c r="J241" s="350"/>
      <c r="K241" s="203" t="s">
        <v>1046</v>
      </c>
      <c r="L241" s="203" t="s">
        <v>964</v>
      </c>
      <c r="M241" s="229">
        <f t="shared" si="57"/>
        <v>1245.8150824114007</v>
      </c>
      <c r="N241" s="229">
        <f t="shared" si="57"/>
        <v>1325.3351940546816</v>
      </c>
      <c r="O241" s="229">
        <f t="shared" si="57"/>
        <v>1305.1586089604816</v>
      </c>
      <c r="P241" s="229">
        <f t="shared" si="57"/>
        <v>1284.9820238662817</v>
      </c>
      <c r="Q241" s="229">
        <f t="shared" si="57"/>
        <v>1264.805438772082</v>
      </c>
      <c r="R241" s="229">
        <f t="shared" si="57"/>
        <v>1244.628853677882</v>
      </c>
      <c r="S241" s="229">
        <f t="shared" si="57"/>
        <v>1224.4522685836823</v>
      </c>
      <c r="T241" s="229">
        <f t="shared" si="57"/>
        <v>1204.2756834894824</v>
      </c>
      <c r="U241" s="229">
        <f t="shared" si="57"/>
        <v>1184.0990983952827</v>
      </c>
      <c r="V241" s="229">
        <f t="shared" si="57"/>
        <v>1163.9225133010827</v>
      </c>
      <c r="W241" s="229">
        <f t="shared" si="57"/>
        <v>1143.7459282068828</v>
      </c>
      <c r="X241" s="229">
        <f t="shared" si="57"/>
        <v>1123.5693431126829</v>
      </c>
      <c r="Y241" s="229">
        <f t="shared" si="57"/>
        <v>1103.3927580184829</v>
      </c>
      <c r="Z241" s="229">
        <f t="shared" si="57"/>
        <v>1083.2161729242832</v>
      </c>
      <c r="AA241" s="229">
        <f t="shared" si="57"/>
        <v>1063.0395878300826</v>
      </c>
      <c r="AB241" s="229">
        <f t="shared" si="57"/>
        <v>1045.5240286305059</v>
      </c>
      <c r="AC241" s="229">
        <f t="shared" si="57"/>
        <v>1028.0084694309292</v>
      </c>
      <c r="AD241" s="229">
        <f t="shared" si="57"/>
        <v>1010.4929102313522</v>
      </c>
      <c r="AE241" s="229">
        <f t="shared" si="57"/>
        <v>992.97735103177536</v>
      </c>
      <c r="AF241" s="229">
        <f t="shared" si="57"/>
        <v>975.46179183219851</v>
      </c>
      <c r="AG241" s="229">
        <f t="shared" si="57"/>
        <v>957.94623263262167</v>
      </c>
      <c r="AH241" s="229">
        <f t="shared" si="57"/>
        <v>940.43067343304472</v>
      </c>
      <c r="AI241" s="229">
        <f t="shared" si="57"/>
        <v>922.91511423346799</v>
      </c>
      <c r="AJ241" s="229">
        <f t="shared" si="57"/>
        <v>905.39955503389115</v>
      </c>
      <c r="AK241" s="229">
        <f t="shared" si="57"/>
        <v>887.88399583431419</v>
      </c>
      <c r="AL241" s="229">
        <f t="shared" si="57"/>
        <v>870.36843663473735</v>
      </c>
      <c r="AM241" s="229">
        <f t="shared" si="57"/>
        <v>852.85287743516062</v>
      </c>
      <c r="AN241" s="229">
        <f t="shared" si="57"/>
        <v>835.33731823558367</v>
      </c>
      <c r="AO241" s="229">
        <f t="shared" si="57"/>
        <v>817.82175903600682</v>
      </c>
      <c r="AP241" s="229">
        <f t="shared" si="57"/>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25">
      <c r="G242" s="145"/>
      <c r="H242" s="396"/>
      <c r="J242" s="350"/>
      <c r="K242" s="201" t="s">
        <v>1047</v>
      </c>
      <c r="L242" s="201" t="s">
        <v>962</v>
      </c>
      <c r="M242" s="227">
        <f t="shared" si="57"/>
        <v>1245.8150824114007</v>
      </c>
      <c r="N242" s="227">
        <f t="shared" si="57"/>
        <v>1325.3351940546816</v>
      </c>
      <c r="O242" s="227">
        <f t="shared" si="57"/>
        <v>1270.3420831490298</v>
      </c>
      <c r="P242" s="227">
        <f t="shared" si="57"/>
        <v>1215.3489722433781</v>
      </c>
      <c r="Q242" s="227">
        <f t="shared" si="57"/>
        <v>1160.3558613377263</v>
      </c>
      <c r="R242" s="227">
        <f t="shared" si="57"/>
        <v>1105.3627504320746</v>
      </c>
      <c r="S242" s="227">
        <f t="shared" si="57"/>
        <v>1050.3696395264228</v>
      </c>
      <c r="T242" s="227">
        <f t="shared" si="57"/>
        <v>995.37652862077118</v>
      </c>
      <c r="U242" s="227">
        <f t="shared" si="57"/>
        <v>940.38341771511944</v>
      </c>
      <c r="V242" s="227">
        <f t="shared" si="57"/>
        <v>885.39030680946769</v>
      </c>
      <c r="W242" s="227">
        <f t="shared" si="57"/>
        <v>830.39719590381605</v>
      </c>
      <c r="X242" s="227">
        <f t="shared" si="57"/>
        <v>775.40408499816431</v>
      </c>
      <c r="Y242" s="227">
        <f t="shared" si="57"/>
        <v>720.41097409251256</v>
      </c>
      <c r="Z242" s="227">
        <f t="shared" si="57"/>
        <v>665.41786318686081</v>
      </c>
      <c r="AA242" s="227">
        <f t="shared" si="57"/>
        <v>610.42475228120873</v>
      </c>
      <c r="AB242" s="227">
        <f t="shared" si="57"/>
        <v>603.2542206196656</v>
      </c>
      <c r="AC242" s="227">
        <f t="shared" si="57"/>
        <v>596.08368895812237</v>
      </c>
      <c r="AD242" s="227">
        <f t="shared" si="57"/>
        <v>588.91315729657924</v>
      </c>
      <c r="AE242" s="227">
        <f t="shared" si="57"/>
        <v>581.74262563503612</v>
      </c>
      <c r="AF242" s="227">
        <f t="shared" si="57"/>
        <v>574.57209397349288</v>
      </c>
      <c r="AG242" s="227">
        <f t="shared" si="57"/>
        <v>567.40156231194976</v>
      </c>
      <c r="AH242" s="227">
        <f t="shared" si="57"/>
        <v>560.23103065040664</v>
      </c>
      <c r="AI242" s="227">
        <f t="shared" si="57"/>
        <v>553.06049898886329</v>
      </c>
      <c r="AJ242" s="227">
        <f t="shared" si="57"/>
        <v>545.88996732732016</v>
      </c>
      <c r="AK242" s="227">
        <f t="shared" si="57"/>
        <v>538.71943566577693</v>
      </c>
      <c r="AL242" s="227">
        <f t="shared" si="57"/>
        <v>531.5489040042338</v>
      </c>
      <c r="AM242" s="227">
        <f t="shared" si="57"/>
        <v>524.37837234269068</v>
      </c>
      <c r="AN242" s="227">
        <f t="shared" si="57"/>
        <v>517.20784068114745</v>
      </c>
      <c r="AO242" s="227">
        <f t="shared" si="57"/>
        <v>510.03730901960432</v>
      </c>
      <c r="AP242" s="227">
        <f t="shared" si="57"/>
        <v>502.86677735806063</v>
      </c>
      <c r="BE242"/>
      <c r="BF242"/>
      <c r="BG242"/>
    </row>
    <row r="243" spans="1:97" ht="14.25" customHeight="1" x14ac:dyDescent="0.25">
      <c r="G243" s="145"/>
      <c r="H243" s="396"/>
      <c r="J243" s="350"/>
      <c r="K243" s="142" t="s">
        <v>1047</v>
      </c>
      <c r="L243" s="192" t="s">
        <v>963</v>
      </c>
      <c r="M243" s="227">
        <f t="shared" si="57"/>
        <v>1245.8150824114007</v>
      </c>
      <c r="N243" s="227">
        <f t="shared" si="57"/>
        <v>1325.3351940546816</v>
      </c>
      <c r="O243" s="227">
        <f t="shared" si="57"/>
        <v>1284.9483483455851</v>
      </c>
      <c r="P243" s="227">
        <f t="shared" si="57"/>
        <v>1244.5615026364892</v>
      </c>
      <c r="Q243" s="227">
        <f t="shared" si="57"/>
        <v>1204.1746569273928</v>
      </c>
      <c r="R243" s="227">
        <f t="shared" si="57"/>
        <v>1163.7878112182964</v>
      </c>
      <c r="S243" s="227">
        <f t="shared" si="57"/>
        <v>1123.4009655092004</v>
      </c>
      <c r="T243" s="227">
        <f t="shared" si="57"/>
        <v>1083.014119800104</v>
      </c>
      <c r="U243" s="227">
        <f t="shared" si="57"/>
        <v>1042.6272740910078</v>
      </c>
      <c r="V243" s="227">
        <f t="shared" si="57"/>
        <v>1002.2404283819116</v>
      </c>
      <c r="W243" s="227">
        <f t="shared" si="57"/>
        <v>961.85358267281526</v>
      </c>
      <c r="X243" s="227">
        <f t="shared" si="57"/>
        <v>921.46673696371909</v>
      </c>
      <c r="Y243" s="227">
        <f t="shared" si="57"/>
        <v>881.07989125462279</v>
      </c>
      <c r="Z243" s="227">
        <f t="shared" si="57"/>
        <v>840.6930455455265</v>
      </c>
      <c r="AA243" s="227">
        <f t="shared" si="57"/>
        <v>800.30619983642964</v>
      </c>
      <c r="AB243" s="227">
        <f t="shared" si="57"/>
        <v>787.64743666608149</v>
      </c>
      <c r="AC243" s="227">
        <f t="shared" si="57"/>
        <v>774.98867349573345</v>
      </c>
      <c r="AD243" s="227">
        <f t="shared" si="57"/>
        <v>762.32991032538541</v>
      </c>
      <c r="AE243" s="227">
        <f t="shared" si="57"/>
        <v>749.67114715503737</v>
      </c>
      <c r="AF243" s="227">
        <f t="shared" si="57"/>
        <v>737.01238398468922</v>
      </c>
      <c r="AG243" s="227">
        <f t="shared" si="57"/>
        <v>724.3536208143413</v>
      </c>
      <c r="AH243" s="227">
        <f t="shared" si="57"/>
        <v>711.69485764399326</v>
      </c>
      <c r="AI243" s="227">
        <f t="shared" si="57"/>
        <v>699.03609447364511</v>
      </c>
      <c r="AJ243" s="227">
        <f t="shared" si="57"/>
        <v>686.37733130329718</v>
      </c>
      <c r="AK243" s="227">
        <f t="shared" si="57"/>
        <v>673.71856813294903</v>
      </c>
      <c r="AL243" s="227">
        <f t="shared" si="57"/>
        <v>661.05980496260099</v>
      </c>
      <c r="AM243" s="227">
        <f t="shared" si="57"/>
        <v>648.40104179225295</v>
      </c>
      <c r="AN243" s="227">
        <f t="shared" si="57"/>
        <v>635.74227862190492</v>
      </c>
      <c r="AO243" s="227">
        <f t="shared" si="57"/>
        <v>623.08351545155699</v>
      </c>
      <c r="AP243" s="227">
        <f t="shared" si="57"/>
        <v>610.42475228120873</v>
      </c>
      <c r="AT243"/>
      <c r="AU243"/>
      <c r="AV243"/>
      <c r="AW243"/>
      <c r="AZ243"/>
      <c r="BA243"/>
      <c r="BB243"/>
      <c r="BC243"/>
      <c r="BD243"/>
      <c r="BH243"/>
      <c r="BI243"/>
      <c r="BJ243"/>
      <c r="BK243"/>
      <c r="BL243"/>
      <c r="BM243"/>
      <c r="BN243"/>
      <c r="BO243"/>
    </row>
    <row r="244" spans="1:97" ht="14.25" customHeight="1" x14ac:dyDescent="0.25">
      <c r="G244" s="145"/>
      <c r="H244" s="396"/>
      <c r="J244" s="397"/>
      <c r="K244" s="203" t="s">
        <v>1047</v>
      </c>
      <c r="L244" s="203" t="s">
        <v>964</v>
      </c>
      <c r="M244" s="227">
        <f t="shared" si="57"/>
        <v>1245.8150824114007</v>
      </c>
      <c r="N244" s="227">
        <f t="shared" si="57"/>
        <v>1325.3351940546816</v>
      </c>
      <c r="O244" s="227">
        <f t="shared" si="57"/>
        <v>1305.1586089604816</v>
      </c>
      <c r="P244" s="227">
        <f t="shared" si="57"/>
        <v>1284.9820238662817</v>
      </c>
      <c r="Q244" s="227">
        <f t="shared" si="57"/>
        <v>1264.805438772082</v>
      </c>
      <c r="R244" s="227">
        <f t="shared" si="57"/>
        <v>1244.628853677882</v>
      </c>
      <c r="S244" s="227">
        <f t="shared" si="57"/>
        <v>1224.4522685836823</v>
      </c>
      <c r="T244" s="227">
        <f t="shared" si="57"/>
        <v>1204.2756834894824</v>
      </c>
      <c r="U244" s="227">
        <f t="shared" si="57"/>
        <v>1184.0990983952827</v>
      </c>
      <c r="V244" s="227">
        <f t="shared" si="57"/>
        <v>1163.9225133010827</v>
      </c>
      <c r="W244" s="227">
        <f t="shared" si="57"/>
        <v>1143.7459282068828</v>
      </c>
      <c r="X244" s="227">
        <f t="shared" si="57"/>
        <v>1123.5693431126829</v>
      </c>
      <c r="Y244" s="227">
        <f t="shared" si="57"/>
        <v>1103.3927580184829</v>
      </c>
      <c r="Z244" s="227">
        <f t="shared" si="57"/>
        <v>1083.2161729242832</v>
      </c>
      <c r="AA244" s="227">
        <f t="shared" si="57"/>
        <v>1063.0395878300826</v>
      </c>
      <c r="AB244" s="227">
        <f t="shared" si="57"/>
        <v>1045.5240286305059</v>
      </c>
      <c r="AC244" s="227">
        <f t="shared" si="57"/>
        <v>1028.0084694309292</v>
      </c>
      <c r="AD244" s="227">
        <f t="shared" si="57"/>
        <v>1010.4929102313522</v>
      </c>
      <c r="AE244" s="227">
        <f t="shared" si="57"/>
        <v>992.97735103177536</v>
      </c>
      <c r="AF244" s="227">
        <f t="shared" si="57"/>
        <v>975.46179183219851</v>
      </c>
      <c r="AG244" s="227">
        <f t="shared" si="57"/>
        <v>957.94623263262167</v>
      </c>
      <c r="AH244" s="227">
        <f t="shared" si="57"/>
        <v>940.43067343304472</v>
      </c>
      <c r="AI244" s="227">
        <f t="shared" si="57"/>
        <v>922.91511423346799</v>
      </c>
      <c r="AJ244" s="227">
        <f t="shared" si="57"/>
        <v>905.39955503389115</v>
      </c>
      <c r="AK244" s="227">
        <f t="shared" si="57"/>
        <v>887.88399583431419</v>
      </c>
      <c r="AL244" s="227">
        <f t="shared" si="57"/>
        <v>870.36843663473735</v>
      </c>
      <c r="AM244" s="227">
        <f t="shared" si="57"/>
        <v>852.85287743516062</v>
      </c>
      <c r="AN244" s="227">
        <f t="shared" si="57"/>
        <v>835.33731823558367</v>
      </c>
      <c r="AO244" s="227">
        <f t="shared" si="57"/>
        <v>817.82175903600682</v>
      </c>
      <c r="AP244" s="227">
        <f t="shared" si="57"/>
        <v>800.30619983642964</v>
      </c>
      <c r="AX244"/>
      <c r="AY244"/>
    </row>
    <row r="245" spans="1:97" ht="14.25" customHeight="1" x14ac:dyDescent="0.25">
      <c r="G245" s="145"/>
      <c r="H245" s="396"/>
      <c r="J245" s="208"/>
      <c r="K245" s="142"/>
      <c r="L245" s="142"/>
      <c r="AX245"/>
      <c r="AY245"/>
    </row>
    <row r="246" spans="1:97" ht="14.25" customHeight="1" x14ac:dyDescent="0.2">
      <c r="G246" s="145"/>
      <c r="H246" s="396"/>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
      <c r="G247" s="145"/>
      <c r="H247" s="396"/>
      <c r="J247" s="349" t="s">
        <v>983</v>
      </c>
      <c r="K247" s="201" t="s">
        <v>1037</v>
      </c>
      <c r="L247" s="201" t="s">
        <v>962</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25">
      <c r="G248" s="145"/>
      <c r="H248" s="396"/>
      <c r="J248" s="350"/>
      <c r="K248" s="142" t="s">
        <v>1037</v>
      </c>
      <c r="L248" s="192" t="s">
        <v>963</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25">
      <c r="G249" s="145"/>
      <c r="H249" s="396"/>
      <c r="J249" s="350"/>
      <c r="K249" s="203" t="s">
        <v>1037</v>
      </c>
      <c r="L249" s="203" t="s">
        <v>964</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
      <c r="G250" s="145"/>
      <c r="H250" s="396"/>
      <c r="J250" s="350"/>
      <c r="K250" s="201" t="s">
        <v>1039</v>
      </c>
      <c r="L250" s="201" t="s">
        <v>962</v>
      </c>
      <c r="M250" s="227">
        <f t="shared" ref="M250:AP258" si="58">M247</f>
        <v>22.528908932158867</v>
      </c>
      <c r="N250" s="227">
        <f t="shared" si="58"/>
        <v>22.00463196791447</v>
      </c>
      <c r="O250" s="227">
        <f t="shared" si="58"/>
        <v>21.299393786603758</v>
      </c>
      <c r="P250" s="227">
        <f t="shared" si="58"/>
        <v>20.598687363266887</v>
      </c>
      <c r="Q250" s="227">
        <f t="shared" si="58"/>
        <v>19.902236921884807</v>
      </c>
      <c r="R250" s="227">
        <f t="shared" si="58"/>
        <v>19.209788617701932</v>
      </c>
      <c r="S250" s="227">
        <f t="shared" si="58"/>
        <v>18.521108399602991</v>
      </c>
      <c r="T250" s="227">
        <f t="shared" si="58"/>
        <v>17.835980117732106</v>
      </c>
      <c r="U250" s="227">
        <f t="shared" si="58"/>
        <v>17.154203844144913</v>
      </c>
      <c r="V250" s="227">
        <f t="shared" si="58"/>
        <v>16.475594379029936</v>
      </c>
      <c r="W250" s="227">
        <f t="shared" si="58"/>
        <v>15.799979919008761</v>
      </c>
      <c r="X250" s="227">
        <f t="shared" si="58"/>
        <v>15.127200867362466</v>
      </c>
      <c r="Y250" s="227">
        <f t="shared" si="58"/>
        <v>14.457108768845455</v>
      </c>
      <c r="Z250" s="227">
        <f t="shared" si="58"/>
        <v>13.789565354127271</v>
      </c>
      <c r="AA250" s="227">
        <f t="shared" si="58"/>
        <v>13.124441680921045</v>
      </c>
      <c r="AB250" s="227">
        <f t="shared" si="58"/>
        <v>13.02613593466643</v>
      </c>
      <c r="AC250" s="227">
        <f t="shared" si="58"/>
        <v>12.928039524202877</v>
      </c>
      <c r="AD250" s="227">
        <f t="shared" si="58"/>
        <v>12.83014927777597</v>
      </c>
      <c r="AE250" s="227">
        <f t="shared" si="58"/>
        <v>12.732462087385157</v>
      </c>
      <c r="AF250" s="227">
        <f t="shared" si="58"/>
        <v>12.634974907189898</v>
      </c>
      <c r="AG250" s="227">
        <f t="shared" si="58"/>
        <v>12.537684751963397</v>
      </c>
      <c r="AH250" s="227">
        <f t="shared" si="58"/>
        <v>12.440588695592252</v>
      </c>
      <c r="AI250" s="227">
        <f t="shared" si="58"/>
        <v>12.343683869620476</v>
      </c>
      <c r="AJ250" s="227">
        <f t="shared" si="58"/>
        <v>12.246967461836311</v>
      </c>
      <c r="AK250" s="227">
        <f t="shared" si="58"/>
        <v>12.150436714900426</v>
      </c>
      <c r="AL250" s="227">
        <f t="shared" si="58"/>
        <v>12.05408892501406</v>
      </c>
      <c r="AM250" s="227">
        <f t="shared" si="58"/>
        <v>11.957921440625771</v>
      </c>
      <c r="AN250" s="227">
        <f t="shared" si="58"/>
        <v>11.861931661175493</v>
      </c>
      <c r="AO250" s="227">
        <f t="shared" si="58"/>
        <v>11.76611703587464</v>
      </c>
      <c r="AP250" s="227">
        <f t="shared" si="58"/>
        <v>11.670475062521074</v>
      </c>
    </row>
    <row r="251" spans="1:97" ht="14.25" customHeight="1" x14ac:dyDescent="0.25">
      <c r="G251" s="145"/>
      <c r="H251" s="396"/>
      <c r="J251" s="350"/>
      <c r="K251" s="142" t="s">
        <v>1039</v>
      </c>
      <c r="L251" s="192" t="s">
        <v>963</v>
      </c>
      <c r="M251" s="228">
        <f t="shared" si="58"/>
        <v>22.528908932158867</v>
      </c>
      <c r="N251" s="228">
        <f t="shared" si="58"/>
        <v>22.00463196791447</v>
      </c>
      <c r="O251" s="228">
        <f t="shared" si="58"/>
        <v>21.495507707971587</v>
      </c>
      <c r="P251" s="228">
        <f t="shared" si="58"/>
        <v>20.988335586592061</v>
      </c>
      <c r="Q251" s="228">
        <f t="shared" si="58"/>
        <v>20.483036808364783</v>
      </c>
      <c r="R251" s="228">
        <f t="shared" si="58"/>
        <v>19.979536762206195</v>
      </c>
      <c r="S251" s="228">
        <f t="shared" si="58"/>
        <v>19.477764747245317</v>
      </c>
      <c r="T251" s="228">
        <f t="shared" si="58"/>
        <v>18.977653719978854</v>
      </c>
      <c r="U251" s="228">
        <f t="shared" si="58"/>
        <v>18.479140060795316</v>
      </c>
      <c r="V251" s="228">
        <f t="shared" si="58"/>
        <v>17.982163358159035</v>
      </c>
      <c r="W251" s="228">
        <f t="shared" si="58"/>
        <v>17.486666208914979</v>
      </c>
      <c r="X251" s="228">
        <f t="shared" si="58"/>
        <v>16.992594033326842</v>
      </c>
      <c r="Y251" s="228">
        <f t="shared" si="58"/>
        <v>16.49989490359561</v>
      </c>
      <c r="Z251" s="228">
        <f t="shared" si="58"/>
        <v>16.008519384726114</v>
      </c>
      <c r="AA251" s="228">
        <f t="shared" si="58"/>
        <v>15.518420386716524</v>
      </c>
      <c r="AB251" s="228">
        <f t="shared" si="58"/>
        <v>15.383614277355647</v>
      </c>
      <c r="AC251" s="228">
        <f t="shared" si="58"/>
        <v>15.248810670716118</v>
      </c>
      <c r="AD251" s="228">
        <f t="shared" si="58"/>
        <v>15.114009570815142</v>
      </c>
      <c r="AE251" s="228">
        <f t="shared" si="58"/>
        <v>14.979210981678534</v>
      </c>
      <c r="AF251" s="228">
        <f t="shared" si="58"/>
        <v>14.844414907340727</v>
      </c>
      <c r="AG251" s="228">
        <f t="shared" si="58"/>
        <v>14.70962135184481</v>
      </c>
      <c r="AH251" s="228">
        <f t="shared" si="58"/>
        <v>14.574830319242531</v>
      </c>
      <c r="AI251" s="228">
        <f t="shared" si="58"/>
        <v>14.44004181359435</v>
      </c>
      <c r="AJ251" s="228">
        <f t="shared" si="58"/>
        <v>14.305255838969435</v>
      </c>
      <c r="AK251" s="228">
        <f t="shared" si="58"/>
        <v>14.170472399445694</v>
      </c>
      <c r="AL251" s="228">
        <f t="shared" si="58"/>
        <v>14.035691499109801</v>
      </c>
      <c r="AM251" s="228">
        <f t="shared" si="58"/>
        <v>13.900913142057226</v>
      </c>
      <c r="AN251" s="228">
        <f t="shared" si="58"/>
        <v>13.76613733239224</v>
      </c>
      <c r="AO251" s="228">
        <f t="shared" si="58"/>
        <v>13.63136407422796</v>
      </c>
      <c r="AP251" s="228">
        <f t="shared" si="58"/>
        <v>13.496593371686354</v>
      </c>
      <c r="AQ251"/>
    </row>
    <row r="252" spans="1:97" ht="14.25" customHeight="1" thickBot="1" x14ac:dyDescent="0.3">
      <c r="G252" s="145"/>
      <c r="H252" s="396"/>
      <c r="J252" s="350"/>
      <c r="K252" s="203" t="s">
        <v>1039</v>
      </c>
      <c r="L252" s="203" t="s">
        <v>964</v>
      </c>
      <c r="M252" s="229">
        <f t="shared" si="58"/>
        <v>22.528908932158867</v>
      </c>
      <c r="N252" s="229">
        <f t="shared" si="58"/>
        <v>22.00463196791447</v>
      </c>
      <c r="O252" s="229">
        <f t="shared" si="58"/>
        <v>21.743242279363081</v>
      </c>
      <c r="P252" s="229">
        <f t="shared" si="58"/>
        <v>21.48255440623781</v>
      </c>
      <c r="Q252" s="229">
        <f t="shared" si="58"/>
        <v>21.222551224761176</v>
      </c>
      <c r="R252" s="229">
        <f t="shared" si="58"/>
        <v>20.96321616373816</v>
      </c>
      <c r="S252" s="229">
        <f t="shared" si="58"/>
        <v>20.70453318244488</v>
      </c>
      <c r="T252" s="229">
        <f t="shared" si="58"/>
        <v>20.44648674957056</v>
      </c>
      <c r="U252" s="229">
        <f t="shared" si="58"/>
        <v>20.189061823154713</v>
      </c>
      <c r="V252" s="229">
        <f t="shared" si="58"/>
        <v>19.932243831465097</v>
      </c>
      <c r="W252" s="229">
        <f t="shared" si="58"/>
        <v>19.676018654765393</v>
      </c>
      <c r="X252" s="229">
        <f t="shared" si="58"/>
        <v>19.420372607924673</v>
      </c>
      <c r="Y252" s="229">
        <f t="shared" si="58"/>
        <v>19.165292423823633</v>
      </c>
      <c r="Z252" s="229">
        <f t="shared" si="58"/>
        <v>18.910765237515388</v>
      </c>
      <c r="AA252" s="229">
        <f t="shared" si="58"/>
        <v>18.656778571101022</v>
      </c>
      <c r="AB252" s="229">
        <f t="shared" si="58"/>
        <v>18.465949293046002</v>
      </c>
      <c r="AC252" s="229">
        <f t="shared" si="58"/>
        <v>18.275120499861153</v>
      </c>
      <c r="AD252" s="229">
        <f t="shared" si="58"/>
        <v>18.084292191215152</v>
      </c>
      <c r="AE252" s="229">
        <f t="shared" si="58"/>
        <v>17.893464366776993</v>
      </c>
      <c r="AF252" s="229">
        <f t="shared" si="58"/>
        <v>17.702637026215978</v>
      </c>
      <c r="AG252" s="229">
        <f t="shared" si="58"/>
        <v>17.511810169201702</v>
      </c>
      <c r="AH252" s="229">
        <f t="shared" si="58"/>
        <v>17.320983795404057</v>
      </c>
      <c r="AI252" s="229">
        <f t="shared" si="58"/>
        <v>17.130157904493245</v>
      </c>
      <c r="AJ252" s="229">
        <f t="shared" si="58"/>
        <v>16.939332496139759</v>
      </c>
      <c r="AK252" s="229">
        <f t="shared" si="58"/>
        <v>16.748507570014397</v>
      </c>
      <c r="AL252" s="229">
        <f t="shared" si="58"/>
        <v>16.557683125788252</v>
      </c>
      <c r="AM252" s="229">
        <f t="shared" si="58"/>
        <v>16.36685916313272</v>
      </c>
      <c r="AN252" s="229">
        <f t="shared" si="58"/>
        <v>16.176035681719497</v>
      </c>
      <c r="AO252" s="229">
        <f t="shared" si="58"/>
        <v>15.985212681220577</v>
      </c>
      <c r="AP252" s="229">
        <f t="shared" si="58"/>
        <v>15.794390161308243</v>
      </c>
      <c r="CL252"/>
      <c r="CM252"/>
      <c r="CN252"/>
      <c r="CO252"/>
      <c r="CP252"/>
      <c r="CQ252"/>
      <c r="CR252"/>
      <c r="CS252"/>
    </row>
    <row r="253" spans="1:97" ht="14.25" customHeight="1" thickTop="1" x14ac:dyDescent="0.25">
      <c r="G253" s="145"/>
      <c r="H253" s="396"/>
      <c r="J253" s="350"/>
      <c r="K253" s="201" t="s">
        <v>1040</v>
      </c>
      <c r="L253" s="201" t="s">
        <v>962</v>
      </c>
      <c r="M253" s="227">
        <f t="shared" si="58"/>
        <v>22.528908932158867</v>
      </c>
      <c r="N253" s="227">
        <f t="shared" si="58"/>
        <v>22.00463196791447</v>
      </c>
      <c r="O253" s="227">
        <f t="shared" si="58"/>
        <v>21.299393786603758</v>
      </c>
      <c r="P253" s="227">
        <f t="shared" si="58"/>
        <v>20.598687363266887</v>
      </c>
      <c r="Q253" s="227">
        <f t="shared" si="58"/>
        <v>19.902236921884807</v>
      </c>
      <c r="R253" s="227">
        <f t="shared" si="58"/>
        <v>19.209788617701932</v>
      </c>
      <c r="S253" s="227">
        <f t="shared" si="58"/>
        <v>18.521108399602991</v>
      </c>
      <c r="T253" s="227">
        <f t="shared" si="58"/>
        <v>17.835980117732106</v>
      </c>
      <c r="U253" s="227">
        <f t="shared" si="58"/>
        <v>17.154203844144913</v>
      </c>
      <c r="V253" s="227">
        <f t="shared" si="58"/>
        <v>16.475594379029936</v>
      </c>
      <c r="W253" s="227">
        <f t="shared" si="58"/>
        <v>15.799979919008761</v>
      </c>
      <c r="X253" s="227">
        <f t="shared" si="58"/>
        <v>15.127200867362466</v>
      </c>
      <c r="Y253" s="227">
        <f t="shared" si="58"/>
        <v>14.457108768845455</v>
      </c>
      <c r="Z253" s="227">
        <f t="shared" si="58"/>
        <v>13.789565354127271</v>
      </c>
      <c r="AA253" s="227">
        <f t="shared" si="58"/>
        <v>13.124441680921045</v>
      </c>
      <c r="AB253" s="227">
        <f t="shared" si="58"/>
        <v>13.02613593466643</v>
      </c>
      <c r="AC253" s="227">
        <f t="shared" si="58"/>
        <v>12.928039524202877</v>
      </c>
      <c r="AD253" s="227">
        <f t="shared" si="58"/>
        <v>12.83014927777597</v>
      </c>
      <c r="AE253" s="227">
        <f t="shared" si="58"/>
        <v>12.732462087385157</v>
      </c>
      <c r="AF253" s="227">
        <f t="shared" si="58"/>
        <v>12.634974907189898</v>
      </c>
      <c r="AG253" s="227">
        <f t="shared" si="58"/>
        <v>12.537684751963397</v>
      </c>
      <c r="AH253" s="227">
        <f t="shared" si="58"/>
        <v>12.440588695592252</v>
      </c>
      <c r="AI253" s="227">
        <f t="shared" si="58"/>
        <v>12.343683869620476</v>
      </c>
      <c r="AJ253" s="227">
        <f t="shared" si="58"/>
        <v>12.246967461836311</v>
      </c>
      <c r="AK253" s="227">
        <f t="shared" si="58"/>
        <v>12.150436714900426</v>
      </c>
      <c r="AL253" s="227">
        <f t="shared" si="58"/>
        <v>12.05408892501406</v>
      </c>
      <c r="AM253" s="227">
        <f t="shared" si="58"/>
        <v>11.957921440625771</v>
      </c>
      <c r="AN253" s="227">
        <f t="shared" si="58"/>
        <v>11.861931661175493</v>
      </c>
      <c r="AO253" s="227">
        <f t="shared" si="58"/>
        <v>11.76611703587464</v>
      </c>
      <c r="AP253" s="227">
        <f t="shared" si="58"/>
        <v>11.670475062521074</v>
      </c>
      <c r="BE253"/>
      <c r="BF253"/>
      <c r="BG253"/>
    </row>
    <row r="254" spans="1:97" ht="14.25" customHeight="1" x14ac:dyDescent="0.25">
      <c r="G254" s="145"/>
      <c r="H254" s="396"/>
      <c r="J254" s="350"/>
      <c r="K254" s="142" t="s">
        <v>1040</v>
      </c>
      <c r="L254" s="192" t="s">
        <v>963</v>
      </c>
      <c r="M254" s="228">
        <f t="shared" si="58"/>
        <v>22.528908932158867</v>
      </c>
      <c r="N254" s="228">
        <f t="shared" si="58"/>
        <v>22.00463196791447</v>
      </c>
      <c r="O254" s="228">
        <f t="shared" si="58"/>
        <v>21.495507707971587</v>
      </c>
      <c r="P254" s="228">
        <f t="shared" si="58"/>
        <v>20.988335586592061</v>
      </c>
      <c r="Q254" s="228">
        <f t="shared" si="58"/>
        <v>20.483036808364783</v>
      </c>
      <c r="R254" s="228">
        <f t="shared" si="58"/>
        <v>19.979536762206195</v>
      </c>
      <c r="S254" s="228">
        <f t="shared" si="58"/>
        <v>19.477764747245317</v>
      </c>
      <c r="T254" s="228">
        <f t="shared" si="58"/>
        <v>18.977653719978854</v>
      </c>
      <c r="U254" s="228">
        <f t="shared" si="58"/>
        <v>18.479140060795316</v>
      </c>
      <c r="V254" s="228">
        <f t="shared" si="58"/>
        <v>17.982163358159035</v>
      </c>
      <c r="W254" s="228">
        <f t="shared" si="58"/>
        <v>17.486666208914979</v>
      </c>
      <c r="X254" s="228">
        <f t="shared" si="58"/>
        <v>16.992594033326842</v>
      </c>
      <c r="Y254" s="228">
        <f t="shared" si="58"/>
        <v>16.49989490359561</v>
      </c>
      <c r="Z254" s="228">
        <f t="shared" si="58"/>
        <v>16.008519384726114</v>
      </c>
      <c r="AA254" s="228">
        <f t="shared" si="58"/>
        <v>15.518420386716524</v>
      </c>
      <c r="AB254" s="228">
        <f t="shared" si="58"/>
        <v>15.383614277355647</v>
      </c>
      <c r="AC254" s="228">
        <f t="shared" si="58"/>
        <v>15.248810670716118</v>
      </c>
      <c r="AD254" s="228">
        <f t="shared" si="58"/>
        <v>15.114009570815142</v>
      </c>
      <c r="AE254" s="228">
        <f t="shared" si="58"/>
        <v>14.979210981678534</v>
      </c>
      <c r="AF254" s="228">
        <f t="shared" si="58"/>
        <v>14.844414907340727</v>
      </c>
      <c r="AG254" s="228">
        <f t="shared" si="58"/>
        <v>14.70962135184481</v>
      </c>
      <c r="AH254" s="228">
        <f t="shared" si="58"/>
        <v>14.574830319242531</v>
      </c>
      <c r="AI254" s="228">
        <f t="shared" si="58"/>
        <v>14.44004181359435</v>
      </c>
      <c r="AJ254" s="228">
        <f t="shared" si="58"/>
        <v>14.305255838969435</v>
      </c>
      <c r="AK254" s="228">
        <f t="shared" si="58"/>
        <v>14.170472399445694</v>
      </c>
      <c r="AL254" s="228">
        <f t="shared" si="58"/>
        <v>14.035691499109801</v>
      </c>
      <c r="AM254" s="228">
        <f t="shared" si="58"/>
        <v>13.900913142057226</v>
      </c>
      <c r="AN254" s="228">
        <f t="shared" si="58"/>
        <v>13.76613733239224</v>
      </c>
      <c r="AO254" s="228">
        <f t="shared" si="58"/>
        <v>13.63136407422796</v>
      </c>
      <c r="AP254" s="228">
        <f t="shared" si="5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5"/>
      <c r="H255" s="396"/>
      <c r="J255" s="350"/>
      <c r="K255" s="203" t="s">
        <v>1040</v>
      </c>
      <c r="L255" s="203" t="s">
        <v>964</v>
      </c>
      <c r="M255" s="229">
        <f t="shared" si="58"/>
        <v>22.528908932158867</v>
      </c>
      <c r="N255" s="229">
        <f t="shared" si="58"/>
        <v>22.00463196791447</v>
      </c>
      <c r="O255" s="229">
        <f t="shared" si="58"/>
        <v>21.743242279363081</v>
      </c>
      <c r="P255" s="229">
        <f t="shared" si="58"/>
        <v>21.48255440623781</v>
      </c>
      <c r="Q255" s="229">
        <f t="shared" si="58"/>
        <v>21.222551224761176</v>
      </c>
      <c r="R255" s="229">
        <f t="shared" si="58"/>
        <v>20.96321616373816</v>
      </c>
      <c r="S255" s="229">
        <f t="shared" si="58"/>
        <v>20.70453318244488</v>
      </c>
      <c r="T255" s="229">
        <f t="shared" si="58"/>
        <v>20.44648674957056</v>
      </c>
      <c r="U255" s="229">
        <f t="shared" si="58"/>
        <v>20.189061823154713</v>
      </c>
      <c r="V255" s="229">
        <f t="shared" si="58"/>
        <v>19.932243831465097</v>
      </c>
      <c r="W255" s="229">
        <f t="shared" si="58"/>
        <v>19.676018654765393</v>
      </c>
      <c r="X255" s="229">
        <f t="shared" si="58"/>
        <v>19.420372607924673</v>
      </c>
      <c r="Y255" s="229">
        <f t="shared" si="58"/>
        <v>19.165292423823633</v>
      </c>
      <c r="Z255" s="229">
        <f t="shared" si="58"/>
        <v>18.910765237515388</v>
      </c>
      <c r="AA255" s="229">
        <f t="shared" si="58"/>
        <v>18.656778571101022</v>
      </c>
      <c r="AB255" s="229">
        <f t="shared" si="58"/>
        <v>18.465949293046002</v>
      </c>
      <c r="AC255" s="229">
        <f t="shared" si="58"/>
        <v>18.275120499861153</v>
      </c>
      <c r="AD255" s="229">
        <f t="shared" si="58"/>
        <v>18.084292191215152</v>
      </c>
      <c r="AE255" s="229">
        <f t="shared" si="58"/>
        <v>17.893464366776993</v>
      </c>
      <c r="AF255" s="229">
        <f t="shared" si="58"/>
        <v>17.702637026215978</v>
      </c>
      <c r="AG255" s="229">
        <f t="shared" si="58"/>
        <v>17.511810169201702</v>
      </c>
      <c r="AH255" s="229">
        <f t="shared" si="58"/>
        <v>17.320983795404057</v>
      </c>
      <c r="AI255" s="229">
        <f t="shared" si="58"/>
        <v>17.130157904493245</v>
      </c>
      <c r="AJ255" s="229">
        <f t="shared" si="58"/>
        <v>16.939332496139759</v>
      </c>
      <c r="AK255" s="229">
        <f t="shared" si="58"/>
        <v>16.748507570014397</v>
      </c>
      <c r="AL255" s="229">
        <f t="shared" si="58"/>
        <v>16.557683125788252</v>
      </c>
      <c r="AM255" s="229">
        <f t="shared" si="58"/>
        <v>16.36685916313272</v>
      </c>
      <c r="AN255" s="229">
        <f t="shared" si="58"/>
        <v>16.176035681719497</v>
      </c>
      <c r="AO255" s="229">
        <f t="shared" si="58"/>
        <v>15.985212681220577</v>
      </c>
      <c r="AP255" s="229">
        <f t="shared" si="58"/>
        <v>15.794390161308243</v>
      </c>
      <c r="AX255"/>
      <c r="AY255"/>
    </row>
    <row r="256" spans="1:97" ht="14.25" customHeight="1" thickTop="1" x14ac:dyDescent="0.25">
      <c r="G256" s="145"/>
      <c r="H256" s="396"/>
      <c r="J256" s="350"/>
      <c r="K256" s="201" t="s">
        <v>1041</v>
      </c>
      <c r="L256" s="201" t="s">
        <v>962</v>
      </c>
      <c r="M256" s="227">
        <f t="shared" si="58"/>
        <v>22.528908932158867</v>
      </c>
      <c r="N256" s="227">
        <f t="shared" si="58"/>
        <v>22.00463196791447</v>
      </c>
      <c r="O256" s="227">
        <f t="shared" si="58"/>
        <v>21.299393786603758</v>
      </c>
      <c r="P256" s="227">
        <f t="shared" si="58"/>
        <v>20.598687363266887</v>
      </c>
      <c r="Q256" s="227">
        <f t="shared" si="58"/>
        <v>19.902236921884807</v>
      </c>
      <c r="R256" s="227">
        <f t="shared" si="58"/>
        <v>19.209788617701932</v>
      </c>
      <c r="S256" s="227">
        <f t="shared" si="58"/>
        <v>18.521108399602991</v>
      </c>
      <c r="T256" s="227">
        <f t="shared" si="58"/>
        <v>17.835980117732106</v>
      </c>
      <c r="U256" s="227">
        <f t="shared" si="58"/>
        <v>17.154203844144913</v>
      </c>
      <c r="V256" s="227">
        <f t="shared" si="58"/>
        <v>16.475594379029936</v>
      </c>
      <c r="W256" s="227">
        <f t="shared" si="58"/>
        <v>15.799979919008761</v>
      </c>
      <c r="X256" s="227">
        <f t="shared" si="58"/>
        <v>15.127200867362466</v>
      </c>
      <c r="Y256" s="227">
        <f t="shared" si="58"/>
        <v>14.457108768845455</v>
      </c>
      <c r="Z256" s="227">
        <f t="shared" si="58"/>
        <v>13.789565354127271</v>
      </c>
      <c r="AA256" s="227">
        <f t="shared" si="58"/>
        <v>13.124441680921045</v>
      </c>
      <c r="AB256" s="227">
        <f t="shared" si="58"/>
        <v>13.02613593466643</v>
      </c>
      <c r="AC256" s="227">
        <f t="shared" si="58"/>
        <v>12.928039524202877</v>
      </c>
      <c r="AD256" s="227">
        <f t="shared" si="58"/>
        <v>12.83014927777597</v>
      </c>
      <c r="AE256" s="227">
        <f t="shared" si="58"/>
        <v>12.732462087385157</v>
      </c>
      <c r="AF256" s="227">
        <f t="shared" si="58"/>
        <v>12.634974907189898</v>
      </c>
      <c r="AG256" s="227">
        <f t="shared" si="58"/>
        <v>12.537684751963397</v>
      </c>
      <c r="AH256" s="227">
        <f t="shared" si="58"/>
        <v>12.440588695592252</v>
      </c>
      <c r="AI256" s="227">
        <f t="shared" si="58"/>
        <v>12.343683869620476</v>
      </c>
      <c r="AJ256" s="227">
        <f t="shared" si="58"/>
        <v>12.246967461836311</v>
      </c>
      <c r="AK256" s="227">
        <f t="shared" si="58"/>
        <v>12.150436714900426</v>
      </c>
      <c r="AL256" s="227">
        <f t="shared" si="58"/>
        <v>12.05408892501406</v>
      </c>
      <c r="AM256" s="227">
        <f t="shared" si="58"/>
        <v>11.957921440625771</v>
      </c>
      <c r="AN256" s="227">
        <f t="shared" si="58"/>
        <v>11.861931661175493</v>
      </c>
      <c r="AO256" s="227">
        <f t="shared" si="58"/>
        <v>11.76611703587464</v>
      </c>
      <c r="AP256" s="227">
        <f t="shared" si="58"/>
        <v>11.670475062521074</v>
      </c>
      <c r="BE256"/>
      <c r="BF256"/>
      <c r="BG256"/>
    </row>
    <row r="257" spans="7:97" ht="14.25" customHeight="1" x14ac:dyDescent="0.25">
      <c r="G257" s="145"/>
      <c r="H257" s="396"/>
      <c r="J257" s="350"/>
      <c r="K257" s="142" t="s">
        <v>1041</v>
      </c>
      <c r="L257" s="192" t="s">
        <v>963</v>
      </c>
      <c r="M257" s="228">
        <f t="shared" si="58"/>
        <v>22.528908932158867</v>
      </c>
      <c r="N257" s="228">
        <f t="shared" si="58"/>
        <v>22.00463196791447</v>
      </c>
      <c r="O257" s="228">
        <f t="shared" si="58"/>
        <v>21.495507707971587</v>
      </c>
      <c r="P257" s="228">
        <f t="shared" si="58"/>
        <v>20.988335586592061</v>
      </c>
      <c r="Q257" s="228">
        <f t="shared" si="58"/>
        <v>20.483036808364783</v>
      </c>
      <c r="R257" s="228">
        <f t="shared" si="58"/>
        <v>19.979536762206195</v>
      </c>
      <c r="S257" s="228">
        <f t="shared" si="58"/>
        <v>19.477764747245317</v>
      </c>
      <c r="T257" s="228">
        <f t="shared" si="58"/>
        <v>18.977653719978854</v>
      </c>
      <c r="U257" s="228">
        <f t="shared" si="58"/>
        <v>18.479140060795316</v>
      </c>
      <c r="V257" s="228">
        <f t="shared" si="58"/>
        <v>17.982163358159035</v>
      </c>
      <c r="W257" s="228">
        <f t="shared" si="58"/>
        <v>17.486666208914979</v>
      </c>
      <c r="X257" s="228">
        <f t="shared" si="58"/>
        <v>16.992594033326842</v>
      </c>
      <c r="Y257" s="228">
        <f t="shared" si="58"/>
        <v>16.49989490359561</v>
      </c>
      <c r="Z257" s="228">
        <f t="shared" si="58"/>
        <v>16.008519384726114</v>
      </c>
      <c r="AA257" s="228">
        <f t="shared" si="58"/>
        <v>15.518420386716524</v>
      </c>
      <c r="AB257" s="228">
        <f t="shared" si="58"/>
        <v>15.383614277355647</v>
      </c>
      <c r="AC257" s="228">
        <f t="shared" si="58"/>
        <v>15.248810670716118</v>
      </c>
      <c r="AD257" s="228">
        <f t="shared" si="58"/>
        <v>15.114009570815142</v>
      </c>
      <c r="AE257" s="228">
        <f t="shared" si="58"/>
        <v>14.979210981678534</v>
      </c>
      <c r="AF257" s="228">
        <f t="shared" si="58"/>
        <v>14.844414907340727</v>
      </c>
      <c r="AG257" s="228">
        <f t="shared" si="58"/>
        <v>14.70962135184481</v>
      </c>
      <c r="AH257" s="228">
        <f t="shared" si="58"/>
        <v>14.574830319242531</v>
      </c>
      <c r="AI257" s="228">
        <f t="shared" si="58"/>
        <v>14.44004181359435</v>
      </c>
      <c r="AJ257" s="228">
        <f t="shared" si="58"/>
        <v>14.305255838969435</v>
      </c>
      <c r="AK257" s="228">
        <f t="shared" si="58"/>
        <v>14.170472399445694</v>
      </c>
      <c r="AL257" s="228">
        <f t="shared" si="58"/>
        <v>14.035691499109801</v>
      </c>
      <c r="AM257" s="228">
        <f t="shared" si="58"/>
        <v>13.900913142057226</v>
      </c>
      <c r="AN257" s="228">
        <f t="shared" si="58"/>
        <v>13.76613733239224</v>
      </c>
      <c r="AO257" s="228">
        <f t="shared" si="58"/>
        <v>13.63136407422796</v>
      </c>
      <c r="AP257" s="228">
        <f t="shared" si="5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5"/>
      <c r="H258" s="396"/>
      <c r="J258" s="350"/>
      <c r="K258" s="203" t="s">
        <v>1041</v>
      </c>
      <c r="L258" s="203" t="s">
        <v>964</v>
      </c>
      <c r="M258" s="229">
        <f t="shared" si="58"/>
        <v>22.528908932158867</v>
      </c>
      <c r="N258" s="229">
        <f t="shared" si="58"/>
        <v>22.00463196791447</v>
      </c>
      <c r="O258" s="229">
        <f t="shared" si="58"/>
        <v>21.743242279363081</v>
      </c>
      <c r="P258" s="229">
        <f t="shared" si="58"/>
        <v>21.48255440623781</v>
      </c>
      <c r="Q258" s="229">
        <f t="shared" si="58"/>
        <v>21.222551224761176</v>
      </c>
      <c r="R258" s="229">
        <f t="shared" si="58"/>
        <v>20.96321616373816</v>
      </c>
      <c r="S258" s="229">
        <f t="shared" si="58"/>
        <v>20.70453318244488</v>
      </c>
      <c r="T258" s="229">
        <f t="shared" si="58"/>
        <v>20.44648674957056</v>
      </c>
      <c r="U258" s="229">
        <f t="shared" si="58"/>
        <v>20.189061823154713</v>
      </c>
      <c r="V258" s="229">
        <f t="shared" si="58"/>
        <v>19.932243831465097</v>
      </c>
      <c r="W258" s="229">
        <f t="shared" si="58"/>
        <v>19.676018654765393</v>
      </c>
      <c r="X258" s="229">
        <f t="shared" si="58"/>
        <v>19.420372607924673</v>
      </c>
      <c r="Y258" s="229">
        <f t="shared" si="58"/>
        <v>19.165292423823633</v>
      </c>
      <c r="Z258" s="229">
        <f t="shared" si="58"/>
        <v>18.910765237515388</v>
      </c>
      <c r="AA258" s="229">
        <f t="shared" si="58"/>
        <v>18.656778571101022</v>
      </c>
      <c r="AB258" s="229">
        <f t="shared" ref="AB258:AP258" si="59">AB255</f>
        <v>18.465949293046002</v>
      </c>
      <c r="AC258" s="229">
        <f t="shared" si="59"/>
        <v>18.275120499861153</v>
      </c>
      <c r="AD258" s="229">
        <f t="shared" si="59"/>
        <v>18.084292191215152</v>
      </c>
      <c r="AE258" s="229">
        <f t="shared" si="59"/>
        <v>17.893464366776993</v>
      </c>
      <c r="AF258" s="229">
        <f t="shared" si="59"/>
        <v>17.702637026215978</v>
      </c>
      <c r="AG258" s="229">
        <f t="shared" si="59"/>
        <v>17.511810169201702</v>
      </c>
      <c r="AH258" s="229">
        <f t="shared" si="59"/>
        <v>17.320983795404057</v>
      </c>
      <c r="AI258" s="229">
        <f t="shared" si="59"/>
        <v>17.130157904493245</v>
      </c>
      <c r="AJ258" s="229">
        <f t="shared" si="59"/>
        <v>16.939332496139759</v>
      </c>
      <c r="AK258" s="229">
        <f t="shared" si="59"/>
        <v>16.748507570014397</v>
      </c>
      <c r="AL258" s="229">
        <f t="shared" si="59"/>
        <v>16.557683125788252</v>
      </c>
      <c r="AM258" s="229">
        <f t="shared" si="59"/>
        <v>16.36685916313272</v>
      </c>
      <c r="AN258" s="229">
        <f t="shared" si="59"/>
        <v>16.176035681719497</v>
      </c>
      <c r="AO258" s="229">
        <f t="shared" si="59"/>
        <v>15.985212681220577</v>
      </c>
      <c r="AP258" s="229">
        <f t="shared" si="59"/>
        <v>15.794390161308243</v>
      </c>
      <c r="AX258"/>
      <c r="AY258"/>
    </row>
    <row r="259" spans="7:97" ht="14.25" customHeight="1" thickTop="1" x14ac:dyDescent="0.25">
      <c r="G259" s="145"/>
      <c r="H259" s="396"/>
      <c r="J259" s="350"/>
      <c r="K259" s="201" t="s">
        <v>1042</v>
      </c>
      <c r="L259" s="201" t="s">
        <v>962</v>
      </c>
      <c r="M259" s="227">
        <f t="shared" ref="M259:AP267" si="60">M256</f>
        <v>22.528908932158867</v>
      </c>
      <c r="N259" s="227">
        <f t="shared" si="60"/>
        <v>22.00463196791447</v>
      </c>
      <c r="O259" s="227">
        <f t="shared" si="60"/>
        <v>21.299393786603758</v>
      </c>
      <c r="P259" s="227">
        <f t="shared" si="60"/>
        <v>20.598687363266887</v>
      </c>
      <c r="Q259" s="227">
        <f t="shared" si="60"/>
        <v>19.902236921884807</v>
      </c>
      <c r="R259" s="227">
        <f t="shared" si="60"/>
        <v>19.209788617701932</v>
      </c>
      <c r="S259" s="227">
        <f t="shared" si="60"/>
        <v>18.521108399602991</v>
      </c>
      <c r="T259" s="227">
        <f t="shared" si="60"/>
        <v>17.835980117732106</v>
      </c>
      <c r="U259" s="227">
        <f t="shared" si="60"/>
        <v>17.154203844144913</v>
      </c>
      <c r="V259" s="227">
        <f t="shared" si="60"/>
        <v>16.475594379029936</v>
      </c>
      <c r="W259" s="227">
        <f t="shared" si="60"/>
        <v>15.799979919008761</v>
      </c>
      <c r="X259" s="227">
        <f t="shared" si="60"/>
        <v>15.127200867362466</v>
      </c>
      <c r="Y259" s="227">
        <f t="shared" si="60"/>
        <v>14.457108768845455</v>
      </c>
      <c r="Z259" s="227">
        <f t="shared" si="60"/>
        <v>13.789565354127271</v>
      </c>
      <c r="AA259" s="227">
        <f t="shared" si="60"/>
        <v>13.124441680921045</v>
      </c>
      <c r="AB259" s="227">
        <f t="shared" si="60"/>
        <v>13.02613593466643</v>
      </c>
      <c r="AC259" s="227">
        <f t="shared" si="60"/>
        <v>12.928039524202877</v>
      </c>
      <c r="AD259" s="227">
        <f t="shared" si="60"/>
        <v>12.83014927777597</v>
      </c>
      <c r="AE259" s="227">
        <f t="shared" si="60"/>
        <v>12.732462087385157</v>
      </c>
      <c r="AF259" s="227">
        <f t="shared" si="60"/>
        <v>12.634974907189898</v>
      </c>
      <c r="AG259" s="227">
        <f t="shared" si="60"/>
        <v>12.537684751963397</v>
      </c>
      <c r="AH259" s="227">
        <f t="shared" si="60"/>
        <v>12.440588695592252</v>
      </c>
      <c r="AI259" s="227">
        <f t="shared" si="60"/>
        <v>12.343683869620476</v>
      </c>
      <c r="AJ259" s="227">
        <f t="shared" si="60"/>
        <v>12.246967461836311</v>
      </c>
      <c r="AK259" s="227">
        <f t="shared" si="60"/>
        <v>12.150436714900426</v>
      </c>
      <c r="AL259" s="227">
        <f t="shared" si="60"/>
        <v>12.05408892501406</v>
      </c>
      <c r="AM259" s="227">
        <f t="shared" si="60"/>
        <v>11.957921440625771</v>
      </c>
      <c r="AN259" s="227">
        <f t="shared" si="60"/>
        <v>11.861931661175493</v>
      </c>
      <c r="AO259" s="227">
        <f t="shared" si="60"/>
        <v>11.76611703587464</v>
      </c>
      <c r="AP259" s="227">
        <f t="shared" si="60"/>
        <v>11.670475062521074</v>
      </c>
      <c r="BE259"/>
      <c r="BF259"/>
      <c r="BG259"/>
    </row>
    <row r="260" spans="7:97" ht="14.25" customHeight="1" x14ac:dyDescent="0.25">
      <c r="G260" s="145"/>
      <c r="H260" s="396"/>
      <c r="J260" s="350"/>
      <c r="K260" s="142" t="s">
        <v>1042</v>
      </c>
      <c r="L260" s="192" t="s">
        <v>963</v>
      </c>
      <c r="M260" s="228">
        <f t="shared" si="60"/>
        <v>22.528908932158867</v>
      </c>
      <c r="N260" s="228">
        <f t="shared" si="60"/>
        <v>22.00463196791447</v>
      </c>
      <c r="O260" s="228">
        <f t="shared" si="60"/>
        <v>21.495507707971587</v>
      </c>
      <c r="P260" s="228">
        <f t="shared" si="60"/>
        <v>20.988335586592061</v>
      </c>
      <c r="Q260" s="228">
        <f t="shared" si="60"/>
        <v>20.483036808364783</v>
      </c>
      <c r="R260" s="228">
        <f t="shared" si="60"/>
        <v>19.979536762206195</v>
      </c>
      <c r="S260" s="228">
        <f t="shared" si="60"/>
        <v>19.477764747245317</v>
      </c>
      <c r="T260" s="228">
        <f t="shared" si="60"/>
        <v>18.977653719978854</v>
      </c>
      <c r="U260" s="228">
        <f t="shared" si="60"/>
        <v>18.479140060795316</v>
      </c>
      <c r="V260" s="228">
        <f t="shared" si="60"/>
        <v>17.982163358159035</v>
      </c>
      <c r="W260" s="228">
        <f t="shared" si="60"/>
        <v>17.486666208914979</v>
      </c>
      <c r="X260" s="228">
        <f t="shared" si="60"/>
        <v>16.992594033326842</v>
      </c>
      <c r="Y260" s="228">
        <f t="shared" si="60"/>
        <v>16.49989490359561</v>
      </c>
      <c r="Z260" s="228">
        <f t="shared" si="60"/>
        <v>16.008519384726114</v>
      </c>
      <c r="AA260" s="228">
        <f t="shared" si="60"/>
        <v>15.518420386716524</v>
      </c>
      <c r="AB260" s="228">
        <f t="shared" si="60"/>
        <v>15.383614277355647</v>
      </c>
      <c r="AC260" s="228">
        <f t="shared" si="60"/>
        <v>15.248810670716118</v>
      </c>
      <c r="AD260" s="228">
        <f t="shared" si="60"/>
        <v>15.114009570815142</v>
      </c>
      <c r="AE260" s="228">
        <f t="shared" si="60"/>
        <v>14.979210981678534</v>
      </c>
      <c r="AF260" s="228">
        <f t="shared" si="60"/>
        <v>14.844414907340727</v>
      </c>
      <c r="AG260" s="228">
        <f t="shared" si="60"/>
        <v>14.70962135184481</v>
      </c>
      <c r="AH260" s="228">
        <f t="shared" si="60"/>
        <v>14.574830319242531</v>
      </c>
      <c r="AI260" s="228">
        <f t="shared" si="60"/>
        <v>14.44004181359435</v>
      </c>
      <c r="AJ260" s="228">
        <f t="shared" si="60"/>
        <v>14.305255838969435</v>
      </c>
      <c r="AK260" s="228">
        <f t="shared" si="60"/>
        <v>14.170472399445694</v>
      </c>
      <c r="AL260" s="228">
        <f t="shared" si="60"/>
        <v>14.035691499109801</v>
      </c>
      <c r="AM260" s="228">
        <f t="shared" si="60"/>
        <v>13.900913142057226</v>
      </c>
      <c r="AN260" s="228">
        <f t="shared" si="60"/>
        <v>13.76613733239224</v>
      </c>
      <c r="AO260" s="228">
        <f t="shared" si="60"/>
        <v>13.63136407422796</v>
      </c>
      <c r="AP260" s="228">
        <f t="shared" si="60"/>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5"/>
      <c r="H261" s="396"/>
      <c r="J261" s="350"/>
      <c r="K261" s="203" t="s">
        <v>1042</v>
      </c>
      <c r="L261" s="203" t="s">
        <v>964</v>
      </c>
      <c r="M261" s="229">
        <f t="shared" si="60"/>
        <v>22.528908932158867</v>
      </c>
      <c r="N261" s="229">
        <f t="shared" si="60"/>
        <v>22.00463196791447</v>
      </c>
      <c r="O261" s="229">
        <f t="shared" si="60"/>
        <v>21.743242279363081</v>
      </c>
      <c r="P261" s="229">
        <f t="shared" si="60"/>
        <v>21.48255440623781</v>
      </c>
      <c r="Q261" s="229">
        <f t="shared" si="60"/>
        <v>21.222551224761176</v>
      </c>
      <c r="R261" s="229">
        <f t="shared" si="60"/>
        <v>20.96321616373816</v>
      </c>
      <c r="S261" s="229">
        <f t="shared" si="60"/>
        <v>20.70453318244488</v>
      </c>
      <c r="T261" s="229">
        <f t="shared" si="60"/>
        <v>20.44648674957056</v>
      </c>
      <c r="U261" s="229">
        <f t="shared" si="60"/>
        <v>20.189061823154713</v>
      </c>
      <c r="V261" s="229">
        <f t="shared" si="60"/>
        <v>19.932243831465097</v>
      </c>
      <c r="W261" s="229">
        <f t="shared" si="60"/>
        <v>19.676018654765393</v>
      </c>
      <c r="X261" s="229">
        <f t="shared" si="60"/>
        <v>19.420372607924673</v>
      </c>
      <c r="Y261" s="229">
        <f t="shared" si="60"/>
        <v>19.165292423823633</v>
      </c>
      <c r="Z261" s="229">
        <f t="shared" si="60"/>
        <v>18.910765237515388</v>
      </c>
      <c r="AA261" s="229">
        <f t="shared" si="60"/>
        <v>18.656778571101022</v>
      </c>
      <c r="AB261" s="229">
        <f t="shared" si="60"/>
        <v>18.465949293046002</v>
      </c>
      <c r="AC261" s="229">
        <f t="shared" si="60"/>
        <v>18.275120499861153</v>
      </c>
      <c r="AD261" s="229">
        <f t="shared" si="60"/>
        <v>18.084292191215152</v>
      </c>
      <c r="AE261" s="229">
        <f t="shared" si="60"/>
        <v>17.893464366776993</v>
      </c>
      <c r="AF261" s="229">
        <f t="shared" si="60"/>
        <v>17.702637026215978</v>
      </c>
      <c r="AG261" s="229">
        <f t="shared" si="60"/>
        <v>17.511810169201702</v>
      </c>
      <c r="AH261" s="229">
        <f t="shared" si="60"/>
        <v>17.320983795404057</v>
      </c>
      <c r="AI261" s="229">
        <f t="shared" si="60"/>
        <v>17.130157904493245</v>
      </c>
      <c r="AJ261" s="229">
        <f t="shared" si="60"/>
        <v>16.939332496139759</v>
      </c>
      <c r="AK261" s="229">
        <f t="shared" si="60"/>
        <v>16.748507570014397</v>
      </c>
      <c r="AL261" s="229">
        <f t="shared" si="60"/>
        <v>16.557683125788252</v>
      </c>
      <c r="AM261" s="229">
        <f t="shared" si="60"/>
        <v>16.36685916313272</v>
      </c>
      <c r="AN261" s="229">
        <f t="shared" si="60"/>
        <v>16.176035681719497</v>
      </c>
      <c r="AO261" s="229">
        <f t="shared" si="60"/>
        <v>15.985212681220577</v>
      </c>
      <c r="AP261" s="229">
        <f t="shared" si="60"/>
        <v>15.794390161308243</v>
      </c>
      <c r="AX261"/>
      <c r="AY261"/>
    </row>
    <row r="262" spans="7:97" ht="14.25" customHeight="1" thickTop="1" x14ac:dyDescent="0.2">
      <c r="G262" s="145"/>
      <c r="H262" s="396"/>
      <c r="J262" s="350"/>
      <c r="K262" s="201" t="s">
        <v>1043</v>
      </c>
      <c r="L262" s="201" t="s">
        <v>962</v>
      </c>
      <c r="M262" s="227">
        <f t="shared" si="60"/>
        <v>22.528908932158867</v>
      </c>
      <c r="N262" s="227">
        <f t="shared" si="60"/>
        <v>22.00463196791447</v>
      </c>
      <c r="O262" s="227">
        <f t="shared" si="60"/>
        <v>21.299393786603758</v>
      </c>
      <c r="P262" s="227">
        <f t="shared" si="60"/>
        <v>20.598687363266887</v>
      </c>
      <c r="Q262" s="227">
        <f t="shared" si="60"/>
        <v>19.902236921884807</v>
      </c>
      <c r="R262" s="227">
        <f t="shared" si="60"/>
        <v>19.209788617701932</v>
      </c>
      <c r="S262" s="227">
        <f t="shared" si="60"/>
        <v>18.521108399602991</v>
      </c>
      <c r="T262" s="227">
        <f t="shared" si="60"/>
        <v>17.835980117732106</v>
      </c>
      <c r="U262" s="227">
        <f t="shared" si="60"/>
        <v>17.154203844144913</v>
      </c>
      <c r="V262" s="227">
        <f t="shared" si="60"/>
        <v>16.475594379029936</v>
      </c>
      <c r="W262" s="227">
        <f t="shared" si="60"/>
        <v>15.799979919008761</v>
      </c>
      <c r="X262" s="227">
        <f t="shared" si="60"/>
        <v>15.127200867362466</v>
      </c>
      <c r="Y262" s="227">
        <f t="shared" si="60"/>
        <v>14.457108768845455</v>
      </c>
      <c r="Z262" s="227">
        <f t="shared" si="60"/>
        <v>13.789565354127271</v>
      </c>
      <c r="AA262" s="227">
        <f t="shared" si="60"/>
        <v>13.124441680921045</v>
      </c>
      <c r="AB262" s="227">
        <f t="shared" si="60"/>
        <v>13.02613593466643</v>
      </c>
      <c r="AC262" s="227">
        <f t="shared" si="60"/>
        <v>12.928039524202877</v>
      </c>
      <c r="AD262" s="227">
        <f t="shared" si="60"/>
        <v>12.83014927777597</v>
      </c>
      <c r="AE262" s="227">
        <f t="shared" si="60"/>
        <v>12.732462087385157</v>
      </c>
      <c r="AF262" s="227">
        <f t="shared" si="60"/>
        <v>12.634974907189898</v>
      </c>
      <c r="AG262" s="227">
        <f t="shared" si="60"/>
        <v>12.537684751963397</v>
      </c>
      <c r="AH262" s="227">
        <f t="shared" si="60"/>
        <v>12.440588695592252</v>
      </c>
      <c r="AI262" s="227">
        <f t="shared" si="60"/>
        <v>12.343683869620476</v>
      </c>
      <c r="AJ262" s="227">
        <f t="shared" si="60"/>
        <v>12.246967461836311</v>
      </c>
      <c r="AK262" s="227">
        <f t="shared" si="60"/>
        <v>12.150436714900426</v>
      </c>
      <c r="AL262" s="227">
        <f t="shared" si="60"/>
        <v>12.05408892501406</v>
      </c>
      <c r="AM262" s="227">
        <f t="shared" si="60"/>
        <v>11.957921440625771</v>
      </c>
      <c r="AN262" s="227">
        <f t="shared" si="60"/>
        <v>11.861931661175493</v>
      </c>
      <c r="AO262" s="227">
        <f t="shared" si="60"/>
        <v>11.76611703587464</v>
      </c>
      <c r="AP262" s="227">
        <f t="shared" si="60"/>
        <v>11.670475062521074</v>
      </c>
    </row>
    <row r="263" spans="7:97" ht="14.25" customHeight="1" x14ac:dyDescent="0.25">
      <c r="G263" s="145"/>
      <c r="H263" s="396"/>
      <c r="J263" s="350"/>
      <c r="K263" s="142" t="s">
        <v>1043</v>
      </c>
      <c r="L263" s="192" t="s">
        <v>963</v>
      </c>
      <c r="M263" s="228">
        <f t="shared" si="60"/>
        <v>22.528908932158867</v>
      </c>
      <c r="N263" s="228">
        <f t="shared" si="60"/>
        <v>22.00463196791447</v>
      </c>
      <c r="O263" s="228">
        <f t="shared" si="60"/>
        <v>21.495507707971587</v>
      </c>
      <c r="P263" s="228">
        <f t="shared" si="60"/>
        <v>20.988335586592061</v>
      </c>
      <c r="Q263" s="228">
        <f t="shared" si="60"/>
        <v>20.483036808364783</v>
      </c>
      <c r="R263" s="228">
        <f t="shared" si="60"/>
        <v>19.979536762206195</v>
      </c>
      <c r="S263" s="228">
        <f t="shared" si="60"/>
        <v>19.477764747245317</v>
      </c>
      <c r="T263" s="228">
        <f t="shared" si="60"/>
        <v>18.977653719978854</v>
      </c>
      <c r="U263" s="228">
        <f t="shared" si="60"/>
        <v>18.479140060795316</v>
      </c>
      <c r="V263" s="228">
        <f t="shared" si="60"/>
        <v>17.982163358159035</v>
      </c>
      <c r="W263" s="228">
        <f t="shared" si="60"/>
        <v>17.486666208914979</v>
      </c>
      <c r="X263" s="228">
        <f t="shared" si="60"/>
        <v>16.992594033326842</v>
      </c>
      <c r="Y263" s="228">
        <f t="shared" si="60"/>
        <v>16.49989490359561</v>
      </c>
      <c r="Z263" s="228">
        <f t="shared" si="60"/>
        <v>16.008519384726114</v>
      </c>
      <c r="AA263" s="228">
        <f t="shared" si="60"/>
        <v>15.518420386716524</v>
      </c>
      <c r="AB263" s="228">
        <f t="shared" si="60"/>
        <v>15.383614277355647</v>
      </c>
      <c r="AC263" s="228">
        <f t="shared" si="60"/>
        <v>15.248810670716118</v>
      </c>
      <c r="AD263" s="228">
        <f t="shared" si="60"/>
        <v>15.114009570815142</v>
      </c>
      <c r="AE263" s="228">
        <f t="shared" si="60"/>
        <v>14.979210981678534</v>
      </c>
      <c r="AF263" s="228">
        <f t="shared" si="60"/>
        <v>14.844414907340727</v>
      </c>
      <c r="AG263" s="228">
        <f t="shared" si="60"/>
        <v>14.70962135184481</v>
      </c>
      <c r="AH263" s="228">
        <f t="shared" si="60"/>
        <v>14.574830319242531</v>
      </c>
      <c r="AI263" s="228">
        <f t="shared" si="60"/>
        <v>14.44004181359435</v>
      </c>
      <c r="AJ263" s="228">
        <f t="shared" si="60"/>
        <v>14.305255838969435</v>
      </c>
      <c r="AK263" s="228">
        <f t="shared" si="60"/>
        <v>14.170472399445694</v>
      </c>
      <c r="AL263" s="228">
        <f t="shared" si="60"/>
        <v>14.035691499109801</v>
      </c>
      <c r="AM263" s="228">
        <f t="shared" si="60"/>
        <v>13.900913142057226</v>
      </c>
      <c r="AN263" s="228">
        <f t="shared" si="60"/>
        <v>13.76613733239224</v>
      </c>
      <c r="AO263" s="228">
        <f t="shared" si="60"/>
        <v>13.63136407422796</v>
      </c>
      <c r="AP263" s="228">
        <f t="shared" si="60"/>
        <v>13.496593371686354</v>
      </c>
      <c r="AR263"/>
      <c r="AS263"/>
    </row>
    <row r="264" spans="7:97" ht="14.25" customHeight="1" thickBot="1" x14ac:dyDescent="0.25">
      <c r="G264" s="145"/>
      <c r="H264" s="396"/>
      <c r="J264" s="350"/>
      <c r="K264" s="203" t="s">
        <v>1043</v>
      </c>
      <c r="L264" s="203" t="s">
        <v>964</v>
      </c>
      <c r="M264" s="229">
        <f t="shared" si="60"/>
        <v>22.528908932158867</v>
      </c>
      <c r="N264" s="229">
        <f t="shared" si="60"/>
        <v>22.00463196791447</v>
      </c>
      <c r="O264" s="229">
        <f t="shared" si="60"/>
        <v>21.743242279363081</v>
      </c>
      <c r="P264" s="229">
        <f t="shared" si="60"/>
        <v>21.48255440623781</v>
      </c>
      <c r="Q264" s="229">
        <f t="shared" si="60"/>
        <v>21.222551224761176</v>
      </c>
      <c r="R264" s="229">
        <f t="shared" si="60"/>
        <v>20.96321616373816</v>
      </c>
      <c r="S264" s="229">
        <f t="shared" si="60"/>
        <v>20.70453318244488</v>
      </c>
      <c r="T264" s="229">
        <f t="shared" si="60"/>
        <v>20.44648674957056</v>
      </c>
      <c r="U264" s="229">
        <f t="shared" si="60"/>
        <v>20.189061823154713</v>
      </c>
      <c r="V264" s="229">
        <f t="shared" si="60"/>
        <v>19.932243831465097</v>
      </c>
      <c r="W264" s="229">
        <f t="shared" si="60"/>
        <v>19.676018654765393</v>
      </c>
      <c r="X264" s="229">
        <f t="shared" si="60"/>
        <v>19.420372607924673</v>
      </c>
      <c r="Y264" s="229">
        <f t="shared" si="60"/>
        <v>19.165292423823633</v>
      </c>
      <c r="Z264" s="229">
        <f t="shared" si="60"/>
        <v>18.910765237515388</v>
      </c>
      <c r="AA264" s="229">
        <f t="shared" si="60"/>
        <v>18.656778571101022</v>
      </c>
      <c r="AB264" s="229">
        <f t="shared" si="60"/>
        <v>18.465949293046002</v>
      </c>
      <c r="AC264" s="229">
        <f t="shared" si="60"/>
        <v>18.275120499861153</v>
      </c>
      <c r="AD264" s="229">
        <f t="shared" si="60"/>
        <v>18.084292191215152</v>
      </c>
      <c r="AE264" s="229">
        <f t="shared" si="60"/>
        <v>17.893464366776993</v>
      </c>
      <c r="AF264" s="229">
        <f t="shared" si="60"/>
        <v>17.702637026215978</v>
      </c>
      <c r="AG264" s="229">
        <f t="shared" si="60"/>
        <v>17.511810169201702</v>
      </c>
      <c r="AH264" s="229">
        <f t="shared" si="60"/>
        <v>17.320983795404057</v>
      </c>
      <c r="AI264" s="229">
        <f t="shared" si="60"/>
        <v>17.130157904493245</v>
      </c>
      <c r="AJ264" s="229">
        <f t="shared" si="60"/>
        <v>16.939332496139759</v>
      </c>
      <c r="AK264" s="229">
        <f t="shared" si="60"/>
        <v>16.748507570014397</v>
      </c>
      <c r="AL264" s="229">
        <f t="shared" si="60"/>
        <v>16.557683125788252</v>
      </c>
      <c r="AM264" s="229">
        <f t="shared" si="60"/>
        <v>16.36685916313272</v>
      </c>
      <c r="AN264" s="229">
        <f t="shared" si="60"/>
        <v>16.176035681719497</v>
      </c>
      <c r="AO264" s="229">
        <f t="shared" si="60"/>
        <v>15.985212681220577</v>
      </c>
      <c r="AP264" s="229">
        <f t="shared" si="60"/>
        <v>15.794390161308243</v>
      </c>
    </row>
    <row r="265" spans="7:97" ht="14.25" customHeight="1" thickTop="1" x14ac:dyDescent="0.2">
      <c r="G265" s="145"/>
      <c r="H265" s="396"/>
      <c r="J265" s="350"/>
      <c r="K265" s="201" t="s">
        <v>1044</v>
      </c>
      <c r="L265" s="201" t="s">
        <v>962</v>
      </c>
      <c r="M265" s="227">
        <f t="shared" si="60"/>
        <v>22.528908932158867</v>
      </c>
      <c r="N265" s="227">
        <f t="shared" si="60"/>
        <v>22.00463196791447</v>
      </c>
      <c r="O265" s="227">
        <f t="shared" si="60"/>
        <v>21.299393786603758</v>
      </c>
      <c r="P265" s="227">
        <f t="shared" si="60"/>
        <v>20.598687363266887</v>
      </c>
      <c r="Q265" s="227">
        <f t="shared" si="60"/>
        <v>19.902236921884807</v>
      </c>
      <c r="R265" s="227">
        <f t="shared" si="60"/>
        <v>19.209788617701932</v>
      </c>
      <c r="S265" s="227">
        <f t="shared" si="60"/>
        <v>18.521108399602991</v>
      </c>
      <c r="T265" s="227">
        <f t="shared" si="60"/>
        <v>17.835980117732106</v>
      </c>
      <c r="U265" s="227">
        <f t="shared" si="60"/>
        <v>17.154203844144913</v>
      </c>
      <c r="V265" s="227">
        <f t="shared" si="60"/>
        <v>16.475594379029936</v>
      </c>
      <c r="W265" s="227">
        <f t="shared" si="60"/>
        <v>15.799979919008761</v>
      </c>
      <c r="X265" s="227">
        <f t="shared" si="60"/>
        <v>15.127200867362466</v>
      </c>
      <c r="Y265" s="227">
        <f t="shared" si="60"/>
        <v>14.457108768845455</v>
      </c>
      <c r="Z265" s="227">
        <f t="shared" si="60"/>
        <v>13.789565354127271</v>
      </c>
      <c r="AA265" s="227">
        <f t="shared" si="60"/>
        <v>13.124441680921045</v>
      </c>
      <c r="AB265" s="227">
        <f t="shared" si="60"/>
        <v>13.02613593466643</v>
      </c>
      <c r="AC265" s="227">
        <f t="shared" si="60"/>
        <v>12.928039524202877</v>
      </c>
      <c r="AD265" s="227">
        <f t="shared" si="60"/>
        <v>12.83014927777597</v>
      </c>
      <c r="AE265" s="227">
        <f t="shared" si="60"/>
        <v>12.732462087385157</v>
      </c>
      <c r="AF265" s="227">
        <f t="shared" si="60"/>
        <v>12.634974907189898</v>
      </c>
      <c r="AG265" s="227">
        <f t="shared" si="60"/>
        <v>12.537684751963397</v>
      </c>
      <c r="AH265" s="227">
        <f t="shared" si="60"/>
        <v>12.440588695592252</v>
      </c>
      <c r="AI265" s="227">
        <f t="shared" si="60"/>
        <v>12.343683869620476</v>
      </c>
      <c r="AJ265" s="227">
        <f t="shared" si="60"/>
        <v>12.246967461836311</v>
      </c>
      <c r="AK265" s="227">
        <f t="shared" si="60"/>
        <v>12.150436714900426</v>
      </c>
      <c r="AL265" s="227">
        <f t="shared" si="60"/>
        <v>12.05408892501406</v>
      </c>
      <c r="AM265" s="227">
        <f t="shared" si="60"/>
        <v>11.957921440625771</v>
      </c>
      <c r="AN265" s="227">
        <f t="shared" si="60"/>
        <v>11.861931661175493</v>
      </c>
      <c r="AO265" s="227">
        <f t="shared" si="60"/>
        <v>11.76611703587464</v>
      </c>
      <c r="AP265" s="227">
        <f t="shared" si="60"/>
        <v>11.670475062521074</v>
      </c>
    </row>
    <row r="266" spans="7:97" ht="14.25" customHeight="1" x14ac:dyDescent="0.25">
      <c r="G266" s="145"/>
      <c r="H266" s="396"/>
      <c r="J266" s="350"/>
      <c r="K266" s="142" t="s">
        <v>1044</v>
      </c>
      <c r="L266" s="192" t="s">
        <v>963</v>
      </c>
      <c r="M266" s="228">
        <f t="shared" si="60"/>
        <v>22.528908932158867</v>
      </c>
      <c r="N266" s="228">
        <f t="shared" si="60"/>
        <v>22.00463196791447</v>
      </c>
      <c r="O266" s="228">
        <f t="shared" si="60"/>
        <v>21.495507707971587</v>
      </c>
      <c r="P266" s="228">
        <f t="shared" si="60"/>
        <v>20.988335586592061</v>
      </c>
      <c r="Q266" s="228">
        <f t="shared" si="60"/>
        <v>20.483036808364783</v>
      </c>
      <c r="R266" s="228">
        <f t="shared" si="60"/>
        <v>19.979536762206195</v>
      </c>
      <c r="S266" s="228">
        <f t="shared" si="60"/>
        <v>19.477764747245317</v>
      </c>
      <c r="T266" s="228">
        <f t="shared" si="60"/>
        <v>18.977653719978854</v>
      </c>
      <c r="U266" s="228">
        <f t="shared" si="60"/>
        <v>18.479140060795316</v>
      </c>
      <c r="V266" s="228">
        <f t="shared" si="60"/>
        <v>17.982163358159035</v>
      </c>
      <c r="W266" s="228">
        <f t="shared" si="60"/>
        <v>17.486666208914979</v>
      </c>
      <c r="X266" s="228">
        <f t="shared" si="60"/>
        <v>16.992594033326842</v>
      </c>
      <c r="Y266" s="228">
        <f t="shared" si="60"/>
        <v>16.49989490359561</v>
      </c>
      <c r="Z266" s="228">
        <f t="shared" si="60"/>
        <v>16.008519384726114</v>
      </c>
      <c r="AA266" s="228">
        <f t="shared" si="60"/>
        <v>15.518420386716524</v>
      </c>
      <c r="AB266" s="228">
        <f t="shared" si="60"/>
        <v>15.383614277355647</v>
      </c>
      <c r="AC266" s="228">
        <f t="shared" si="60"/>
        <v>15.248810670716118</v>
      </c>
      <c r="AD266" s="228">
        <f t="shared" si="60"/>
        <v>15.114009570815142</v>
      </c>
      <c r="AE266" s="228">
        <f t="shared" si="60"/>
        <v>14.979210981678534</v>
      </c>
      <c r="AF266" s="228">
        <f t="shared" si="60"/>
        <v>14.844414907340727</v>
      </c>
      <c r="AG266" s="228">
        <f t="shared" si="60"/>
        <v>14.70962135184481</v>
      </c>
      <c r="AH266" s="228">
        <f t="shared" si="60"/>
        <v>14.574830319242531</v>
      </c>
      <c r="AI266" s="228">
        <f t="shared" si="60"/>
        <v>14.44004181359435</v>
      </c>
      <c r="AJ266" s="228">
        <f t="shared" si="60"/>
        <v>14.305255838969435</v>
      </c>
      <c r="AK266" s="228">
        <f t="shared" si="60"/>
        <v>14.170472399445694</v>
      </c>
      <c r="AL266" s="228">
        <f t="shared" si="60"/>
        <v>14.035691499109801</v>
      </c>
      <c r="AM266" s="228">
        <f t="shared" si="60"/>
        <v>13.900913142057226</v>
      </c>
      <c r="AN266" s="228">
        <f t="shared" si="60"/>
        <v>13.76613733239224</v>
      </c>
      <c r="AO266" s="228">
        <f t="shared" si="60"/>
        <v>13.63136407422796</v>
      </c>
      <c r="AP266" s="228">
        <f t="shared" si="60"/>
        <v>13.496593371686354</v>
      </c>
      <c r="AQ266"/>
    </row>
    <row r="267" spans="7:97" ht="14.25" customHeight="1" thickBot="1" x14ac:dyDescent="0.3">
      <c r="G267" s="145"/>
      <c r="H267" s="396"/>
      <c r="J267" s="350"/>
      <c r="K267" s="203" t="s">
        <v>1044</v>
      </c>
      <c r="L267" s="203" t="s">
        <v>964</v>
      </c>
      <c r="M267" s="229">
        <f t="shared" si="60"/>
        <v>22.528908932158867</v>
      </c>
      <c r="N267" s="229">
        <f t="shared" si="60"/>
        <v>22.00463196791447</v>
      </c>
      <c r="O267" s="229">
        <f t="shared" si="60"/>
        <v>21.743242279363081</v>
      </c>
      <c r="P267" s="229">
        <f t="shared" si="60"/>
        <v>21.48255440623781</v>
      </c>
      <c r="Q267" s="229">
        <f t="shared" si="60"/>
        <v>21.222551224761176</v>
      </c>
      <c r="R267" s="229">
        <f t="shared" si="60"/>
        <v>20.96321616373816</v>
      </c>
      <c r="S267" s="229">
        <f t="shared" si="60"/>
        <v>20.70453318244488</v>
      </c>
      <c r="T267" s="229">
        <f t="shared" si="60"/>
        <v>20.44648674957056</v>
      </c>
      <c r="U267" s="229">
        <f t="shared" si="60"/>
        <v>20.189061823154713</v>
      </c>
      <c r="V267" s="229">
        <f t="shared" si="60"/>
        <v>19.932243831465097</v>
      </c>
      <c r="W267" s="229">
        <f t="shared" si="60"/>
        <v>19.676018654765393</v>
      </c>
      <c r="X267" s="229">
        <f t="shared" si="60"/>
        <v>19.420372607924673</v>
      </c>
      <c r="Y267" s="229">
        <f t="shared" si="60"/>
        <v>19.165292423823633</v>
      </c>
      <c r="Z267" s="229">
        <f t="shared" si="60"/>
        <v>18.910765237515388</v>
      </c>
      <c r="AA267" s="229">
        <f t="shared" si="60"/>
        <v>18.656778571101022</v>
      </c>
      <c r="AB267" s="229">
        <f t="shared" ref="AB267:AP267" si="61">AB264</f>
        <v>18.465949293046002</v>
      </c>
      <c r="AC267" s="229">
        <f t="shared" si="61"/>
        <v>18.275120499861153</v>
      </c>
      <c r="AD267" s="229">
        <f t="shared" si="61"/>
        <v>18.084292191215152</v>
      </c>
      <c r="AE267" s="229">
        <f t="shared" si="61"/>
        <v>17.893464366776993</v>
      </c>
      <c r="AF267" s="229">
        <f t="shared" si="61"/>
        <v>17.702637026215978</v>
      </c>
      <c r="AG267" s="229">
        <f t="shared" si="61"/>
        <v>17.511810169201702</v>
      </c>
      <c r="AH267" s="229">
        <f t="shared" si="61"/>
        <v>17.320983795404057</v>
      </c>
      <c r="AI267" s="229">
        <f t="shared" si="61"/>
        <v>17.130157904493245</v>
      </c>
      <c r="AJ267" s="229">
        <f t="shared" si="61"/>
        <v>16.939332496139759</v>
      </c>
      <c r="AK267" s="229">
        <f t="shared" si="61"/>
        <v>16.748507570014397</v>
      </c>
      <c r="AL267" s="229">
        <f t="shared" si="61"/>
        <v>16.557683125788252</v>
      </c>
      <c r="AM267" s="229">
        <f t="shared" si="61"/>
        <v>16.36685916313272</v>
      </c>
      <c r="AN267" s="229">
        <f t="shared" si="61"/>
        <v>16.176035681719497</v>
      </c>
      <c r="AO267" s="229">
        <f t="shared" si="61"/>
        <v>15.985212681220577</v>
      </c>
      <c r="AP267" s="229">
        <f t="shared" si="61"/>
        <v>15.794390161308243</v>
      </c>
      <c r="CL267"/>
      <c r="CM267"/>
      <c r="CN267"/>
      <c r="CO267"/>
      <c r="CP267"/>
      <c r="CQ267"/>
      <c r="CR267"/>
      <c r="CS267"/>
    </row>
    <row r="268" spans="7:97" ht="14.25" customHeight="1" thickTop="1" x14ac:dyDescent="0.25">
      <c r="G268" s="145"/>
      <c r="H268" s="396"/>
      <c r="J268" s="350"/>
      <c r="K268" s="201" t="s">
        <v>1045</v>
      </c>
      <c r="L268" s="201" t="s">
        <v>962</v>
      </c>
      <c r="M268" s="227">
        <f t="shared" ref="M268:AP276" si="62">M265</f>
        <v>22.528908932158867</v>
      </c>
      <c r="N268" s="227">
        <f t="shared" si="62"/>
        <v>22.00463196791447</v>
      </c>
      <c r="O268" s="227">
        <f t="shared" si="62"/>
        <v>21.299393786603758</v>
      </c>
      <c r="P268" s="227">
        <f t="shared" si="62"/>
        <v>20.598687363266887</v>
      </c>
      <c r="Q268" s="227">
        <f t="shared" si="62"/>
        <v>19.902236921884807</v>
      </c>
      <c r="R268" s="227">
        <f t="shared" si="62"/>
        <v>19.209788617701932</v>
      </c>
      <c r="S268" s="227">
        <f t="shared" si="62"/>
        <v>18.521108399602991</v>
      </c>
      <c r="T268" s="227">
        <f t="shared" si="62"/>
        <v>17.835980117732106</v>
      </c>
      <c r="U268" s="227">
        <f t="shared" si="62"/>
        <v>17.154203844144913</v>
      </c>
      <c r="V268" s="227">
        <f t="shared" si="62"/>
        <v>16.475594379029936</v>
      </c>
      <c r="W268" s="227">
        <f t="shared" si="62"/>
        <v>15.799979919008761</v>
      </c>
      <c r="X268" s="227">
        <f t="shared" si="62"/>
        <v>15.127200867362466</v>
      </c>
      <c r="Y268" s="227">
        <f t="shared" si="62"/>
        <v>14.457108768845455</v>
      </c>
      <c r="Z268" s="227">
        <f t="shared" si="62"/>
        <v>13.789565354127271</v>
      </c>
      <c r="AA268" s="227">
        <f t="shared" si="62"/>
        <v>13.124441680921045</v>
      </c>
      <c r="AB268" s="227">
        <f t="shared" si="62"/>
        <v>13.02613593466643</v>
      </c>
      <c r="AC268" s="227">
        <f t="shared" si="62"/>
        <v>12.928039524202877</v>
      </c>
      <c r="AD268" s="227">
        <f t="shared" si="62"/>
        <v>12.83014927777597</v>
      </c>
      <c r="AE268" s="227">
        <f t="shared" si="62"/>
        <v>12.732462087385157</v>
      </c>
      <c r="AF268" s="227">
        <f t="shared" si="62"/>
        <v>12.634974907189898</v>
      </c>
      <c r="AG268" s="227">
        <f t="shared" si="62"/>
        <v>12.537684751963397</v>
      </c>
      <c r="AH268" s="227">
        <f t="shared" si="62"/>
        <v>12.440588695592252</v>
      </c>
      <c r="AI268" s="227">
        <f t="shared" si="62"/>
        <v>12.343683869620476</v>
      </c>
      <c r="AJ268" s="227">
        <f t="shared" si="62"/>
        <v>12.246967461836311</v>
      </c>
      <c r="AK268" s="227">
        <f t="shared" si="62"/>
        <v>12.150436714900426</v>
      </c>
      <c r="AL268" s="227">
        <f t="shared" si="62"/>
        <v>12.05408892501406</v>
      </c>
      <c r="AM268" s="227">
        <f t="shared" si="62"/>
        <v>11.957921440625771</v>
      </c>
      <c r="AN268" s="227">
        <f t="shared" si="62"/>
        <v>11.861931661175493</v>
      </c>
      <c r="AO268" s="227">
        <f t="shared" si="62"/>
        <v>11.76611703587464</v>
      </c>
      <c r="AP268" s="227">
        <f t="shared" si="62"/>
        <v>11.670475062521074</v>
      </c>
      <c r="BE268"/>
      <c r="BF268"/>
      <c r="BG268"/>
    </row>
    <row r="269" spans="7:97" ht="14.25" customHeight="1" x14ac:dyDescent="0.25">
      <c r="G269" s="145"/>
      <c r="H269" s="396"/>
      <c r="J269" s="350"/>
      <c r="K269" s="142" t="s">
        <v>1045</v>
      </c>
      <c r="L269" s="192" t="s">
        <v>963</v>
      </c>
      <c r="M269" s="228">
        <f t="shared" si="62"/>
        <v>22.528908932158867</v>
      </c>
      <c r="N269" s="228">
        <f t="shared" si="62"/>
        <v>22.00463196791447</v>
      </c>
      <c r="O269" s="228">
        <f t="shared" si="62"/>
        <v>21.495507707971587</v>
      </c>
      <c r="P269" s="228">
        <f t="shared" si="62"/>
        <v>20.988335586592061</v>
      </c>
      <c r="Q269" s="228">
        <f t="shared" si="62"/>
        <v>20.483036808364783</v>
      </c>
      <c r="R269" s="228">
        <f t="shared" si="62"/>
        <v>19.979536762206195</v>
      </c>
      <c r="S269" s="228">
        <f t="shared" si="62"/>
        <v>19.477764747245317</v>
      </c>
      <c r="T269" s="228">
        <f t="shared" si="62"/>
        <v>18.977653719978854</v>
      </c>
      <c r="U269" s="228">
        <f t="shared" si="62"/>
        <v>18.479140060795316</v>
      </c>
      <c r="V269" s="228">
        <f t="shared" si="62"/>
        <v>17.982163358159035</v>
      </c>
      <c r="W269" s="228">
        <f t="shared" si="62"/>
        <v>17.486666208914979</v>
      </c>
      <c r="X269" s="228">
        <f t="shared" si="62"/>
        <v>16.992594033326842</v>
      </c>
      <c r="Y269" s="228">
        <f t="shared" si="62"/>
        <v>16.49989490359561</v>
      </c>
      <c r="Z269" s="228">
        <f t="shared" si="62"/>
        <v>16.008519384726114</v>
      </c>
      <c r="AA269" s="228">
        <f t="shared" si="62"/>
        <v>15.518420386716524</v>
      </c>
      <c r="AB269" s="228">
        <f t="shared" si="62"/>
        <v>15.383614277355647</v>
      </c>
      <c r="AC269" s="228">
        <f t="shared" si="62"/>
        <v>15.248810670716118</v>
      </c>
      <c r="AD269" s="228">
        <f t="shared" si="62"/>
        <v>15.114009570815142</v>
      </c>
      <c r="AE269" s="228">
        <f t="shared" si="62"/>
        <v>14.979210981678534</v>
      </c>
      <c r="AF269" s="228">
        <f t="shared" si="62"/>
        <v>14.844414907340727</v>
      </c>
      <c r="AG269" s="228">
        <f t="shared" si="62"/>
        <v>14.70962135184481</v>
      </c>
      <c r="AH269" s="228">
        <f t="shared" si="62"/>
        <v>14.574830319242531</v>
      </c>
      <c r="AI269" s="228">
        <f t="shared" si="62"/>
        <v>14.44004181359435</v>
      </c>
      <c r="AJ269" s="228">
        <f t="shared" si="62"/>
        <v>14.305255838969435</v>
      </c>
      <c r="AK269" s="228">
        <f t="shared" si="62"/>
        <v>14.170472399445694</v>
      </c>
      <c r="AL269" s="228">
        <f t="shared" si="62"/>
        <v>14.035691499109801</v>
      </c>
      <c r="AM269" s="228">
        <f t="shared" si="62"/>
        <v>13.900913142057226</v>
      </c>
      <c r="AN269" s="228">
        <f t="shared" si="62"/>
        <v>13.76613733239224</v>
      </c>
      <c r="AO269" s="228">
        <f t="shared" si="62"/>
        <v>13.63136407422796</v>
      </c>
      <c r="AP269" s="228">
        <f t="shared" si="62"/>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5"/>
      <c r="H270" s="396"/>
      <c r="J270" s="350"/>
      <c r="K270" s="203" t="s">
        <v>1045</v>
      </c>
      <c r="L270" s="203" t="s">
        <v>964</v>
      </c>
      <c r="M270" s="229">
        <f t="shared" si="62"/>
        <v>22.528908932158867</v>
      </c>
      <c r="N270" s="229">
        <f t="shared" si="62"/>
        <v>22.00463196791447</v>
      </c>
      <c r="O270" s="229">
        <f t="shared" si="62"/>
        <v>21.743242279363081</v>
      </c>
      <c r="P270" s="229">
        <f t="shared" si="62"/>
        <v>21.48255440623781</v>
      </c>
      <c r="Q270" s="229">
        <f t="shared" si="62"/>
        <v>21.222551224761176</v>
      </c>
      <c r="R270" s="229">
        <f t="shared" si="62"/>
        <v>20.96321616373816</v>
      </c>
      <c r="S270" s="229">
        <f t="shared" si="62"/>
        <v>20.70453318244488</v>
      </c>
      <c r="T270" s="229">
        <f t="shared" si="62"/>
        <v>20.44648674957056</v>
      </c>
      <c r="U270" s="229">
        <f t="shared" si="62"/>
        <v>20.189061823154713</v>
      </c>
      <c r="V270" s="229">
        <f t="shared" si="62"/>
        <v>19.932243831465097</v>
      </c>
      <c r="W270" s="229">
        <f t="shared" si="62"/>
        <v>19.676018654765393</v>
      </c>
      <c r="X270" s="229">
        <f t="shared" si="62"/>
        <v>19.420372607924673</v>
      </c>
      <c r="Y270" s="229">
        <f t="shared" si="62"/>
        <v>19.165292423823633</v>
      </c>
      <c r="Z270" s="229">
        <f t="shared" si="62"/>
        <v>18.910765237515388</v>
      </c>
      <c r="AA270" s="229">
        <f t="shared" si="62"/>
        <v>18.656778571101022</v>
      </c>
      <c r="AB270" s="229">
        <f t="shared" si="62"/>
        <v>18.465949293046002</v>
      </c>
      <c r="AC270" s="229">
        <f t="shared" si="62"/>
        <v>18.275120499861153</v>
      </c>
      <c r="AD270" s="229">
        <f t="shared" si="62"/>
        <v>18.084292191215152</v>
      </c>
      <c r="AE270" s="229">
        <f t="shared" si="62"/>
        <v>17.893464366776993</v>
      </c>
      <c r="AF270" s="229">
        <f t="shared" si="62"/>
        <v>17.702637026215978</v>
      </c>
      <c r="AG270" s="229">
        <f t="shared" si="62"/>
        <v>17.511810169201702</v>
      </c>
      <c r="AH270" s="229">
        <f t="shared" si="62"/>
        <v>17.320983795404057</v>
      </c>
      <c r="AI270" s="229">
        <f t="shared" si="62"/>
        <v>17.130157904493245</v>
      </c>
      <c r="AJ270" s="229">
        <f t="shared" si="62"/>
        <v>16.939332496139759</v>
      </c>
      <c r="AK270" s="229">
        <f t="shared" si="62"/>
        <v>16.748507570014397</v>
      </c>
      <c r="AL270" s="229">
        <f t="shared" si="62"/>
        <v>16.557683125788252</v>
      </c>
      <c r="AM270" s="229">
        <f t="shared" si="62"/>
        <v>16.36685916313272</v>
      </c>
      <c r="AN270" s="229">
        <f t="shared" si="62"/>
        <v>16.176035681719497</v>
      </c>
      <c r="AO270" s="229">
        <f t="shared" si="62"/>
        <v>15.985212681220577</v>
      </c>
      <c r="AP270" s="229">
        <f t="shared" si="62"/>
        <v>15.794390161308243</v>
      </c>
      <c r="AX270"/>
      <c r="AY270"/>
    </row>
    <row r="271" spans="7:97" ht="14.25" customHeight="1" thickTop="1" x14ac:dyDescent="0.25">
      <c r="G271" s="145"/>
      <c r="H271" s="396"/>
      <c r="J271" s="350"/>
      <c r="K271" s="201" t="s">
        <v>1046</v>
      </c>
      <c r="L271" s="201" t="s">
        <v>962</v>
      </c>
      <c r="M271" s="227">
        <f t="shared" si="62"/>
        <v>22.528908932158867</v>
      </c>
      <c r="N271" s="227">
        <f t="shared" si="62"/>
        <v>22.00463196791447</v>
      </c>
      <c r="O271" s="227">
        <f t="shared" si="62"/>
        <v>21.299393786603758</v>
      </c>
      <c r="P271" s="227">
        <f t="shared" si="62"/>
        <v>20.598687363266887</v>
      </c>
      <c r="Q271" s="227">
        <f t="shared" si="62"/>
        <v>19.902236921884807</v>
      </c>
      <c r="R271" s="227">
        <f t="shared" si="62"/>
        <v>19.209788617701932</v>
      </c>
      <c r="S271" s="227">
        <f t="shared" si="62"/>
        <v>18.521108399602991</v>
      </c>
      <c r="T271" s="227">
        <f t="shared" si="62"/>
        <v>17.835980117732106</v>
      </c>
      <c r="U271" s="227">
        <f t="shared" si="62"/>
        <v>17.154203844144913</v>
      </c>
      <c r="V271" s="227">
        <f t="shared" si="62"/>
        <v>16.475594379029936</v>
      </c>
      <c r="W271" s="227">
        <f t="shared" si="62"/>
        <v>15.799979919008761</v>
      </c>
      <c r="X271" s="227">
        <f t="shared" si="62"/>
        <v>15.127200867362466</v>
      </c>
      <c r="Y271" s="227">
        <f t="shared" si="62"/>
        <v>14.457108768845455</v>
      </c>
      <c r="Z271" s="227">
        <f t="shared" si="62"/>
        <v>13.789565354127271</v>
      </c>
      <c r="AA271" s="227">
        <f t="shared" si="62"/>
        <v>13.124441680921045</v>
      </c>
      <c r="AB271" s="227">
        <f t="shared" si="62"/>
        <v>13.02613593466643</v>
      </c>
      <c r="AC271" s="227">
        <f t="shared" si="62"/>
        <v>12.928039524202877</v>
      </c>
      <c r="AD271" s="227">
        <f t="shared" si="62"/>
        <v>12.83014927777597</v>
      </c>
      <c r="AE271" s="227">
        <f t="shared" si="62"/>
        <v>12.732462087385157</v>
      </c>
      <c r="AF271" s="227">
        <f t="shared" si="62"/>
        <v>12.634974907189898</v>
      </c>
      <c r="AG271" s="227">
        <f t="shared" si="62"/>
        <v>12.537684751963397</v>
      </c>
      <c r="AH271" s="227">
        <f t="shared" si="62"/>
        <v>12.440588695592252</v>
      </c>
      <c r="AI271" s="227">
        <f t="shared" si="62"/>
        <v>12.343683869620476</v>
      </c>
      <c r="AJ271" s="227">
        <f t="shared" si="62"/>
        <v>12.246967461836311</v>
      </c>
      <c r="AK271" s="227">
        <f t="shared" si="62"/>
        <v>12.150436714900426</v>
      </c>
      <c r="AL271" s="227">
        <f t="shared" si="62"/>
        <v>12.05408892501406</v>
      </c>
      <c r="AM271" s="227">
        <f t="shared" si="62"/>
        <v>11.957921440625771</v>
      </c>
      <c r="AN271" s="227">
        <f t="shared" si="62"/>
        <v>11.861931661175493</v>
      </c>
      <c r="AO271" s="227">
        <f t="shared" si="62"/>
        <v>11.76611703587464</v>
      </c>
      <c r="AP271" s="227">
        <f t="shared" si="62"/>
        <v>11.670475062521074</v>
      </c>
      <c r="BE271"/>
      <c r="BF271"/>
      <c r="BG271"/>
    </row>
    <row r="272" spans="7:97" ht="14.25" customHeight="1" x14ac:dyDescent="0.25">
      <c r="G272" s="145"/>
      <c r="H272" s="396"/>
      <c r="J272" s="350"/>
      <c r="K272" s="142" t="s">
        <v>1046</v>
      </c>
      <c r="L272" s="192" t="s">
        <v>963</v>
      </c>
      <c r="M272" s="228">
        <f t="shared" si="62"/>
        <v>22.528908932158867</v>
      </c>
      <c r="N272" s="228">
        <f t="shared" si="62"/>
        <v>22.00463196791447</v>
      </c>
      <c r="O272" s="228">
        <f t="shared" si="62"/>
        <v>21.495507707971587</v>
      </c>
      <c r="P272" s="228">
        <f t="shared" si="62"/>
        <v>20.988335586592061</v>
      </c>
      <c r="Q272" s="228">
        <f t="shared" si="62"/>
        <v>20.483036808364783</v>
      </c>
      <c r="R272" s="228">
        <f t="shared" si="62"/>
        <v>19.979536762206195</v>
      </c>
      <c r="S272" s="228">
        <f t="shared" si="62"/>
        <v>19.477764747245317</v>
      </c>
      <c r="T272" s="228">
        <f t="shared" si="62"/>
        <v>18.977653719978854</v>
      </c>
      <c r="U272" s="228">
        <f t="shared" si="62"/>
        <v>18.479140060795316</v>
      </c>
      <c r="V272" s="228">
        <f t="shared" si="62"/>
        <v>17.982163358159035</v>
      </c>
      <c r="W272" s="228">
        <f t="shared" si="62"/>
        <v>17.486666208914979</v>
      </c>
      <c r="X272" s="228">
        <f t="shared" si="62"/>
        <v>16.992594033326842</v>
      </c>
      <c r="Y272" s="228">
        <f t="shared" si="62"/>
        <v>16.49989490359561</v>
      </c>
      <c r="Z272" s="228">
        <f t="shared" si="62"/>
        <v>16.008519384726114</v>
      </c>
      <c r="AA272" s="228">
        <f t="shared" si="62"/>
        <v>15.518420386716524</v>
      </c>
      <c r="AB272" s="228">
        <f t="shared" si="62"/>
        <v>15.383614277355647</v>
      </c>
      <c r="AC272" s="228">
        <f t="shared" si="62"/>
        <v>15.248810670716118</v>
      </c>
      <c r="AD272" s="228">
        <f t="shared" si="62"/>
        <v>15.114009570815142</v>
      </c>
      <c r="AE272" s="228">
        <f t="shared" si="62"/>
        <v>14.979210981678534</v>
      </c>
      <c r="AF272" s="228">
        <f t="shared" si="62"/>
        <v>14.844414907340727</v>
      </c>
      <c r="AG272" s="228">
        <f t="shared" si="62"/>
        <v>14.70962135184481</v>
      </c>
      <c r="AH272" s="228">
        <f t="shared" si="62"/>
        <v>14.574830319242531</v>
      </c>
      <c r="AI272" s="228">
        <f t="shared" si="62"/>
        <v>14.44004181359435</v>
      </c>
      <c r="AJ272" s="228">
        <f t="shared" si="62"/>
        <v>14.305255838969435</v>
      </c>
      <c r="AK272" s="228">
        <f t="shared" si="62"/>
        <v>14.170472399445694</v>
      </c>
      <c r="AL272" s="228">
        <f t="shared" si="62"/>
        <v>14.035691499109801</v>
      </c>
      <c r="AM272" s="228">
        <f t="shared" si="62"/>
        <v>13.900913142057226</v>
      </c>
      <c r="AN272" s="228">
        <f t="shared" si="62"/>
        <v>13.76613733239224</v>
      </c>
      <c r="AO272" s="228">
        <f t="shared" si="62"/>
        <v>13.63136407422796</v>
      </c>
      <c r="AP272" s="228">
        <f t="shared" si="62"/>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5"/>
      <c r="H273" s="396"/>
      <c r="J273" s="350"/>
      <c r="K273" s="203" t="s">
        <v>1046</v>
      </c>
      <c r="L273" s="203" t="s">
        <v>964</v>
      </c>
      <c r="M273" s="229">
        <f t="shared" si="62"/>
        <v>22.528908932158867</v>
      </c>
      <c r="N273" s="229">
        <f t="shared" si="62"/>
        <v>22.00463196791447</v>
      </c>
      <c r="O273" s="229">
        <f t="shared" si="62"/>
        <v>21.743242279363081</v>
      </c>
      <c r="P273" s="229">
        <f t="shared" si="62"/>
        <v>21.48255440623781</v>
      </c>
      <c r="Q273" s="229">
        <f t="shared" si="62"/>
        <v>21.222551224761176</v>
      </c>
      <c r="R273" s="229">
        <f t="shared" si="62"/>
        <v>20.96321616373816</v>
      </c>
      <c r="S273" s="229">
        <f t="shared" si="62"/>
        <v>20.70453318244488</v>
      </c>
      <c r="T273" s="229">
        <f t="shared" si="62"/>
        <v>20.44648674957056</v>
      </c>
      <c r="U273" s="229">
        <f t="shared" si="62"/>
        <v>20.189061823154713</v>
      </c>
      <c r="V273" s="229">
        <f t="shared" si="62"/>
        <v>19.932243831465097</v>
      </c>
      <c r="W273" s="229">
        <f t="shared" si="62"/>
        <v>19.676018654765393</v>
      </c>
      <c r="X273" s="229">
        <f t="shared" si="62"/>
        <v>19.420372607924673</v>
      </c>
      <c r="Y273" s="229">
        <f t="shared" si="62"/>
        <v>19.165292423823633</v>
      </c>
      <c r="Z273" s="229">
        <f t="shared" si="62"/>
        <v>18.910765237515388</v>
      </c>
      <c r="AA273" s="229">
        <f t="shared" si="62"/>
        <v>18.656778571101022</v>
      </c>
      <c r="AB273" s="229">
        <f t="shared" si="62"/>
        <v>18.465949293046002</v>
      </c>
      <c r="AC273" s="229">
        <f t="shared" si="62"/>
        <v>18.275120499861153</v>
      </c>
      <c r="AD273" s="229">
        <f t="shared" si="62"/>
        <v>18.084292191215152</v>
      </c>
      <c r="AE273" s="229">
        <f t="shared" si="62"/>
        <v>17.893464366776993</v>
      </c>
      <c r="AF273" s="229">
        <f t="shared" si="62"/>
        <v>17.702637026215978</v>
      </c>
      <c r="AG273" s="229">
        <f t="shared" si="62"/>
        <v>17.511810169201702</v>
      </c>
      <c r="AH273" s="229">
        <f t="shared" si="62"/>
        <v>17.320983795404057</v>
      </c>
      <c r="AI273" s="229">
        <f t="shared" si="62"/>
        <v>17.130157904493245</v>
      </c>
      <c r="AJ273" s="229">
        <f t="shared" si="62"/>
        <v>16.939332496139759</v>
      </c>
      <c r="AK273" s="229">
        <f t="shared" si="62"/>
        <v>16.748507570014397</v>
      </c>
      <c r="AL273" s="229">
        <f t="shared" si="62"/>
        <v>16.557683125788252</v>
      </c>
      <c r="AM273" s="229">
        <f t="shared" si="62"/>
        <v>16.36685916313272</v>
      </c>
      <c r="AN273" s="229">
        <f t="shared" si="62"/>
        <v>16.176035681719497</v>
      </c>
      <c r="AO273" s="229">
        <f t="shared" si="62"/>
        <v>15.985212681220577</v>
      </c>
      <c r="AP273" s="229">
        <f t="shared" si="62"/>
        <v>15.794390161308243</v>
      </c>
      <c r="AX273"/>
      <c r="AY273"/>
    </row>
    <row r="274" spans="1:89" ht="14.25" customHeight="1" thickTop="1" x14ac:dyDescent="0.25">
      <c r="G274" s="145"/>
      <c r="H274" s="396"/>
      <c r="J274" s="350"/>
      <c r="K274" s="201" t="s">
        <v>1047</v>
      </c>
      <c r="L274" s="201" t="s">
        <v>962</v>
      </c>
      <c r="M274" s="227">
        <f t="shared" si="62"/>
        <v>22.528908932158867</v>
      </c>
      <c r="N274" s="227">
        <f t="shared" si="62"/>
        <v>22.00463196791447</v>
      </c>
      <c r="O274" s="227">
        <f t="shared" si="62"/>
        <v>21.299393786603758</v>
      </c>
      <c r="P274" s="227">
        <f t="shared" si="62"/>
        <v>20.598687363266887</v>
      </c>
      <c r="Q274" s="227">
        <f t="shared" si="62"/>
        <v>19.902236921884807</v>
      </c>
      <c r="R274" s="227">
        <f t="shared" si="62"/>
        <v>19.209788617701932</v>
      </c>
      <c r="S274" s="227">
        <f t="shared" si="62"/>
        <v>18.521108399602991</v>
      </c>
      <c r="T274" s="227">
        <f t="shared" si="62"/>
        <v>17.835980117732106</v>
      </c>
      <c r="U274" s="227">
        <f t="shared" si="62"/>
        <v>17.154203844144913</v>
      </c>
      <c r="V274" s="227">
        <f t="shared" si="62"/>
        <v>16.475594379029936</v>
      </c>
      <c r="W274" s="227">
        <f t="shared" si="62"/>
        <v>15.799979919008761</v>
      </c>
      <c r="X274" s="227">
        <f t="shared" si="62"/>
        <v>15.127200867362466</v>
      </c>
      <c r="Y274" s="227">
        <f t="shared" si="62"/>
        <v>14.457108768845455</v>
      </c>
      <c r="Z274" s="227">
        <f t="shared" si="62"/>
        <v>13.789565354127271</v>
      </c>
      <c r="AA274" s="227">
        <f t="shared" si="62"/>
        <v>13.124441680921045</v>
      </c>
      <c r="AB274" s="227">
        <f t="shared" si="62"/>
        <v>13.02613593466643</v>
      </c>
      <c r="AC274" s="227">
        <f t="shared" si="62"/>
        <v>12.928039524202877</v>
      </c>
      <c r="AD274" s="227">
        <f t="shared" si="62"/>
        <v>12.83014927777597</v>
      </c>
      <c r="AE274" s="227">
        <f t="shared" si="62"/>
        <v>12.732462087385157</v>
      </c>
      <c r="AF274" s="227">
        <f t="shared" si="62"/>
        <v>12.634974907189898</v>
      </c>
      <c r="AG274" s="227">
        <f t="shared" si="62"/>
        <v>12.537684751963397</v>
      </c>
      <c r="AH274" s="227">
        <f t="shared" si="62"/>
        <v>12.440588695592252</v>
      </c>
      <c r="AI274" s="227">
        <f t="shared" si="62"/>
        <v>12.343683869620476</v>
      </c>
      <c r="AJ274" s="227">
        <f t="shared" si="62"/>
        <v>12.246967461836311</v>
      </c>
      <c r="AK274" s="227">
        <f t="shared" si="62"/>
        <v>12.150436714900426</v>
      </c>
      <c r="AL274" s="227">
        <f t="shared" si="62"/>
        <v>12.05408892501406</v>
      </c>
      <c r="AM274" s="227">
        <f t="shared" si="62"/>
        <v>11.957921440625771</v>
      </c>
      <c r="AN274" s="227">
        <f t="shared" si="62"/>
        <v>11.861931661175493</v>
      </c>
      <c r="AO274" s="227">
        <f t="shared" si="62"/>
        <v>11.76611703587464</v>
      </c>
      <c r="AP274" s="227">
        <f t="shared" si="62"/>
        <v>11.670475062521074</v>
      </c>
      <c r="BE274"/>
      <c r="BF274"/>
      <c r="BG274"/>
    </row>
    <row r="275" spans="1:89" ht="14.25" customHeight="1" x14ac:dyDescent="0.25">
      <c r="G275" s="145"/>
      <c r="H275" s="396"/>
      <c r="J275" s="350"/>
      <c r="K275" s="142" t="s">
        <v>1047</v>
      </c>
      <c r="L275" s="192" t="s">
        <v>963</v>
      </c>
      <c r="M275" s="228">
        <f t="shared" si="62"/>
        <v>22.528908932158867</v>
      </c>
      <c r="N275" s="228">
        <f t="shared" si="62"/>
        <v>22.00463196791447</v>
      </c>
      <c r="O275" s="228">
        <f t="shared" si="62"/>
        <v>21.495507707971587</v>
      </c>
      <c r="P275" s="228">
        <f t="shared" si="62"/>
        <v>20.988335586592061</v>
      </c>
      <c r="Q275" s="228">
        <f t="shared" si="62"/>
        <v>20.483036808364783</v>
      </c>
      <c r="R275" s="228">
        <f t="shared" si="62"/>
        <v>19.979536762206195</v>
      </c>
      <c r="S275" s="228">
        <f t="shared" si="62"/>
        <v>19.477764747245317</v>
      </c>
      <c r="T275" s="228">
        <f t="shared" si="62"/>
        <v>18.977653719978854</v>
      </c>
      <c r="U275" s="228">
        <f t="shared" si="62"/>
        <v>18.479140060795316</v>
      </c>
      <c r="V275" s="228">
        <f t="shared" si="62"/>
        <v>17.982163358159035</v>
      </c>
      <c r="W275" s="228">
        <f t="shared" si="62"/>
        <v>17.486666208914979</v>
      </c>
      <c r="X275" s="228">
        <f t="shared" si="62"/>
        <v>16.992594033326842</v>
      </c>
      <c r="Y275" s="228">
        <f t="shared" si="62"/>
        <v>16.49989490359561</v>
      </c>
      <c r="Z275" s="228">
        <f t="shared" si="62"/>
        <v>16.008519384726114</v>
      </c>
      <c r="AA275" s="228">
        <f t="shared" si="62"/>
        <v>15.518420386716524</v>
      </c>
      <c r="AB275" s="228">
        <f t="shared" si="62"/>
        <v>15.383614277355647</v>
      </c>
      <c r="AC275" s="228">
        <f t="shared" si="62"/>
        <v>15.248810670716118</v>
      </c>
      <c r="AD275" s="228">
        <f t="shared" si="62"/>
        <v>15.114009570815142</v>
      </c>
      <c r="AE275" s="228">
        <f t="shared" si="62"/>
        <v>14.979210981678534</v>
      </c>
      <c r="AF275" s="228">
        <f t="shared" si="62"/>
        <v>14.844414907340727</v>
      </c>
      <c r="AG275" s="228">
        <f t="shared" si="62"/>
        <v>14.70962135184481</v>
      </c>
      <c r="AH275" s="228">
        <f t="shared" si="62"/>
        <v>14.574830319242531</v>
      </c>
      <c r="AI275" s="228">
        <f t="shared" si="62"/>
        <v>14.44004181359435</v>
      </c>
      <c r="AJ275" s="228">
        <f t="shared" si="62"/>
        <v>14.305255838969435</v>
      </c>
      <c r="AK275" s="228">
        <f t="shared" si="62"/>
        <v>14.170472399445694</v>
      </c>
      <c r="AL275" s="228">
        <f t="shared" si="62"/>
        <v>14.035691499109801</v>
      </c>
      <c r="AM275" s="228">
        <f t="shared" si="62"/>
        <v>13.900913142057226</v>
      </c>
      <c r="AN275" s="228">
        <f t="shared" si="62"/>
        <v>13.76613733239224</v>
      </c>
      <c r="AO275" s="228">
        <f t="shared" si="62"/>
        <v>13.63136407422796</v>
      </c>
      <c r="AP275" s="228">
        <f t="shared" si="62"/>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5"/>
      <c r="H276" s="396"/>
      <c r="J276" s="397"/>
      <c r="K276" s="203" t="s">
        <v>1047</v>
      </c>
      <c r="L276" s="203" t="s">
        <v>964</v>
      </c>
      <c r="M276" s="229">
        <f t="shared" si="62"/>
        <v>22.528908932158867</v>
      </c>
      <c r="N276" s="229">
        <f>N273</f>
        <v>22.00463196791447</v>
      </c>
      <c r="O276" s="229">
        <f t="shared" si="62"/>
        <v>21.743242279363081</v>
      </c>
      <c r="P276" s="229">
        <f t="shared" si="62"/>
        <v>21.48255440623781</v>
      </c>
      <c r="Q276" s="229">
        <f t="shared" si="62"/>
        <v>21.222551224761176</v>
      </c>
      <c r="R276" s="229">
        <f t="shared" si="62"/>
        <v>20.96321616373816</v>
      </c>
      <c r="S276" s="229">
        <f t="shared" si="62"/>
        <v>20.70453318244488</v>
      </c>
      <c r="T276" s="229">
        <f t="shared" si="62"/>
        <v>20.44648674957056</v>
      </c>
      <c r="U276" s="229">
        <f t="shared" si="62"/>
        <v>20.189061823154713</v>
      </c>
      <c r="V276" s="229">
        <f t="shared" si="62"/>
        <v>19.932243831465097</v>
      </c>
      <c r="W276" s="229">
        <f t="shared" si="62"/>
        <v>19.676018654765393</v>
      </c>
      <c r="X276" s="229">
        <f t="shared" si="62"/>
        <v>19.420372607924673</v>
      </c>
      <c r="Y276" s="229">
        <f t="shared" si="62"/>
        <v>19.165292423823633</v>
      </c>
      <c r="Z276" s="229">
        <f t="shared" si="62"/>
        <v>18.910765237515388</v>
      </c>
      <c r="AA276" s="229">
        <f t="shared" si="62"/>
        <v>18.656778571101022</v>
      </c>
      <c r="AB276" s="229">
        <f t="shared" si="62"/>
        <v>18.465949293046002</v>
      </c>
      <c r="AC276" s="229">
        <f t="shared" ref="AC276:AP276" si="63">AC273</f>
        <v>18.275120499861153</v>
      </c>
      <c r="AD276" s="229">
        <f t="shared" si="63"/>
        <v>18.084292191215152</v>
      </c>
      <c r="AE276" s="229">
        <f t="shared" si="63"/>
        <v>17.893464366776993</v>
      </c>
      <c r="AF276" s="229">
        <f t="shared" si="63"/>
        <v>17.702637026215978</v>
      </c>
      <c r="AG276" s="229">
        <f t="shared" si="63"/>
        <v>17.511810169201702</v>
      </c>
      <c r="AH276" s="229">
        <f t="shared" si="63"/>
        <v>17.320983795404057</v>
      </c>
      <c r="AI276" s="229">
        <f t="shared" si="63"/>
        <v>17.130157904493245</v>
      </c>
      <c r="AJ276" s="229">
        <f t="shared" si="63"/>
        <v>16.939332496139759</v>
      </c>
      <c r="AK276" s="229">
        <f t="shared" si="63"/>
        <v>16.748507570014397</v>
      </c>
      <c r="AL276" s="229">
        <f t="shared" si="63"/>
        <v>16.557683125788252</v>
      </c>
      <c r="AM276" s="229">
        <f t="shared" si="63"/>
        <v>16.36685916313272</v>
      </c>
      <c r="AN276" s="229">
        <f t="shared" si="63"/>
        <v>16.176035681719497</v>
      </c>
      <c r="AO276" s="229">
        <f t="shared" si="63"/>
        <v>15.985212681220577</v>
      </c>
      <c r="AP276" s="229">
        <f t="shared" si="63"/>
        <v>15.794390161308243</v>
      </c>
      <c r="AX276"/>
      <c r="AY276"/>
    </row>
    <row r="277" spans="1:89" ht="14.25" customHeight="1" thickTop="1" x14ac:dyDescent="0.25">
      <c r="G277" s="145"/>
      <c r="H277" s="396"/>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
      <c r="A278" s="137" t="s">
        <v>916</v>
      </c>
      <c r="G278" s="145"/>
      <c r="H278" s="396"/>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
      <c r="G279" s="145"/>
      <c r="H279" s="396"/>
      <c r="J279" s="349" t="s">
        <v>984</v>
      </c>
      <c r="K279" s="201" t="s">
        <v>1037</v>
      </c>
      <c r="L279" s="201" t="s">
        <v>962</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25">
      <c r="G280" s="145"/>
      <c r="H280" s="396"/>
      <c r="J280" s="350"/>
      <c r="K280" s="142" t="s">
        <v>1037</v>
      </c>
      <c r="L280" s="192" t="s">
        <v>963</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25">
      <c r="G281" s="145"/>
      <c r="H281" s="396"/>
      <c r="J281" s="350"/>
      <c r="K281" s="203" t="s">
        <v>1037</v>
      </c>
      <c r="L281" s="203" t="s">
        <v>964</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
      <c r="G282" s="145"/>
      <c r="H282" s="396"/>
      <c r="J282" s="350"/>
      <c r="K282" s="201" t="s">
        <v>1039</v>
      </c>
      <c r="L282" s="201" t="s">
        <v>962</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25">
      <c r="G283" s="145"/>
      <c r="H283" s="396"/>
      <c r="J283" s="350"/>
      <c r="K283" s="142" t="s">
        <v>1039</v>
      </c>
      <c r="L283" s="192" t="s">
        <v>963</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25">
      <c r="G284" s="145"/>
      <c r="H284" s="396"/>
      <c r="J284" s="350"/>
      <c r="K284" s="203" t="s">
        <v>1039</v>
      </c>
      <c r="L284" s="203" t="s">
        <v>964</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
      <c r="G285" s="145"/>
      <c r="H285" s="396"/>
      <c r="J285" s="350"/>
      <c r="K285" s="201" t="s">
        <v>1040</v>
      </c>
      <c r="L285" s="201" t="s">
        <v>962</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
      <c r="G286" s="145"/>
      <c r="H286" s="396"/>
      <c r="J286" s="350"/>
      <c r="K286" s="142" t="s">
        <v>1040</v>
      </c>
      <c r="L286" s="192" t="s">
        <v>963</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25">
      <c r="G287" s="145"/>
      <c r="H287" s="396"/>
      <c r="J287" s="350"/>
      <c r="K287" s="203" t="s">
        <v>1040</v>
      </c>
      <c r="L287" s="203" t="s">
        <v>964</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
      <c r="G288" s="145"/>
      <c r="H288" s="396"/>
      <c r="J288" s="350"/>
      <c r="K288" s="201" t="s">
        <v>1041</v>
      </c>
      <c r="L288" s="201" t="s">
        <v>962</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
      <c r="G289" s="145"/>
      <c r="H289" s="396"/>
      <c r="J289" s="350"/>
      <c r="K289" s="142" t="s">
        <v>1041</v>
      </c>
      <c r="L289" s="192" t="s">
        <v>963</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25">
      <c r="G290" s="145"/>
      <c r="H290" s="396"/>
      <c r="J290" s="350"/>
      <c r="K290" s="203" t="s">
        <v>1041</v>
      </c>
      <c r="L290" s="203" t="s">
        <v>964</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
      <c r="G291" s="145"/>
      <c r="H291" s="396"/>
      <c r="J291" s="350"/>
      <c r="K291" s="201" t="s">
        <v>1042</v>
      </c>
      <c r="L291" s="201" t="s">
        <v>962</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
      <c r="G292" s="145"/>
      <c r="H292" s="396"/>
      <c r="J292" s="350"/>
      <c r="K292" s="142" t="s">
        <v>1042</v>
      </c>
      <c r="L292" s="192" t="s">
        <v>963</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
      <c r="G293" s="145"/>
      <c r="H293" s="396"/>
      <c r="J293" s="350"/>
      <c r="K293" s="203" t="s">
        <v>1042</v>
      </c>
      <c r="L293" s="203" t="s">
        <v>964</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
      <c r="G294" s="145"/>
      <c r="H294" s="396"/>
      <c r="J294" s="350"/>
      <c r="K294" s="201" t="s">
        <v>1043</v>
      </c>
      <c r="L294" s="201" t="s">
        <v>962</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25">
      <c r="G295" s="145"/>
      <c r="H295" s="396"/>
      <c r="J295" s="350"/>
      <c r="K295" s="142" t="s">
        <v>1043</v>
      </c>
      <c r="L295" s="192" t="s">
        <v>963</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25">
      <c r="G296" s="145"/>
      <c r="H296" s="396"/>
      <c r="J296" s="350"/>
      <c r="K296" s="203" t="s">
        <v>1043</v>
      </c>
      <c r="L296" s="203" t="s">
        <v>964</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
      <c r="G297" s="145"/>
      <c r="H297" s="396"/>
      <c r="J297" s="350"/>
      <c r="K297" s="201" t="s">
        <v>1044</v>
      </c>
      <c r="L297" s="201" t="s">
        <v>962</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25">
      <c r="G298" s="145"/>
      <c r="H298" s="396"/>
      <c r="J298" s="350"/>
      <c r="K298" s="142" t="s">
        <v>1044</v>
      </c>
      <c r="L298" s="192" t="s">
        <v>963</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25">
      <c r="G299" s="145"/>
      <c r="H299" s="396"/>
      <c r="J299" s="350"/>
      <c r="K299" s="203" t="s">
        <v>1044</v>
      </c>
      <c r="L299" s="203" t="s">
        <v>964</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
      <c r="G300" s="145"/>
      <c r="H300" s="396"/>
      <c r="J300" s="350"/>
      <c r="K300" s="201" t="s">
        <v>1045</v>
      </c>
      <c r="L300" s="201" t="s">
        <v>962</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
      <c r="G301" s="145"/>
      <c r="H301" s="396"/>
      <c r="J301" s="350"/>
      <c r="K301" s="142" t="s">
        <v>1045</v>
      </c>
      <c r="L301" s="192" t="s">
        <v>963</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25">
      <c r="G302" s="145"/>
      <c r="H302" s="396"/>
      <c r="J302" s="350"/>
      <c r="K302" s="203" t="s">
        <v>1045</v>
      </c>
      <c r="L302" s="203" t="s">
        <v>964</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
      <c r="G303" s="145"/>
      <c r="H303" s="396"/>
      <c r="J303" s="350"/>
      <c r="K303" s="201" t="s">
        <v>1046</v>
      </c>
      <c r="L303" s="201" t="s">
        <v>962</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
      <c r="G304" s="145"/>
      <c r="H304" s="396"/>
      <c r="J304" s="350"/>
      <c r="K304" s="142" t="s">
        <v>1046</v>
      </c>
      <c r="L304" s="192" t="s">
        <v>963</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25">
      <c r="G305" s="145"/>
      <c r="H305" s="396"/>
      <c r="J305" s="350"/>
      <c r="K305" s="203" t="s">
        <v>1046</v>
      </c>
      <c r="L305" s="203" t="s">
        <v>964</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
      <c r="G306" s="145"/>
      <c r="H306" s="396"/>
      <c r="J306" s="350"/>
      <c r="K306" s="201" t="s">
        <v>1047</v>
      </c>
      <c r="L306" s="201" t="s">
        <v>962</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
      <c r="G307" s="145"/>
      <c r="H307" s="396"/>
      <c r="J307" s="350"/>
      <c r="K307" s="142" t="s">
        <v>1047</v>
      </c>
      <c r="L307" s="192" t="s">
        <v>963</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
      <c r="G308" s="145"/>
      <c r="H308" s="396"/>
      <c r="J308" s="397"/>
      <c r="K308" s="203" t="s">
        <v>1047</v>
      </c>
      <c r="L308" s="203" t="s">
        <v>964</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2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2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
      <c r="G314" s="145"/>
      <c r="H314" s="411" t="s">
        <v>985</v>
      </c>
      <c r="J314" s="349" t="s">
        <v>986</v>
      </c>
      <c r="K314" s="201" t="s">
        <v>1037</v>
      </c>
      <c r="L314" s="201" t="s">
        <v>962</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
      <c r="G315" s="145"/>
      <c r="H315" s="411"/>
      <c r="J315" s="350"/>
      <c r="K315" s="142" t="s">
        <v>1037</v>
      </c>
      <c r="L315" s="192" t="s">
        <v>963</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25">
      <c r="G316" s="145"/>
      <c r="H316" s="411"/>
      <c r="J316" s="350"/>
      <c r="K316" s="203" t="s">
        <v>1037</v>
      </c>
      <c r="L316" s="203" t="s">
        <v>964</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
      <c r="G317" s="145"/>
      <c r="H317" s="411"/>
      <c r="J317" s="350"/>
      <c r="K317" s="201" t="s">
        <v>1039</v>
      </c>
      <c r="L317" s="201" t="s">
        <v>962</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
      <c r="G318" s="145"/>
      <c r="H318" s="411"/>
      <c r="J318" s="350"/>
      <c r="K318" s="142" t="s">
        <v>1039</v>
      </c>
      <c r="L318" s="192" t="s">
        <v>963</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25">
      <c r="G319" s="145"/>
      <c r="H319" s="411"/>
      <c r="J319" s="350"/>
      <c r="K319" s="203" t="s">
        <v>1039</v>
      </c>
      <c r="L319" s="203" t="s">
        <v>964</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
      <c r="G320" s="145"/>
      <c r="H320" s="411"/>
      <c r="J320" s="350"/>
      <c r="K320" s="201" t="s">
        <v>1040</v>
      </c>
      <c r="L320" s="201" t="s">
        <v>962</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
      <c r="G321" s="145"/>
      <c r="H321" s="411"/>
      <c r="J321" s="350"/>
      <c r="K321" s="142" t="s">
        <v>1040</v>
      </c>
      <c r="L321" s="192" t="s">
        <v>963</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25">
      <c r="G322" s="145"/>
      <c r="H322" s="411"/>
      <c r="J322" s="350"/>
      <c r="K322" s="203" t="s">
        <v>1040</v>
      </c>
      <c r="L322" s="203" t="s">
        <v>964</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
      <c r="G323" s="145"/>
      <c r="H323" s="411"/>
      <c r="J323" s="350"/>
      <c r="K323" s="201" t="s">
        <v>1041</v>
      </c>
      <c r="L323" s="201" t="s">
        <v>962</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
      <c r="G324" s="145"/>
      <c r="H324" s="411"/>
      <c r="J324" s="350"/>
      <c r="K324" s="142" t="s">
        <v>1041</v>
      </c>
      <c r="L324" s="192" t="s">
        <v>963</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25">
      <c r="G325" s="145"/>
      <c r="H325" s="411"/>
      <c r="J325" s="350"/>
      <c r="K325" s="203" t="s">
        <v>1041</v>
      </c>
      <c r="L325" s="203" t="s">
        <v>964</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
      <c r="G326" s="145"/>
      <c r="H326" s="411"/>
      <c r="J326" s="350"/>
      <c r="K326" s="201" t="s">
        <v>1042</v>
      </c>
      <c r="L326" s="201" t="s">
        <v>962</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
      <c r="G327" s="145"/>
      <c r="H327" s="411"/>
      <c r="J327" s="350"/>
      <c r="K327" s="142" t="s">
        <v>1042</v>
      </c>
      <c r="L327" s="192" t="s">
        <v>963</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
      <c r="G328" s="145"/>
      <c r="H328" s="411"/>
      <c r="J328" s="350"/>
      <c r="K328" s="203" t="s">
        <v>1042</v>
      </c>
      <c r="L328" s="203" t="s">
        <v>964</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
      <c r="G329" s="145"/>
      <c r="H329" s="411"/>
      <c r="J329" s="350"/>
      <c r="K329" s="201" t="s">
        <v>1043</v>
      </c>
      <c r="L329" s="201" t="s">
        <v>962</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
      <c r="G330" s="145"/>
      <c r="H330" s="411"/>
      <c r="J330" s="350"/>
      <c r="K330" s="142" t="s">
        <v>1043</v>
      </c>
      <c r="L330" s="192" t="s">
        <v>963</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25">
      <c r="G331" s="145"/>
      <c r="H331" s="411"/>
      <c r="J331" s="350"/>
      <c r="K331" s="203" t="s">
        <v>1043</v>
      </c>
      <c r="L331" s="203" t="s">
        <v>964</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
      <c r="G332" s="145"/>
      <c r="H332" s="411"/>
      <c r="J332" s="350"/>
      <c r="K332" s="201" t="s">
        <v>1044</v>
      </c>
      <c r="L332" s="201" t="s">
        <v>962</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
      <c r="G333" s="145"/>
      <c r="H333" s="411"/>
      <c r="J333" s="350"/>
      <c r="K333" s="142" t="s">
        <v>1044</v>
      </c>
      <c r="L333" s="192" t="s">
        <v>963</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25">
      <c r="G334" s="145"/>
      <c r="H334" s="411"/>
      <c r="J334" s="350"/>
      <c r="K334" s="203" t="s">
        <v>1044</v>
      </c>
      <c r="L334" s="203" t="s">
        <v>964</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
      <c r="G335" s="145"/>
      <c r="H335" s="411"/>
      <c r="J335" s="350"/>
      <c r="K335" s="201" t="s">
        <v>1045</v>
      </c>
      <c r="L335" s="201" t="s">
        <v>962</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
      <c r="G336" s="145"/>
      <c r="H336" s="411"/>
      <c r="J336" s="350"/>
      <c r="K336" s="142" t="s">
        <v>1045</v>
      </c>
      <c r="L336" s="192" t="s">
        <v>963</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25">
      <c r="G337" s="145"/>
      <c r="H337" s="411"/>
      <c r="J337" s="350"/>
      <c r="K337" s="203" t="s">
        <v>1045</v>
      </c>
      <c r="L337" s="203" t="s">
        <v>964</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
      <c r="G338" s="145"/>
      <c r="H338" s="411"/>
      <c r="J338" s="350"/>
      <c r="K338" s="201" t="s">
        <v>1046</v>
      </c>
      <c r="L338" s="201" t="s">
        <v>962</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
      <c r="G339" s="145"/>
      <c r="H339" s="411"/>
      <c r="J339" s="350"/>
      <c r="K339" s="142" t="s">
        <v>1046</v>
      </c>
      <c r="L339" s="192" t="s">
        <v>963</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25">
      <c r="G340" s="145"/>
      <c r="H340" s="411"/>
      <c r="J340" s="350"/>
      <c r="K340" s="203" t="s">
        <v>1046</v>
      </c>
      <c r="L340" s="203" t="s">
        <v>964</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
      <c r="G341" s="145"/>
      <c r="H341" s="411"/>
      <c r="J341" s="350"/>
      <c r="K341" s="201" t="s">
        <v>1047</v>
      </c>
      <c r="L341" s="201" t="s">
        <v>962</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
      <c r="G342" s="145"/>
      <c r="H342" s="411"/>
      <c r="J342" s="350"/>
      <c r="K342" s="142" t="s">
        <v>1047</v>
      </c>
      <c r="L342" s="192" t="s">
        <v>963</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
      <c r="G343" s="145"/>
      <c r="H343" s="411"/>
      <c r="J343" s="397"/>
      <c r="K343" s="203" t="s">
        <v>1047</v>
      </c>
      <c r="L343" s="203" t="s">
        <v>964</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2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
      <c r="G347" s="145"/>
      <c r="H347" s="412" t="s">
        <v>987</v>
      </c>
      <c r="J347" s="395" t="s">
        <v>988</v>
      </c>
      <c r="K347" s="201" t="s">
        <v>1037</v>
      </c>
      <c r="L347" s="201" t="s">
        <v>962</v>
      </c>
      <c r="M347" s="219">
        <f xml:space="preserve"> ((M$81 *M$391* M$417 * (M215 * 1 + M314) +M247) * 1000 / (M87 * 8760)) + M279 -M$383</f>
        <v>29.91568484364419</v>
      </c>
      <c r="N347" s="219">
        <f t="shared" ref="N347:AP347" si="64" xml:space="preserve"> ((N$81 *N$391* N$417 * (N215 * 1 + N314) +N247) * 1000 / (N87 * 8760)) + N279 -N$383</f>
        <v>31.149639699109585</v>
      </c>
      <c r="O347" s="219">
        <f t="shared" si="64"/>
        <v>21.359620845314236</v>
      </c>
      <c r="P347" s="219">
        <f t="shared" si="64"/>
        <v>19.522664825530143</v>
      </c>
      <c r="Q347" s="219">
        <f t="shared" si="64"/>
        <v>17.633475128490719</v>
      </c>
      <c r="R347" s="219">
        <f t="shared" si="64"/>
        <v>15.760853203443212</v>
      </c>
      <c r="S347" s="219">
        <f t="shared" si="64"/>
        <v>13.904079737763546</v>
      </c>
      <c r="T347" s="219">
        <f t="shared" si="64"/>
        <v>12.062410000773617</v>
      </c>
      <c r="U347" s="219">
        <f t="shared" si="64"/>
        <v>10.235066871353489</v>
      </c>
      <c r="V347" s="219">
        <f t="shared" si="64"/>
        <v>8.4212327899212482</v>
      </c>
      <c r="W347" s="219">
        <f t="shared" si="64"/>
        <v>6.6200403563350818</v>
      </c>
      <c r="X347" s="219">
        <f t="shared" si="64"/>
        <v>4.830561223838572</v>
      </c>
      <c r="Y347" s="219">
        <f t="shared" si="64"/>
        <v>3.0517928444404667</v>
      </c>
      <c r="Z347" s="219">
        <f t="shared" si="64"/>
        <v>1.2826424946844206</v>
      </c>
      <c r="AA347" s="219">
        <f t="shared" si="64"/>
        <v>-0.4780921592538796</v>
      </c>
      <c r="AB347" s="219">
        <f t="shared" si="64"/>
        <v>-0.74738364413684977</v>
      </c>
      <c r="AC347" s="219">
        <f t="shared" si="64"/>
        <v>-1.015458869036582</v>
      </c>
      <c r="AD347" s="219">
        <f t="shared" si="64"/>
        <v>-1.2823412129599561</v>
      </c>
      <c r="AE347" s="219">
        <f t="shared" si="64"/>
        <v>-1.5480543626378847</v>
      </c>
      <c r="AF347" s="219">
        <f t="shared" si="64"/>
        <v>-1.8126223440993563</v>
      </c>
      <c r="AG347" s="219">
        <f t="shared" si="64"/>
        <v>-2.0760695562958418</v>
      </c>
      <c r="AH347" s="219">
        <f t="shared" si="64"/>
        <v>-2.3384208069520973</v>
      </c>
      <c r="AI347" s="219">
        <f t="shared" si="64"/>
        <v>-2.5997013508531772</v>
      </c>
      <c r="AJ347" s="219">
        <f t="shared" si="64"/>
        <v>2.1902233492898908</v>
      </c>
      <c r="AK347" s="219">
        <f t="shared" si="64"/>
        <v>6.874077650642306</v>
      </c>
      <c r="AL347" s="219">
        <f t="shared" si="64"/>
        <v>16.067674936042085</v>
      </c>
      <c r="AM347" s="219">
        <f t="shared" si="64"/>
        <v>15.828102215563513</v>
      </c>
      <c r="AN347" s="219">
        <f t="shared" si="64"/>
        <v>15.58987596225945</v>
      </c>
      <c r="AO347" s="219">
        <f t="shared" si="64"/>
        <v>15.352984539038884</v>
      </c>
      <c r="AP347" s="219">
        <f t="shared" si="64"/>
        <v>15.117416448310411</v>
      </c>
    </row>
    <row r="348" spans="7:42" ht="14.25" customHeight="1" x14ac:dyDescent="0.2">
      <c r="G348" s="145"/>
      <c r="H348" s="412"/>
      <c r="J348" s="395"/>
      <c r="K348" s="142" t="s">
        <v>1037</v>
      </c>
      <c r="L348" s="192" t="s">
        <v>963</v>
      </c>
      <c r="M348" s="220">
        <f xml:space="preserve"> ((M$81 *M$391* M$417 * (M216 * 1 + M315) +M248) * 1000 / (M88 * 8760)) + M280 -M$384</f>
        <v>29.91568484364419</v>
      </c>
      <c r="N348" s="220">
        <f t="shared" ref="N348:AP348" si="65" xml:space="preserve"> ((N$81 *N$391* N$417 * (N216 * 1 + N315) +N248) * 1000 / (N88 * 8760)) + N280 -N$384</f>
        <v>31.194872757697265</v>
      </c>
      <c r="O348" s="220">
        <f t="shared" si="65"/>
        <v>21.950175627295788</v>
      </c>
      <c r="P348" s="220">
        <f xml:space="preserve"> ((P$81 *P$391* P$417 * (P216 * 1 + P315) +P248) * 1000 / (P88 * 8760)) + P280 -P$384</f>
        <v>20.634015869000223</v>
      </c>
      <c r="Q348" s="220">
        <f xml:space="preserve"> ((Q$81 *Q$391* Q$417 * (Q216 * 1 + Q315) +Q248) * 1000 / (Q88 * 8760)) + Q280 -Q$384</f>
        <v>19.256205350678673</v>
      </c>
      <c r="R348" s="220">
        <f t="shared" si="65"/>
        <v>17.887292566960369</v>
      </c>
      <c r="S348" s="220">
        <f t="shared" si="65"/>
        <v>16.526961662659843</v>
      </c>
      <c r="T348" s="220">
        <f t="shared" si="65"/>
        <v>15.174880145036475</v>
      </c>
      <c r="U348" s="220">
        <f t="shared" si="65"/>
        <v>13.830695675362598</v>
      </c>
      <c r="V348" s="220">
        <f t="shared" si="65"/>
        <v>12.494032288839957</v>
      </c>
      <c r="W348" s="220">
        <f t="shared" si="65"/>
        <v>11.164485909883904</v>
      </c>
      <c r="X348" s="220">
        <f t="shared" si="65"/>
        <v>9.8416189942655876</v>
      </c>
      <c r="Y348" s="220">
        <f t="shared" si="65"/>
        <v>8.5249540829579651</v>
      </c>
      <c r="Z348" s="220">
        <f t="shared" si="65"/>
        <v>7.213965990728525</v>
      </c>
      <c r="AA348" s="220">
        <f t="shared" si="65"/>
        <v>5.9080722699054391</v>
      </c>
      <c r="AB348" s="220">
        <f t="shared" si="65"/>
        <v>5.5023946115710913</v>
      </c>
      <c r="AC348" s="220">
        <f t="shared" si="65"/>
        <v>5.0971844123677528</v>
      </c>
      <c r="AD348" s="220">
        <f t="shared" si="65"/>
        <v>4.6924188029097706</v>
      </c>
      <c r="AE348" s="220">
        <f t="shared" si="65"/>
        <v>4.2880739946610582</v>
      </c>
      <c r="AF348" s="220">
        <f t="shared" si="65"/>
        <v>3.8841252213365465</v>
      </c>
      <c r="AG348" s="220">
        <f t="shared" si="65"/>
        <v>3.4805466758753774</v>
      </c>
      <c r="AH348" s="220">
        <f t="shared" si="65"/>
        <v>3.0773114426039996</v>
      </c>
      <c r="AI348" s="220">
        <f t="shared" si="65"/>
        <v>2.6743914241394933</v>
      </c>
      <c r="AJ348" s="220">
        <f t="shared" si="65"/>
        <v>7.1915153851544034</v>
      </c>
      <c r="AK348" s="220">
        <f t="shared" si="65"/>
        <v>11.60844930000799</v>
      </c>
      <c r="AL348" s="220">
        <f t="shared" si="65"/>
        <v>20.402096514353239</v>
      </c>
      <c r="AM348" s="220">
        <f t="shared" si="65"/>
        <v>20.027982250968265</v>
      </c>
      <c r="AN348" s="220">
        <f t="shared" si="65"/>
        <v>19.654818492904052</v>
      </c>
      <c r="AO348" s="220">
        <f t="shared" si="65"/>
        <v>19.282601636746261</v>
      </c>
      <c r="AP348" s="220">
        <f t="shared" si="65"/>
        <v>18.911328097851538</v>
      </c>
    </row>
    <row r="349" spans="7:42" ht="14.25" customHeight="1" thickBot="1" x14ac:dyDescent="0.25">
      <c r="G349" s="145"/>
      <c r="H349" s="412"/>
      <c r="J349" s="395"/>
      <c r="K349" s="203" t="s">
        <v>1037</v>
      </c>
      <c r="L349" s="203" t="s">
        <v>964</v>
      </c>
      <c r="M349" s="221">
        <f xml:space="preserve"> ((M$81 *M$391* M$417 * (M217 * 1 + M316) +M249) * 1000 / (M89 * 8760)) + M281 -M$385</f>
        <v>29.91568484364419</v>
      </c>
      <c r="N349" s="221">
        <f t="shared" ref="N349:AP349" si="66" xml:space="preserve"> ((N$81 *N$391* N$417 * (N217 * 1 + N316) +N249) * 1000 / (N89 * 8760)) + N281 -N$385</f>
        <v>31.316314648021439</v>
      </c>
      <c r="O349" s="221">
        <f t="shared" si="66"/>
        <v>22.928173772287945</v>
      </c>
      <c r="P349" s="221">
        <f t="shared" si="66"/>
        <v>22.414273976325745</v>
      </c>
      <c r="Q349" s="221">
        <f t="shared" si="66"/>
        <v>21.828423240433924</v>
      </c>
      <c r="R349" s="221">
        <f t="shared" si="66"/>
        <v>21.243790624503426</v>
      </c>
      <c r="S349" s="221">
        <f t="shared" si="66"/>
        <v>20.66046243407154</v>
      </c>
      <c r="T349" s="221">
        <f t="shared" si="66"/>
        <v>20.078536719063131</v>
      </c>
      <c r="U349" s="221">
        <f t="shared" si="66"/>
        <v>19.498125145480678</v>
      </c>
      <c r="V349" s="221">
        <f t="shared" si="66"/>
        <v>18.919355243949465</v>
      </c>
      <c r="W349" s="221">
        <f t="shared" si="66"/>
        <v>18.342373125883778</v>
      </c>
      <c r="X349" s="221">
        <f t="shared" si="66"/>
        <v>17.76734678381921</v>
      </c>
      <c r="Y349" s="221">
        <f t="shared" si="66"/>
        <v>17.194470126790666</v>
      </c>
      <c r="Z349" s="221">
        <f t="shared" si="66"/>
        <v>16.623967947724271</v>
      </c>
      <c r="AA349" s="221">
        <f t="shared" si="66"/>
        <v>16.056102082290963</v>
      </c>
      <c r="AB349" s="221">
        <f t="shared" si="66"/>
        <v>15.384143189801499</v>
      </c>
      <c r="AC349" s="221">
        <f t="shared" si="66"/>
        <v>14.716235622873061</v>
      </c>
      <c r="AD349" s="221">
        <f t="shared" si="66"/>
        <v>14.052306557435863</v>
      </c>
      <c r="AE349" s="221">
        <f t="shared" si="66"/>
        <v>13.392282775270115</v>
      </c>
      <c r="AF349" s="221">
        <f t="shared" si="66"/>
        <v>12.736090581374427</v>
      </c>
      <c r="AG349" s="221">
        <f t="shared" si="66"/>
        <v>12.0836557162948</v>
      </c>
      <c r="AH349" s="221">
        <f t="shared" si="66"/>
        <v>11.434903262952812</v>
      </c>
      <c r="AI349" s="221">
        <f t="shared" si="66"/>
        <v>10.789757547417768</v>
      </c>
      <c r="AJ349" s="221">
        <f t="shared" si="66"/>
        <v>14.862412026913645</v>
      </c>
      <c r="AK349" s="221">
        <f t="shared" si="66"/>
        <v>18.847986803756108</v>
      </c>
      <c r="AL349" s="221">
        <f t="shared" si="66"/>
        <v>27.003353676621987</v>
      </c>
      <c r="AM349" s="221">
        <f t="shared" si="66"/>
        <v>26.413591518967266</v>
      </c>
      <c r="AN349" s="221">
        <f t="shared" si="66"/>
        <v>25.827922324395033</v>
      </c>
      <c r="AO349" s="221">
        <f t="shared" si="66"/>
        <v>25.246303651962268</v>
      </c>
      <c r="AP349" s="221">
        <f t="shared" si="66"/>
        <v>24.668693646500234</v>
      </c>
    </row>
    <row r="350" spans="7:42" ht="14.25" customHeight="1" thickTop="1" x14ac:dyDescent="0.2">
      <c r="G350" s="145"/>
      <c r="H350" s="412"/>
      <c r="J350" s="395"/>
      <c r="K350" s="201" t="s">
        <v>1039</v>
      </c>
      <c r="L350" s="201" t="s">
        <v>962</v>
      </c>
      <c r="M350" s="219">
        <f xml:space="preserve"> ((M$81 *M$391* M$417 * (M218 * 1 + M317) +M250) * 1000 / (M90 * 8760)) + M282 -M$383</f>
        <v>30.922858212251551</v>
      </c>
      <c r="N350" s="219">
        <f t="shared" ref="N350:AP350" si="67" xml:space="preserve"> ((N$81 *N$391* N$417 * (N218 * 1 + N317) +N250) * 1000 / (N90 * 8760)) + N282 -N$383</f>
        <v>32.201297409627195</v>
      </c>
      <c r="O350" s="219">
        <f t="shared" si="67"/>
        <v>22.783855556922251</v>
      </c>
      <c r="P350" s="219">
        <f t="shared" si="67"/>
        <v>20.889899576338713</v>
      </c>
      <c r="Q350" s="219">
        <f t="shared" si="67"/>
        <v>18.940781147352052</v>
      </c>
      <c r="R350" s="219">
        <f t="shared" si="67"/>
        <v>17.008457841026448</v>
      </c>
      <c r="S350" s="219">
        <f t="shared" si="67"/>
        <v>15.092199489999992</v>
      </c>
      <c r="T350" s="219">
        <f t="shared" si="67"/>
        <v>13.191249580719507</v>
      </c>
      <c r="U350" s="219">
        <f t="shared" si="67"/>
        <v>11.304818102704793</v>
      </c>
      <c r="V350" s="219">
        <f t="shared" si="67"/>
        <v>9.432073292702885</v>
      </c>
      <c r="W350" s="219">
        <f t="shared" si="67"/>
        <v>7.572131987645669</v>
      </c>
      <c r="X350" s="219">
        <f t="shared" si="67"/>
        <v>5.7240482269023687</v>
      </c>
      <c r="Y350" s="219">
        <f t="shared" si="67"/>
        <v>3.8867996469440023</v>
      </c>
      <c r="Z350" s="219">
        <f t="shared" si="67"/>
        <v>2.059271081560567</v>
      </c>
      <c r="AA350" s="219">
        <f t="shared" si="67"/>
        <v>0.24023460597614843</v>
      </c>
      <c r="AB350" s="219">
        <f t="shared" si="67"/>
        <v>-3.976258582573422E-2</v>
      </c>
      <c r="AC350" s="219">
        <f t="shared" si="67"/>
        <v>-0.3184371320617565</v>
      </c>
      <c r="AD350" s="219">
        <f t="shared" si="67"/>
        <v>-0.59581370617876672</v>
      </c>
      <c r="AE350" s="219">
        <f t="shared" si="67"/>
        <v>-0.87191726870876352</v>
      </c>
      <c r="AF350" s="219">
        <f t="shared" si="67"/>
        <v>-1.1467730991694971</v>
      </c>
      <c r="AG350" s="219">
        <f t="shared" si="67"/>
        <v>-1.4204068300045378</v>
      </c>
      <c r="AH350" s="219">
        <f t="shared" si="67"/>
        <v>-1.6928444827382201</v>
      </c>
      <c r="AI350" s="219">
        <f t="shared" si="67"/>
        <v>-1.9641125065558853</v>
      </c>
      <c r="AJ350" s="219">
        <f t="shared" si="67"/>
        <v>2.801022127379845</v>
      </c>
      <c r="AK350" s="219">
        <f t="shared" si="67"/>
        <v>7.4605073278537226</v>
      </c>
      <c r="AL350" s="219">
        <f t="shared" si="67"/>
        <v>16.613766028485589</v>
      </c>
      <c r="AM350" s="219">
        <f t="shared" si="67"/>
        <v>16.364774652738813</v>
      </c>
      <c r="AN350" s="219">
        <f t="shared" si="67"/>
        <v>16.117220904285578</v>
      </c>
      <c r="AO350" s="219">
        <f t="shared" si="67"/>
        <v>15.87109205242162</v>
      </c>
      <c r="AP350" s="219">
        <f t="shared" si="67"/>
        <v>15.626375522069338</v>
      </c>
    </row>
    <row r="351" spans="7:42" ht="14.25" customHeight="1" x14ac:dyDescent="0.2">
      <c r="G351" s="145"/>
      <c r="H351" s="412"/>
      <c r="J351" s="395"/>
      <c r="K351" s="142" t="s">
        <v>1039</v>
      </c>
      <c r="L351" s="192" t="s">
        <v>963</v>
      </c>
      <c r="M351" s="220">
        <f xml:space="preserve"> ((M$81 *M$391* M$417 * (M219 * 1 + M318) +M251) * 1000 / (M91 * 8760)) + M283 -M$384</f>
        <v>30.922858212251551</v>
      </c>
      <c r="N351" s="220">
        <f t="shared" ref="N351:AP351" si="68" xml:space="preserve"> ((N$81 *N$391* N$417 * (N219 * 1 + N318) +N251) * 1000 / (N91 * 8760)) + N283 -N$384</f>
        <v>32.247380441858624</v>
      </c>
      <c r="O351" s="220">
        <f t="shared" si="68"/>
        <v>23.392569847466955</v>
      </c>
      <c r="P351" s="220">
        <f t="shared" si="68"/>
        <v>22.036336006830197</v>
      </c>
      <c r="Q351" s="220">
        <f t="shared" si="68"/>
        <v>20.615373634824753</v>
      </c>
      <c r="R351" s="220">
        <f t="shared" si="68"/>
        <v>19.203436260853152</v>
      </c>
      <c r="S351" s="220">
        <f t="shared" si="68"/>
        <v>17.800204994437749</v>
      </c>
      <c r="T351" s="220">
        <f t="shared" si="68"/>
        <v>16.405343987953906</v>
      </c>
      <c r="U351" s="220">
        <f t="shared" si="68"/>
        <v>15.018497175357695</v>
      </c>
      <c r="V351" s="220">
        <f t="shared" si="68"/>
        <v>13.639284429478035</v>
      </c>
      <c r="W351" s="220">
        <f t="shared" si="68"/>
        <v>12.267297002544904</v>
      </c>
      <c r="X351" s="220">
        <f t="shared" si="68"/>
        <v>10.902092078453474</v>
      </c>
      <c r="Y351" s="220">
        <f t="shared" si="68"/>
        <v>9.5431862177702769</v>
      </c>
      <c r="Z351" s="220">
        <f t="shared" si="68"/>
        <v>8.1900474135507046</v>
      </c>
      <c r="AA351" s="220">
        <f t="shared" si="68"/>
        <v>6.8420853918949724</v>
      </c>
      <c r="AB351" s="220">
        <f t="shared" si="68"/>
        <v>6.4232736126205232</v>
      </c>
      <c r="AC351" s="220">
        <f t="shared" si="68"/>
        <v>6.0049402041310671</v>
      </c>
      <c r="AD351" s="220">
        <f t="shared" si="68"/>
        <v>5.5870619662261269</v>
      </c>
      <c r="AE351" s="220">
        <f t="shared" si="68"/>
        <v>5.1696147635944847</v>
      </c>
      <c r="AF351" s="220">
        <f t="shared" si="68"/>
        <v>4.7525734662006798</v>
      </c>
      <c r="AG351" s="220">
        <f t="shared" si="68"/>
        <v>4.335911885163366</v>
      </c>
      <c r="AH351" s="220">
        <f t="shared" si="68"/>
        <v>3.919602703736949</v>
      </c>
      <c r="AI351" s="220">
        <f t="shared" si="68"/>
        <v>3.5036174029380618</v>
      </c>
      <c r="AJ351" s="220">
        <f t="shared" si="68"/>
        <v>7.9879629141653403</v>
      </c>
      <c r="AK351" s="220">
        <f t="shared" si="68"/>
        <v>12.372596102343373</v>
      </c>
      <c r="AL351" s="220">
        <f t="shared" si="68"/>
        <v>21.1127866110896</v>
      </c>
      <c r="AM351" s="220">
        <f t="shared" si="68"/>
        <v>20.725994274349954</v>
      </c>
      <c r="AN351" s="220">
        <f t="shared" si="68"/>
        <v>20.340171496083432</v>
      </c>
      <c r="AO351" s="220">
        <f t="shared" si="68"/>
        <v>19.955314650152911</v>
      </c>
      <c r="AP351" s="220">
        <f t="shared" si="68"/>
        <v>19.571420129080192</v>
      </c>
    </row>
    <row r="352" spans="7:42" ht="14.25" customHeight="1" thickBot="1" x14ac:dyDescent="0.25">
      <c r="G352" s="145"/>
      <c r="H352" s="412"/>
      <c r="J352" s="395"/>
      <c r="K352" s="203" t="s">
        <v>1039</v>
      </c>
      <c r="L352" s="203" t="s">
        <v>964</v>
      </c>
      <c r="M352" s="221">
        <f xml:space="preserve"> ((M$81 *M$391* M$417 * (M220 * 1 + M319) +M252) * 1000 / (M92 * 8760)) + M284 -M$385</f>
        <v>30.922858212251551</v>
      </c>
      <c r="N352" s="221">
        <f t="shared" ref="N352:AP352" si="69" xml:space="preserve"> ((N$81 *N$391* N$417 * (N220 * 1 + N319) +N252) * 1000 / (N92 * 8760)) + N284 -N$385</f>
        <v>32.370643114217891</v>
      </c>
      <c r="O352" s="221">
        <f t="shared" si="69"/>
        <v>24.397315336579847</v>
      </c>
      <c r="P352" s="221">
        <f t="shared" si="69"/>
        <v>23.867572234920978</v>
      </c>
      <c r="Q352" s="221">
        <f t="shared" si="69"/>
        <v>23.262681881333119</v>
      </c>
      <c r="R352" s="221">
        <f t="shared" si="69"/>
        <v>22.659088321295343</v>
      </c>
      <c r="S352" s="221">
        <f t="shared" si="69"/>
        <v>22.056883961797929</v>
      </c>
      <c r="T352" s="221">
        <f t="shared" si="69"/>
        <v>21.456173721321782</v>
      </c>
      <c r="U352" s="221">
        <f t="shared" si="69"/>
        <v>20.857077020152218</v>
      </c>
      <c r="V352" s="221">
        <f t="shared" si="69"/>
        <v>20.259730170515528</v>
      </c>
      <c r="W352" s="221">
        <f t="shared" si="69"/>
        <v>19.664289262645621</v>
      </c>
      <c r="X352" s="221">
        <f t="shared" si="69"/>
        <v>19.070933670133375</v>
      </c>
      <c r="Y352" s="221">
        <f t="shared" si="69"/>
        <v>18.47987033418298</v>
      </c>
      <c r="Z352" s="221">
        <f t="shared" si="69"/>
        <v>17.891339035067109</v>
      </c>
      <c r="AA352" s="221">
        <f t="shared" si="69"/>
        <v>17.305618925017448</v>
      </c>
      <c r="AB352" s="221">
        <f t="shared" si="69"/>
        <v>16.613933617116793</v>
      </c>
      <c r="AC352" s="221">
        <f t="shared" si="69"/>
        <v>15.926339799814702</v>
      </c>
      <c r="AD352" s="221">
        <f t="shared" si="69"/>
        <v>15.242764538656559</v>
      </c>
      <c r="AE352" s="221">
        <f t="shared" si="69"/>
        <v>14.563134463871048</v>
      </c>
      <c r="AF352" s="221">
        <f t="shared" si="69"/>
        <v>13.887375686775059</v>
      </c>
      <c r="AG352" s="221">
        <f t="shared" si="69"/>
        <v>13.2154137110048</v>
      </c>
      <c r="AH352" s="221">
        <f t="shared" si="69"/>
        <v>12.54717333810289</v>
      </c>
      <c r="AI352" s="221">
        <f t="shared" si="69"/>
        <v>11.882578566893024</v>
      </c>
      <c r="AJ352" s="221">
        <f t="shared" si="69"/>
        <v>15.909365592543402</v>
      </c>
      <c r="AK352" s="221">
        <f t="shared" si="69"/>
        <v>19.849836000005755</v>
      </c>
      <c r="AL352" s="221">
        <f t="shared" si="69"/>
        <v>27.931944900378323</v>
      </c>
      <c r="AM352" s="221">
        <f t="shared" si="69"/>
        <v>27.323562056080647</v>
      </c>
      <c r="AN352" s="221">
        <f t="shared" si="69"/>
        <v>26.719328238154002</v>
      </c>
      <c r="AO352" s="221">
        <f t="shared" si="69"/>
        <v>26.11920116796437</v>
      </c>
      <c r="AP352" s="221">
        <f t="shared" si="69"/>
        <v>25.523139140412773</v>
      </c>
    </row>
    <row r="353" spans="7:42" ht="14.25" customHeight="1" thickTop="1" x14ac:dyDescent="0.2">
      <c r="G353" s="145"/>
      <c r="H353" s="412"/>
      <c r="J353" s="395"/>
      <c r="K353" s="201" t="s">
        <v>1040</v>
      </c>
      <c r="L353" s="201" t="s">
        <v>962</v>
      </c>
      <c r="M353" s="219">
        <f xml:space="preserve"> ((M$81 *M$391* M$417 * (M221 * 1 + M320) +M253) * 1000 / (M93 * 8760)) + M285 -M$383</f>
        <v>32.470459041738458</v>
      </c>
      <c r="N353" s="219">
        <f t="shared" ref="N353:AP353" si="70" xml:space="preserve"> ((N$81 *N$391* N$417 * (N221 * 1 + N320) +N253) * 1000 / (N93 * 8760)) + N285 -N$383</f>
        <v>33.797711382646035</v>
      </c>
      <c r="O353" s="219">
        <f t="shared" si="70"/>
        <v>24.919812419298704</v>
      </c>
      <c r="P353" s="219">
        <f t="shared" si="70"/>
        <v>22.915793471012677</v>
      </c>
      <c r="Q353" s="219">
        <f t="shared" si="70"/>
        <v>20.854754793145926</v>
      </c>
      <c r="R353" s="219">
        <f t="shared" si="70"/>
        <v>18.813314235613191</v>
      </c>
      <c r="S353" s="219">
        <f t="shared" si="70"/>
        <v>16.790655390921088</v>
      </c>
      <c r="T353" s="219">
        <f t="shared" si="70"/>
        <v>14.78593714156289</v>
      </c>
      <c r="U353" s="219">
        <f t="shared" si="70"/>
        <v>12.798286223089242</v>
      </c>
      <c r="V353" s="219">
        <f t="shared" si="70"/>
        <v>10.826788660511625</v>
      </c>
      <c r="W353" s="219">
        <f t="shared" si="70"/>
        <v>8.8704797838199205</v>
      </c>
      <c r="X353" s="219">
        <f t="shared" si="70"/>
        <v>6.9283324531200172</v>
      </c>
      <c r="Y353" s="219">
        <f t="shared" si="70"/>
        <v>4.9992430240177583</v>
      </c>
      <c r="Z353" s="219">
        <f t="shared" si="70"/>
        <v>3.0820144505097531</v>
      </c>
      <c r="AA353" s="219">
        <f t="shared" si="70"/>
        <v>1.1753357432423748</v>
      </c>
      <c r="AB353" s="219">
        <f t="shared" si="70"/>
        <v>0.89250416354850159</v>
      </c>
      <c r="AC353" s="219">
        <f t="shared" si="70"/>
        <v>0.61079771666231153</v>
      </c>
      <c r="AD353" s="219">
        <f t="shared" si="70"/>
        <v>0.3301951079089136</v>
      </c>
      <c r="AE353" s="219">
        <f t="shared" si="70"/>
        <v>5.067470207994873E-2</v>
      </c>
      <c r="AF353" s="219">
        <f t="shared" si="70"/>
        <v>-0.22778550733222858</v>
      </c>
      <c r="AG353" s="219">
        <f t="shared" si="70"/>
        <v>-0.50520793095393657</v>
      </c>
      <c r="AH353" s="219">
        <f t="shared" si="70"/>
        <v>-0.78161541857650718</v>
      </c>
      <c r="AI353" s="219">
        <f t="shared" si="70"/>
        <v>-1.0570312966395825</v>
      </c>
      <c r="AJ353" s="219">
        <f t="shared" si="70"/>
        <v>3.6822823441916626</v>
      </c>
      <c r="AK353" s="219">
        <f t="shared" si="70"/>
        <v>8.3157815353607702</v>
      </c>
      <c r="AL353" s="219">
        <f t="shared" si="70"/>
        <v>17.418748478833134</v>
      </c>
      <c r="AM353" s="219">
        <f t="shared" si="70"/>
        <v>17.164262822329565</v>
      </c>
      <c r="AN353" s="219">
        <f t="shared" si="70"/>
        <v>16.911054672222374</v>
      </c>
      <c r="AO353" s="219">
        <f t="shared" si="70"/>
        <v>16.659114036517053</v>
      </c>
      <c r="AP353" s="219">
        <f t="shared" si="70"/>
        <v>16.408431034332661</v>
      </c>
    </row>
    <row r="354" spans="7:42" ht="14.25" customHeight="1" x14ac:dyDescent="0.2">
      <c r="G354" s="145"/>
      <c r="H354" s="412"/>
      <c r="J354" s="395"/>
      <c r="K354" s="142" t="s">
        <v>1040</v>
      </c>
      <c r="L354" s="192" t="s">
        <v>963</v>
      </c>
      <c r="M354" s="220">
        <f xml:space="preserve"> ((M$81 *M$391* M$417 * (M222 * 1 + M321) +M254) * 1000 / (M94 * 8760)) + M286 -M$384</f>
        <v>32.470459041738458</v>
      </c>
      <c r="N354" s="220">
        <f t="shared" ref="N354:AP354" si="71" xml:space="preserve"> ((N$81 *N$391* N$417 * (N222 * 1 + N321) +N254) * 1000 / (N94 * 8760)) + N286 -N$384</f>
        <v>33.850534498349568</v>
      </c>
      <c r="O354" s="220">
        <f t="shared" si="71"/>
        <v>25.570493533842996</v>
      </c>
      <c r="P354" s="220">
        <f t="shared" si="71"/>
        <v>24.135410201052537</v>
      </c>
      <c r="Q354" s="220">
        <f t="shared" si="71"/>
        <v>22.63229429214471</v>
      </c>
      <c r="R354" s="220">
        <f t="shared" si="71"/>
        <v>21.139709674724173</v>
      </c>
      <c r="S354" s="220">
        <f t="shared" si="71"/>
        <v>19.657304657178528</v>
      </c>
      <c r="T354" s="220">
        <f t="shared" si="71"/>
        <v>18.184710946693123</v>
      </c>
      <c r="U354" s="220">
        <f t="shared" si="71"/>
        <v>16.721540308097715</v>
      </c>
      <c r="V354" s="220">
        <f t="shared" si="71"/>
        <v>15.267380631356854</v>
      </c>
      <c r="W354" s="220">
        <f t="shared" si="71"/>
        <v>13.82179126972915</v>
      </c>
      <c r="X354" s="220">
        <f t="shared" si="71"/>
        <v>12.384297473741018</v>
      </c>
      <c r="Y354" s="220">
        <f t="shared" si="71"/>
        <v>10.954383697694041</v>
      </c>
      <c r="Z354" s="220">
        <f t="shared" si="71"/>
        <v>9.5314854912391596</v>
      </c>
      <c r="AA354" s="220">
        <f t="shared" si="71"/>
        <v>8.1149796027261729</v>
      </c>
      <c r="AB354" s="220">
        <f t="shared" si="71"/>
        <v>7.6744223220331023</v>
      </c>
      <c r="AC354" s="220">
        <f t="shared" si="71"/>
        <v>7.2344820764626974</v>
      </c>
      <c r="AD354" s="220">
        <f t="shared" si="71"/>
        <v>6.7951343907016906</v>
      </c>
      <c r="AE354" s="220">
        <f t="shared" si="71"/>
        <v>6.3563538444166703</v>
      </c>
      <c r="AF354" s="220">
        <f t="shared" si="71"/>
        <v>5.9181140115002364</v>
      </c>
      <c r="AG354" s="220">
        <f t="shared" si="71"/>
        <v>5.4803873947243673</v>
      </c>
      <c r="AH354" s="220">
        <f t="shared" si="71"/>
        <v>5.0431453554059473</v>
      </c>
      <c r="AI354" s="220">
        <f t="shared" si="71"/>
        <v>4.6063580376159621</v>
      </c>
      <c r="AJ354" s="220">
        <f t="shared" si="71"/>
        <v>9.0438846096733236</v>
      </c>
      <c r="AK354" s="220">
        <f t="shared" si="71"/>
        <v>13.382607463059507</v>
      </c>
      <c r="AL354" s="220">
        <f t="shared" si="71"/>
        <v>22.049281646890606</v>
      </c>
      <c r="AM354" s="220">
        <f t="shared" si="71"/>
        <v>21.642984512412333</v>
      </c>
      <c r="AN354" s="220">
        <f t="shared" si="71"/>
        <v>21.237793626180235</v>
      </c>
      <c r="AO354" s="220">
        <f t="shared" si="71"/>
        <v>20.833704492112918</v>
      </c>
      <c r="AP354" s="220">
        <f t="shared" si="71"/>
        <v>20.430712639090768</v>
      </c>
    </row>
    <row r="355" spans="7:42" ht="14.25" customHeight="1" thickBot="1" x14ac:dyDescent="0.25">
      <c r="G355" s="145"/>
      <c r="H355" s="412"/>
      <c r="J355" s="395"/>
      <c r="K355" s="203" t="s">
        <v>1040</v>
      </c>
      <c r="L355" s="203" t="s">
        <v>964</v>
      </c>
      <c r="M355" s="221">
        <f xml:space="preserve"> ((M$81 *M$391* M$417 * (M223 * 1 + M322) +M255) * 1000 / (M95 * 8760)) + M287 -M$385</f>
        <v>32.470459041738458</v>
      </c>
      <c r="N355" s="221">
        <f t="shared" ref="N355:AP355" si="72" xml:space="preserve"> ((N$81 *N$391* N$417 * (N223 * 1 + N322) +N255) * 1000 / (N95 * 8760)) + N287 -N$385</f>
        <v>33.990701447465369</v>
      </c>
      <c r="O355" s="221">
        <f t="shared" si="72"/>
        <v>26.654766510726422</v>
      </c>
      <c r="P355" s="221">
        <f t="shared" si="72"/>
        <v>26.100678927966058</v>
      </c>
      <c r="Q355" s="221">
        <f t="shared" si="72"/>
        <v>25.46653270934252</v>
      </c>
      <c r="R355" s="221">
        <f t="shared" si="72"/>
        <v>24.833804172405152</v>
      </c>
      <c r="S355" s="221">
        <f t="shared" si="72"/>
        <v>24.202595099504961</v>
      </c>
      <c r="T355" s="221">
        <f t="shared" si="72"/>
        <v>23.573020963197678</v>
      </c>
      <c r="U355" s="221">
        <f t="shared" si="72"/>
        <v>22.945213098831985</v>
      </c>
      <c r="V355" s="221">
        <f t="shared" si="72"/>
        <v>22.319321312252487</v>
      </c>
      <c r="W355" s="221">
        <f t="shared" si="72"/>
        <v>21.695517026931658</v>
      </c>
      <c r="X355" s="221">
        <f t="shared" si="72"/>
        <v>21.073997104343906</v>
      </c>
      <c r="Y355" s="221">
        <f t="shared" si="72"/>
        <v>20.454988510643116</v>
      </c>
      <c r="Z355" s="221">
        <f t="shared" si="72"/>
        <v>19.838754055334714</v>
      </c>
      <c r="AA355" s="221">
        <f t="shared" si="72"/>
        <v>19.225599498903357</v>
      </c>
      <c r="AB355" s="221">
        <f t="shared" si="72"/>
        <v>18.488212965477437</v>
      </c>
      <c r="AC355" s="221">
        <f t="shared" si="72"/>
        <v>17.755645055626818</v>
      </c>
      <c r="AD355" s="221">
        <f t="shared" si="72"/>
        <v>17.027809889186784</v>
      </c>
      <c r="AE355" s="221">
        <f t="shared" si="72"/>
        <v>16.304621380090214</v>
      </c>
      <c r="AF355" s="221">
        <f t="shared" si="72"/>
        <v>15.585993145795527</v>
      </c>
      <c r="AG355" s="221">
        <f t="shared" si="72"/>
        <v>14.871838411593167</v>
      </c>
      <c r="AH355" s="221">
        <f t="shared" si="72"/>
        <v>14.162069909308318</v>
      </c>
      <c r="AI355" s="221">
        <f t="shared" si="72"/>
        <v>13.456599769815625</v>
      </c>
      <c r="AJ355" s="221">
        <f t="shared" si="72"/>
        <v>17.405348497449427</v>
      </c>
      <c r="AK355" s="221">
        <f t="shared" si="72"/>
        <v>21.270036552670732</v>
      </c>
      <c r="AL355" s="221">
        <f t="shared" si="72"/>
        <v>29.237906183924029</v>
      </c>
      <c r="AM355" s="221">
        <f t="shared" si="72"/>
        <v>28.593263478205412</v>
      </c>
      <c r="AN355" s="221">
        <f t="shared" si="72"/>
        <v>27.953365665431203</v>
      </c>
      <c r="AO355" s="221">
        <f t="shared" si="72"/>
        <v>27.318160572065736</v>
      </c>
      <c r="AP355" s="221">
        <f t="shared" si="72"/>
        <v>26.687596787812151</v>
      </c>
    </row>
    <row r="356" spans="7:42" ht="14.25" customHeight="1" thickTop="1" x14ac:dyDescent="0.2">
      <c r="G356" s="145"/>
      <c r="H356" s="412"/>
      <c r="J356" s="395"/>
      <c r="K356" s="201" t="s">
        <v>1041</v>
      </c>
      <c r="L356" s="201" t="s">
        <v>962</v>
      </c>
      <c r="M356" s="219">
        <f xml:space="preserve"> ((M$81 *M$391* M$417 * (M224 * 1 + M323) +M256) * 1000 / (M96 * 8760)) + M288 -M$383</f>
        <v>34.10534557572506</v>
      </c>
      <c r="N356" s="219">
        <f t="shared" ref="N356:AP356" si="73" xml:space="preserve"> ((N$81 *N$391* N$417 * (N224 * 1 + N323) +N256) * 1000 / (N96 * 8760)) + N288 -N$383</f>
        <v>35.486531674924663</v>
      </c>
      <c r="O356" s="219">
        <f t="shared" si="73"/>
        <v>27.182625778201153</v>
      </c>
      <c r="P356" s="219">
        <f t="shared" si="73"/>
        <v>25.065109862302997</v>
      </c>
      <c r="Q356" s="219">
        <f t="shared" si="73"/>
        <v>22.888310373707075</v>
      </c>
      <c r="R356" s="219">
        <f t="shared" si="73"/>
        <v>20.733787233041937</v>
      </c>
      <c r="S356" s="219">
        <f t="shared" si="73"/>
        <v>18.600637539637717</v>
      </c>
      <c r="T356" s="219">
        <f t="shared" si="73"/>
        <v>16.48793526165359</v>
      </c>
      <c r="U356" s="219">
        <f t="shared" si="73"/>
        <v>14.394723484142958</v>
      </c>
      <c r="V356" s="219">
        <f t="shared" si="73"/>
        <v>12.320005505239447</v>
      </c>
      <c r="W356" s="219">
        <f t="shared" si="73"/>
        <v>10.262734477100938</v>
      </c>
      <c r="X356" s="219">
        <f t="shared" si="73"/>
        <v>8.2218012108548209</v>
      </c>
      <c r="Y356" s="219">
        <f t="shared" si="73"/>
        <v>6.1960196620515546</v>
      </c>
      <c r="Z356" s="219">
        <f t="shared" si="73"/>
        <v>4.1841094759088833</v>
      </c>
      <c r="AA356" s="219">
        <f t="shared" si="73"/>
        <v>2.1846747869933338</v>
      </c>
      <c r="AB356" s="219">
        <f t="shared" si="73"/>
        <v>1.8970409440595084</v>
      </c>
      <c r="AC356" s="219">
        <f t="shared" si="73"/>
        <v>1.6103822728311528</v>
      </c>
      <c r="AD356" s="219">
        <f t="shared" si="73"/>
        <v>1.324679788541097</v>
      </c>
      <c r="AE356" s="219">
        <f t="shared" si="73"/>
        <v>1.0399141348076348</v>
      </c>
      <c r="AF356" s="219">
        <f t="shared" si="73"/>
        <v>0.75606555351746252</v>
      </c>
      <c r="AG356" s="219">
        <f t="shared" si="73"/>
        <v>0.47311385265272676</v>
      </c>
      <c r="AH356" s="219">
        <f t="shared" si="73"/>
        <v>0.1910383718905706</v>
      </c>
      <c r="AI356" s="219">
        <f t="shared" si="73"/>
        <v>-9.0182054234826836E-2</v>
      </c>
      <c r="AJ356" s="219">
        <f t="shared" si="73"/>
        <v>4.6203096000462587</v>
      </c>
      <c r="AK356" s="219">
        <f t="shared" si="73"/>
        <v>9.2249234292803592</v>
      </c>
      <c r="AL356" s="219">
        <f t="shared" si="73"/>
        <v>18.27331033093127</v>
      </c>
      <c r="AM356" s="219">
        <f t="shared" si="73"/>
        <v>18.011910207301032</v>
      </c>
      <c r="AN356" s="219">
        <f t="shared" si="73"/>
        <v>17.75166298375181</v>
      </c>
      <c r="AO356" s="219">
        <f t="shared" si="73"/>
        <v>17.492560578040383</v>
      </c>
      <c r="AP356" s="219">
        <f t="shared" si="73"/>
        <v>17.234594991774575</v>
      </c>
    </row>
    <row r="357" spans="7:42" ht="14.25" customHeight="1" x14ac:dyDescent="0.2">
      <c r="G357" s="145"/>
      <c r="H357" s="412"/>
      <c r="J357" s="395"/>
      <c r="K357" s="142" t="s">
        <v>1041</v>
      </c>
      <c r="L357" s="192" t="s">
        <v>963</v>
      </c>
      <c r="M357" s="220">
        <f xml:space="preserve"> ((M$81 *M$391* M$417 * (M225 * 1 + M324) +M257) * 1000 / (M97 * 8760)) + M289 -M$384</f>
        <v>34.10534557572506</v>
      </c>
      <c r="N357" s="220">
        <f t="shared" ref="N357:AP357" si="74" xml:space="preserve"> ((N$81 *N$391* N$417 * (N225 * 1 + N324) +N257) * 1000 / (N97 * 8760)) + N289 -N$384</f>
        <v>35.545929555547296</v>
      </c>
      <c r="O357" s="220">
        <f t="shared" si="74"/>
        <v>27.876230613291742</v>
      </c>
      <c r="P357" s="220">
        <f t="shared" si="74"/>
        <v>26.360107127805755</v>
      </c>
      <c r="Q357" s="220">
        <f t="shared" si="74"/>
        <v>24.772286922249169</v>
      </c>
      <c r="R357" s="220">
        <f t="shared" si="74"/>
        <v>23.196428830040468</v>
      </c>
      <c r="S357" s="220">
        <f t="shared" si="74"/>
        <v>21.632148715877882</v>
      </c>
      <c r="T357" s="220">
        <f t="shared" si="74"/>
        <v>20.079046171580394</v>
      </c>
      <c r="U357" s="220">
        <f t="shared" si="74"/>
        <v>18.536701087594217</v>
      </c>
      <c r="V357" s="220">
        <f t="shared" si="74"/>
        <v>17.004669622057701</v>
      </c>
      <c r="W357" s="220">
        <f t="shared" si="74"/>
        <v>15.482479426512288</v>
      </c>
      <c r="X357" s="220">
        <f t="shared" si="74"/>
        <v>13.969623949682795</v>
      </c>
      <c r="Y357" s="220">
        <f t="shared" si="74"/>
        <v>12.465555591284168</v>
      </c>
      <c r="Z357" s="220">
        <f t="shared" si="74"/>
        <v>10.969677412239214</v>
      </c>
      <c r="AA357" s="220">
        <f t="shared" si="74"/>
        <v>9.4813330199948638</v>
      </c>
      <c r="AB357" s="220">
        <f t="shared" si="74"/>
        <v>9.0179152580506781</v>
      </c>
      <c r="AC357" s="220">
        <f t="shared" si="74"/>
        <v>8.5552489923594912</v>
      </c>
      <c r="AD357" s="220">
        <f t="shared" si="74"/>
        <v>8.0933084225532888</v>
      </c>
      <c r="AE357" s="220">
        <f t="shared" si="74"/>
        <v>7.6320667919586711</v>
      </c>
      <c r="AF357" s="220">
        <f t="shared" si="74"/>
        <v>7.171496325573429</v>
      </c>
      <c r="AG357" s="220">
        <f t="shared" si="74"/>
        <v>6.7115681633564712</v>
      </c>
      <c r="AH357" s="220">
        <f t="shared" si="74"/>
        <v>6.252252288428469</v>
      </c>
      <c r="AI357" s="220">
        <f t="shared" si="74"/>
        <v>5.7935174497038844</v>
      </c>
      <c r="AJ357" s="220">
        <f t="shared" si="74"/>
        <v>10.181062940179459</v>
      </c>
      <c r="AK357" s="220">
        <f t="shared" si="74"/>
        <v>14.470748045214481</v>
      </c>
      <c r="AL357" s="220">
        <f t="shared" si="74"/>
        <v>23.058596818986242</v>
      </c>
      <c r="AM357" s="220">
        <f t="shared" si="74"/>
        <v>22.631649819231026</v>
      </c>
      <c r="AN357" s="220">
        <f t="shared" si="74"/>
        <v>22.20594235814934</v>
      </c>
      <c r="AO357" s="220">
        <f t="shared" si="74"/>
        <v>21.781469062382833</v>
      </c>
      <c r="AP357" s="220">
        <f t="shared" si="74"/>
        <v>21.358224590249378</v>
      </c>
    </row>
    <row r="358" spans="7:42" ht="14.25" customHeight="1" thickBot="1" x14ac:dyDescent="0.25">
      <c r="G358" s="145"/>
      <c r="H358" s="412"/>
      <c r="J358" s="395"/>
      <c r="K358" s="203" t="s">
        <v>1041</v>
      </c>
      <c r="L358" s="203" t="s">
        <v>964</v>
      </c>
      <c r="M358" s="221">
        <f xml:space="preserve"> ((M$81 *M$391* M$417 * (M226 * 1 + M325) +M258) * 1000 / (M98 * 8760)) + M290 -M$385</f>
        <v>34.10534557572506</v>
      </c>
      <c r="N358" s="221">
        <f t="shared" ref="N358:AP358" si="75" xml:space="preserve"> ((N$81 *N$391* N$417 * (N226 * 1 + N325) +N258) * 1000 / (N98 * 8760)) + N290 -N$385</f>
        <v>35.702132136073359</v>
      </c>
      <c r="O358" s="221">
        <f t="shared" si="75"/>
        <v>29.039539415615639</v>
      </c>
      <c r="P358" s="221">
        <f t="shared" si="75"/>
        <v>28.459734307010514</v>
      </c>
      <c r="Q358" s="221">
        <f t="shared" si="75"/>
        <v>27.794682173324357</v>
      </c>
      <c r="R358" s="221">
        <f t="shared" si="75"/>
        <v>27.131175427630815</v>
      </c>
      <c r="S358" s="221">
        <f t="shared" si="75"/>
        <v>26.469325756418179</v>
      </c>
      <c r="T358" s="221">
        <f t="shared" si="75"/>
        <v>25.809259781573708</v>
      </c>
      <c r="U358" s="221">
        <f t="shared" si="75"/>
        <v>25.151121425526902</v>
      </c>
      <c r="V358" s="221">
        <f t="shared" si="75"/>
        <v>24.495074748789602</v>
      </c>
      <c r="W358" s="221">
        <f t="shared" si="75"/>
        <v>23.841307372877598</v>
      </c>
      <c r="X358" s="221">
        <f t="shared" si="75"/>
        <v>23.190034633476966</v>
      </c>
      <c r="Y358" s="221">
        <f t="shared" si="75"/>
        <v>22.541504651111598</v>
      </c>
      <c r="Z358" s="221">
        <f t="shared" si="75"/>
        <v>21.896004563383553</v>
      </c>
      <c r="AA358" s="221">
        <f t="shared" si="75"/>
        <v>21.253868239753423</v>
      </c>
      <c r="AB358" s="221">
        <f t="shared" si="75"/>
        <v>20.470190384109877</v>
      </c>
      <c r="AC358" s="221">
        <f t="shared" si="75"/>
        <v>19.692023263546819</v>
      </c>
      <c r="AD358" s="221">
        <f t="shared" si="75"/>
        <v>18.919268204531541</v>
      </c>
      <c r="AE358" s="221">
        <f t="shared" si="75"/>
        <v>18.151826561141153</v>
      </c>
      <c r="AF358" s="221">
        <f t="shared" si="75"/>
        <v>17.389599616771449</v>
      </c>
      <c r="AG358" s="221">
        <f t="shared" si="75"/>
        <v>16.632488480782101</v>
      </c>
      <c r="AH358" s="221">
        <f t="shared" si="75"/>
        <v>15.880393979581481</v>
      </c>
      <c r="AI358" s="221">
        <f t="shared" si="75"/>
        <v>15.133216541547974</v>
      </c>
      <c r="AJ358" s="221">
        <f t="shared" si="75"/>
        <v>19.000553761886163</v>
      </c>
      <c r="AK358" s="221">
        <f t="shared" si="75"/>
        <v>22.786074872745786</v>
      </c>
      <c r="AL358" s="221">
        <f t="shared" si="75"/>
        <v>30.633519801311177</v>
      </c>
      <c r="AM358" s="221">
        <f t="shared" si="75"/>
        <v>29.951622989739924</v>
      </c>
      <c r="AN358" s="221">
        <f t="shared" si="75"/>
        <v>29.275037105735105</v>
      </c>
      <c r="AO358" s="221">
        <f t="shared" si="75"/>
        <v>28.603700366970017</v>
      </c>
      <c r="AP358" s="221">
        <f t="shared" si="75"/>
        <v>27.937551946890011</v>
      </c>
    </row>
    <row r="359" spans="7:42" ht="14.25" customHeight="1" thickTop="1" x14ac:dyDescent="0.2">
      <c r="G359" s="145"/>
      <c r="H359" s="412"/>
      <c r="J359" s="395"/>
      <c r="K359" s="201" t="s">
        <v>1042</v>
      </c>
      <c r="L359" s="201" t="s">
        <v>962</v>
      </c>
      <c r="M359" s="219">
        <f xml:space="preserve"> ((M$81 *M$391* M$417 * (M227 * 1 + M326) +M259) * 1000 / (M99 * 8760)) + M291 -M$383</f>
        <v>35.904782594522821</v>
      </c>
      <c r="N359" s="219">
        <f t="shared" ref="N359:AP359" si="76" xml:space="preserve"> ((N$81 *N$391* N$417 * (N227 * 1 + N326) +N259) * 1000 / (N99 * 8760)) + N291 -N$383</f>
        <v>37.349934415478636</v>
      </c>
      <c r="O359" s="219">
        <f t="shared" si="76"/>
        <v>29.685559902488375</v>
      </c>
      <c r="P359" s="219">
        <f t="shared" si="76"/>
        <v>27.448425258419448</v>
      </c>
      <c r="Q359" s="219">
        <f t="shared" si="76"/>
        <v>25.148894833976446</v>
      </c>
      <c r="R359" s="219">
        <f t="shared" si="76"/>
        <v>22.87401213997515</v>
      </c>
      <c r="S359" s="219">
        <f t="shared" si="76"/>
        <v>20.622794988798809</v>
      </c>
      <c r="T359" s="219">
        <f t="shared" si="76"/>
        <v>18.394239112826341</v>
      </c>
      <c r="U359" s="219">
        <f t="shared" si="76"/>
        <v>16.187310066142068</v>
      </c>
      <c r="V359" s="219">
        <f t="shared" si="76"/>
        <v>14.000933941149423</v>
      </c>
      <c r="W359" s="219">
        <f t="shared" si="76"/>
        <v>11.833986585793216</v>
      </c>
      <c r="X359" s="219">
        <f t="shared" si="76"/>
        <v>9.6852809270843814</v>
      </c>
      <c r="Y359" s="219">
        <f t="shared" si="76"/>
        <v>7.5535519003727032</v>
      </c>
      <c r="Z359" s="219">
        <f t="shared" si="76"/>
        <v>5.4374383418544845</v>
      </c>
      <c r="AA359" s="219">
        <f t="shared" si="76"/>
        <v>3.3354610107544893</v>
      </c>
      <c r="AB359" s="219">
        <f t="shared" si="76"/>
        <v>3.0393160799723447</v>
      </c>
      <c r="AC359" s="219">
        <f t="shared" si="76"/>
        <v>2.7440678818314908</v>
      </c>
      <c r="AD359" s="219">
        <f t="shared" si="76"/>
        <v>2.4496986619992818</v>
      </c>
      <c r="AE359" s="219">
        <f t="shared" si="76"/>
        <v>2.156190280736471</v>
      </c>
      <c r="AF359" s="219">
        <f t="shared" si="76"/>
        <v>1.8635241831188516</v>
      </c>
      <c r="AG359" s="219">
        <f t="shared" si="76"/>
        <v>1.5716813672070735</v>
      </c>
      <c r="AH359" s="219">
        <f t="shared" si="76"/>
        <v>1.2806423499947144</v>
      </c>
      <c r="AI359" s="219">
        <f t="shared" si="76"/>
        <v>0.99038713092442876</v>
      </c>
      <c r="AJ359" s="219">
        <f t="shared" si="76"/>
        <v>5.6662581501663105</v>
      </c>
      <c r="AK359" s="219">
        <f t="shared" si="76"/>
        <v>10.236374308805075</v>
      </c>
      <c r="AL359" s="219">
        <f t="shared" si="76"/>
        <v>19.22192907460763</v>
      </c>
      <c r="AM359" s="219">
        <f t="shared" si="76"/>
        <v>18.950800665206259</v>
      </c>
      <c r="AN359" s="219">
        <f t="shared" si="76"/>
        <v>18.680759701314422</v>
      </c>
      <c r="AO359" s="219">
        <f t="shared" si="76"/>
        <v>18.411799118917934</v>
      </c>
      <c r="AP359" s="219">
        <f t="shared" si="76"/>
        <v>18.143911924609267</v>
      </c>
    </row>
    <row r="360" spans="7:42" ht="14.25" customHeight="1" x14ac:dyDescent="0.2">
      <c r="G360" s="145"/>
      <c r="H360" s="412"/>
      <c r="J360" s="395"/>
      <c r="K360" s="142" t="s">
        <v>1042</v>
      </c>
      <c r="L360" s="192" t="s">
        <v>963</v>
      </c>
      <c r="M360" s="220">
        <f xml:space="preserve"> ((M$81 *M$391* M$417 * (M228 * 1 + M327) +M260) * 1000 / (M100 * 8760)) + M292 -M$384</f>
        <v>35.904782594522821</v>
      </c>
      <c r="N360" s="220">
        <f t="shared" ref="N360:AP360" si="77" xml:space="preserve"> ((N$81 *N$391* N$417 * (N228 * 1 + N327) +N260) * 1000 / (N100 * 8760)) + N292 -N$384</f>
        <v>37.41590587128055</v>
      </c>
      <c r="O360" s="220">
        <f t="shared" si="77"/>
        <v>30.424772938163766</v>
      </c>
      <c r="P360" s="220">
        <f t="shared" si="77"/>
        <v>28.824276154999595</v>
      </c>
      <c r="Q360" s="220">
        <f t="shared" si="77"/>
        <v>27.147650947389639</v>
      </c>
      <c r="R360" s="220">
        <f t="shared" si="77"/>
        <v>25.484195970366066</v>
      </c>
      <c r="S360" s="220">
        <f t="shared" si="77"/>
        <v>23.833499318541634</v>
      </c>
      <c r="T360" s="220">
        <f t="shared" si="77"/>
        <v>22.19513293657154</v>
      </c>
      <c r="U360" s="220">
        <f t="shared" si="77"/>
        <v>20.568649094194676</v>
      </c>
      <c r="V360" s="220">
        <f t="shared" si="77"/>
        <v>18.953576245209195</v>
      </c>
      <c r="W360" s="220">
        <f t="shared" si="77"/>
        <v>17.349414125969613</v>
      </c>
      <c r="X360" s="220">
        <f t="shared" si="77"/>
        <v>15.755627910385027</v>
      </c>
      <c r="Y360" s="220">
        <f t="shared" si="77"/>
        <v>14.171641187686223</v>
      </c>
      <c r="Z360" s="220">
        <f t="shared" si="77"/>
        <v>12.59682746199066</v>
      </c>
      <c r="AA360" s="220">
        <f t="shared" si="77"/>
        <v>11.030499782754397</v>
      </c>
      <c r="AB360" s="220">
        <f t="shared" si="77"/>
        <v>10.541720141814714</v>
      </c>
      <c r="AC360" s="220">
        <f t="shared" si="77"/>
        <v>10.053827112267673</v>
      </c>
      <c r="AD360" s="220">
        <f t="shared" si="77"/>
        <v>9.5667934781672592</v>
      </c>
      <c r="AE360" s="220">
        <f t="shared" si="77"/>
        <v>9.0805910532540288</v>
      </c>
      <c r="AF360" s="220">
        <f t="shared" si="77"/>
        <v>8.5951906174476953</v>
      </c>
      <c r="AG360" s="220">
        <f t="shared" si="77"/>
        <v>8.110561848543103</v>
      </c>
      <c r="AH360" s="220">
        <f t="shared" si="77"/>
        <v>7.6266732486979123</v>
      </c>
      <c r="AI360" s="220">
        <f t="shared" si="77"/>
        <v>7.1434920652202116</v>
      </c>
      <c r="AJ360" s="220">
        <f t="shared" si="77"/>
        <v>11.474683822805613</v>
      </c>
      <c r="AK360" s="220">
        <f t="shared" si="77"/>
        <v>15.70904756737162</v>
      </c>
      <c r="AL360" s="220">
        <f t="shared" si="77"/>
        <v>24.207623542795147</v>
      </c>
      <c r="AM360" s="220">
        <f t="shared" si="77"/>
        <v>23.75759080057475</v>
      </c>
      <c r="AN360" s="220">
        <f t="shared" si="77"/>
        <v>23.308932904961875</v>
      </c>
      <c r="AO360" s="220">
        <f t="shared" si="77"/>
        <v>22.861643583330387</v>
      </c>
      <c r="AP360" s="220">
        <f t="shared" si="77"/>
        <v>22.415716601853873</v>
      </c>
    </row>
    <row r="361" spans="7:42" ht="14.25" customHeight="1" thickBot="1" x14ac:dyDescent="0.25">
      <c r="G361" s="145"/>
      <c r="H361" s="412"/>
      <c r="J361" s="395"/>
      <c r="K361" s="203" t="s">
        <v>1042</v>
      </c>
      <c r="L361" s="203" t="s">
        <v>964</v>
      </c>
      <c r="M361" s="221">
        <f xml:space="preserve"> ((M$81 *M$391* M$417 * (M229 * 1 + M328) +M261) * 1000 / (M101 * 8760)) + M293 -M$385</f>
        <v>35.904782594522821</v>
      </c>
      <c r="N361" s="221">
        <f t="shared" ref="N361:AP361" si="78" xml:space="preserve"> ((N$81 *N$391* N$417 * (N229 * 1 + N328) +N261) * 1000 / (N101 * 8760)) + N293 -N$385</f>
        <v>37.58581743910063</v>
      </c>
      <c r="O361" s="221">
        <f t="shared" si="78"/>
        <v>31.664338481040385</v>
      </c>
      <c r="P361" s="221">
        <f t="shared" si="78"/>
        <v>31.056227390903864</v>
      </c>
      <c r="Q361" s="221">
        <f t="shared" si="78"/>
        <v>30.357158677774795</v>
      </c>
      <c r="R361" s="221">
        <f t="shared" si="78"/>
        <v>29.659775912518555</v>
      </c>
      <c r="S361" s="221">
        <f t="shared" si="78"/>
        <v>28.964201682606969</v>
      </c>
      <c r="T361" s="221">
        <f t="shared" si="78"/>
        <v>28.27057488143334</v>
      </c>
      <c r="U361" s="221">
        <f t="shared" si="78"/>
        <v>27.579053285391119</v>
      </c>
      <c r="V361" s="221">
        <f t="shared" si="78"/>
        <v>26.889816644384315</v>
      </c>
      <c r="W361" s="221">
        <f t="shared" si="78"/>
        <v>26.203070408296686</v>
      </c>
      <c r="X361" s="221">
        <f t="shared" si="78"/>
        <v>25.519050246445854</v>
      </c>
      <c r="Y361" s="221">
        <f t="shared" si="78"/>
        <v>24.838027562902109</v>
      </c>
      <c r="Z361" s="221">
        <f t="shared" si="78"/>
        <v>24.160316271974533</v>
      </c>
      <c r="AA361" s="221">
        <f t="shared" si="78"/>
        <v>23.486281181253531</v>
      </c>
      <c r="AB361" s="221">
        <f t="shared" si="78"/>
        <v>22.655952003539404</v>
      </c>
      <c r="AC361" s="221">
        <f t="shared" si="78"/>
        <v>21.831708857831917</v>
      </c>
      <c r="AD361" s="221">
        <f t="shared" si="78"/>
        <v>21.013442595530314</v>
      </c>
      <c r="AE361" s="221">
        <f t="shared" si="78"/>
        <v>20.201044270241784</v>
      </c>
      <c r="AF361" s="221">
        <f t="shared" si="78"/>
        <v>19.394405032527672</v>
      </c>
      <c r="AG361" s="221">
        <f t="shared" si="78"/>
        <v>18.593416019578932</v>
      </c>
      <c r="AH361" s="221">
        <f t="shared" si="78"/>
        <v>17.797968239307341</v>
      </c>
      <c r="AI361" s="221">
        <f t="shared" si="78"/>
        <v>17.007952448227336</v>
      </c>
      <c r="AJ361" s="221">
        <f t="shared" si="78"/>
        <v>20.787792552036489</v>
      </c>
      <c r="AK361" s="221">
        <f t="shared" si="78"/>
        <v>24.487984264462263</v>
      </c>
      <c r="AL361" s="221">
        <f t="shared" si="78"/>
        <v>32.20334835608336</v>
      </c>
      <c r="AM361" s="221">
        <f t="shared" si="78"/>
        <v>31.482580142041883</v>
      </c>
      <c r="AN361" s="221">
        <f t="shared" si="78"/>
        <v>30.767603285660176</v>
      </c>
      <c r="AO361" s="221">
        <f t="shared" si="78"/>
        <v>30.058348290390658</v>
      </c>
      <c r="AP361" s="221">
        <f t="shared" si="78"/>
        <v>29.354746768456764</v>
      </c>
    </row>
    <row r="362" spans="7:42" ht="14.25" customHeight="1" thickTop="1" x14ac:dyDescent="0.2">
      <c r="G362" s="145"/>
      <c r="H362" s="412"/>
      <c r="J362" s="395"/>
      <c r="K362" s="201" t="s">
        <v>1043</v>
      </c>
      <c r="L362" s="201" t="s">
        <v>962</v>
      </c>
      <c r="M362" s="219">
        <f xml:space="preserve"> ((M$81 *M$391* M$417 * (M230 * 1 + M329) +M262) * 1000 / (M102 * 8760)) + M294 -M$383</f>
        <v>37.872732751062742</v>
      </c>
      <c r="N362" s="219">
        <f t="shared" ref="N362:AP362" si="79" xml:space="preserve"> ((N$81 *N$391* N$417 * (N230 * 1 + N329) +N262) * 1000 / (N102 * 8760)) + N294 -N$383</f>
        <v>39.386848239261894</v>
      </c>
      <c r="O362" s="219">
        <f t="shared" si="79"/>
        <v>32.420239917980311</v>
      </c>
      <c r="P362" s="219">
        <f t="shared" si="79"/>
        <v>30.051175092667478</v>
      </c>
      <c r="Q362" s="219">
        <f t="shared" si="79"/>
        <v>27.616456693259433</v>
      </c>
      <c r="R362" s="219">
        <f t="shared" si="79"/>
        <v>25.209113138028307</v>
      </c>
      <c r="S362" s="219">
        <f t="shared" si="79"/>
        <v>22.828069529857679</v>
      </c>
      <c r="T362" s="219">
        <f t="shared" si="79"/>
        <v>20.472230352381082</v>
      </c>
      <c r="U362" s="219">
        <f t="shared" si="79"/>
        <v>18.140470981820371</v>
      </c>
      <c r="V362" s="219">
        <f t="shared" si="79"/>
        <v>15.83162797901721</v>
      </c>
      <c r="W362" s="219">
        <f t="shared" si="79"/>
        <v>13.544487835506491</v>
      </c>
      <c r="X362" s="219">
        <f t="shared" si="79"/>
        <v>11.277773764661671</v>
      </c>
      <c r="Y362" s="219">
        <f t="shared" si="79"/>
        <v>9.0301300189190314</v>
      </c>
      <c r="Z362" s="219">
        <f t="shared" si="79"/>
        <v>6.8001030670393448</v>
      </c>
      <c r="AA362" s="219">
        <f t="shared" si="79"/>
        <v>4.5861187674190909</v>
      </c>
      <c r="AB362" s="219">
        <f t="shared" si="79"/>
        <v>4.2812583486326652</v>
      </c>
      <c r="AC362" s="219">
        <f t="shared" si="79"/>
        <v>3.9771996995622203</v>
      </c>
      <c r="AD362" s="219">
        <f t="shared" si="79"/>
        <v>3.6739263395877551</v>
      </c>
      <c r="AE362" s="219">
        <f t="shared" si="79"/>
        <v>3.3714213904654393</v>
      </c>
      <c r="AF362" s="219">
        <f t="shared" si="79"/>
        <v>3.0696675468615595</v>
      </c>
      <c r="AG362" s="219">
        <f t="shared" si="79"/>
        <v>2.7686470448405238</v>
      </c>
      <c r="AH362" s="219">
        <f t="shared" si="79"/>
        <v>2.4683416281389654</v>
      </c>
      <c r="AI362" s="219">
        <f t="shared" si="79"/>
        <v>2.1687325120155307</v>
      </c>
      <c r="AJ362" s="219">
        <f t="shared" si="79"/>
        <v>6.8073271559389674</v>
      </c>
      <c r="AK362" s="219">
        <f t="shared" si="79"/>
        <v>11.340268114095242</v>
      </c>
      <c r="AL362" s="219">
        <f t="shared" si="79"/>
        <v>20.257677946802879</v>
      </c>
      <c r="AM362" s="219">
        <f t="shared" si="79"/>
        <v>19.97635179642544</v>
      </c>
      <c r="AN362" s="219">
        <f t="shared" si="79"/>
        <v>19.696031456459473</v>
      </c>
      <c r="AO362" s="219">
        <f t="shared" si="79"/>
        <v>19.416710934542909</v>
      </c>
      <c r="AP362" s="219">
        <f t="shared" si="79"/>
        <v>19.1383842965915</v>
      </c>
    </row>
    <row r="363" spans="7:42" ht="14.25" customHeight="1" x14ac:dyDescent="0.2">
      <c r="G363" s="145"/>
      <c r="H363" s="412"/>
      <c r="J363" s="395"/>
      <c r="K363" s="142" t="s">
        <v>1043</v>
      </c>
      <c r="L363" s="192" t="s">
        <v>963</v>
      </c>
      <c r="M363" s="220">
        <f xml:space="preserve"> ((M$81 *M$391* M$417 * (M231 * 1 + M330) +M263) * 1000 / (M103 * 8760)) + M295 -M$384</f>
        <v>37.872732751062742</v>
      </c>
      <c r="N363" s="220">
        <f t="shared" ref="N363:AP363" si="80" xml:space="preserve"> ((N$81 *N$391* N$417 * (N231 * 1 + N330) +N263) * 1000 / (N103 * 8760)) + N295 -N$384</f>
        <v>39.460445165473232</v>
      </c>
      <c r="O363" s="220">
        <f t="shared" si="80"/>
        <v>33.210472417612777</v>
      </c>
      <c r="P363" s="220">
        <f t="shared" si="80"/>
        <v>31.517032717296985</v>
      </c>
      <c r="Q363" s="220">
        <f t="shared" si="80"/>
        <v>29.742679094342474</v>
      </c>
      <c r="R363" s="220">
        <f t="shared" si="80"/>
        <v>27.982872938930683</v>
      </c>
      <c r="S363" s="220">
        <f t="shared" si="80"/>
        <v>26.237170154144032</v>
      </c>
      <c r="T363" s="220">
        <f t="shared" si="80"/>
        <v>24.505110694102719</v>
      </c>
      <c r="U363" s="220">
        <f t="shared" si="80"/>
        <v>22.786214931981142</v>
      </c>
      <c r="V363" s="220">
        <f t="shared" si="80"/>
        <v>21.079979397300658</v>
      </c>
      <c r="W363" s="220">
        <f t="shared" si="80"/>
        <v>19.385871734287154</v>
      </c>
      <c r="X363" s="220">
        <f t="shared" si="80"/>
        <v>17.703324693452014</v>
      </c>
      <c r="Y363" s="220">
        <f t="shared" si="80"/>
        <v>16.031728916492963</v>
      </c>
      <c r="Z363" s="220">
        <f t="shared" si="80"/>
        <v>14.370424205568565</v>
      </c>
      <c r="AA363" s="220">
        <f t="shared" si="80"/>
        <v>12.718688875628473</v>
      </c>
      <c r="AB363" s="220">
        <f t="shared" si="80"/>
        <v>12.201965017413386</v>
      </c>
      <c r="AC363" s="220">
        <f t="shared" si="80"/>
        <v>11.68628604634139</v>
      </c>
      <c r="AD363" s="220">
        <f t="shared" si="80"/>
        <v>11.171623074096857</v>
      </c>
      <c r="AE363" s="220">
        <f t="shared" si="80"/>
        <v>10.657946228728335</v>
      </c>
      <c r="AF363" s="220">
        <f t="shared" si="80"/>
        <v>10.14522458952446</v>
      </c>
      <c r="AG363" s="220">
        <f t="shared" si="80"/>
        <v>9.6334261169753539</v>
      </c>
      <c r="AH363" s="220">
        <f t="shared" si="80"/>
        <v>9.1225175773982237</v>
      </c>
      <c r="AI363" s="220">
        <f t="shared" si="80"/>
        <v>8.6124644617217321</v>
      </c>
      <c r="AJ363" s="220">
        <f t="shared" si="80"/>
        <v>12.882080978283419</v>
      </c>
      <c r="AK363" s="220">
        <f t="shared" si="80"/>
        <v>17.056015291424867</v>
      </c>
      <c r="AL363" s="220">
        <f t="shared" si="80"/>
        <v>25.45725992101487</v>
      </c>
      <c r="AM363" s="220">
        <f t="shared" si="80"/>
        <v>24.981900851446774</v>
      </c>
      <c r="AN363" s="220">
        <f t="shared" si="80"/>
        <v>24.508073341128657</v>
      </c>
      <c r="AO363" s="220">
        <f t="shared" si="80"/>
        <v>24.035770019393208</v>
      </c>
      <c r="AP363" s="220">
        <f t="shared" si="80"/>
        <v>23.564983563532859</v>
      </c>
    </row>
    <row r="364" spans="7:42" ht="14.25" customHeight="1" thickBot="1" x14ac:dyDescent="0.25">
      <c r="G364" s="145"/>
      <c r="H364" s="412"/>
      <c r="J364" s="395"/>
      <c r="K364" s="203" t="s">
        <v>1043</v>
      </c>
      <c r="L364" s="203" t="s">
        <v>964</v>
      </c>
      <c r="M364" s="221">
        <f xml:space="preserve"> ((M$81 *M$391* M$417 * (M232 * 1 + M331) +M264) * 1000 / (M104 * 8760)) + M296 -M$385</f>
        <v>37.872732751062742</v>
      </c>
      <c r="N364" s="221">
        <f t="shared" ref="N364:AP364" si="81" xml:space="preserve"> ((N$81 *N$391* N$417 * (N232 * 1 + N331) +N264) * 1000 / (N104 * 8760)) + N296 -N$385</f>
        <v>39.645905537900106</v>
      </c>
      <c r="O364" s="221">
        <f t="shared" si="81"/>
        <v>34.534943941374664</v>
      </c>
      <c r="P364" s="221">
        <f t="shared" si="81"/>
        <v>33.895876079645788</v>
      </c>
      <c r="Q364" s="221">
        <f t="shared" si="81"/>
        <v>33.159605212653986</v>
      </c>
      <c r="R364" s="221">
        <f t="shared" si="81"/>
        <v>32.425174016524664</v>
      </c>
      <c r="S364" s="221">
        <f t="shared" si="81"/>
        <v>31.692717000565281</v>
      </c>
      <c r="T364" s="221">
        <f t="shared" si="81"/>
        <v>30.962386478873427</v>
      </c>
      <c r="U364" s="221">
        <f t="shared" si="81"/>
        <v>30.234355379198419</v>
      </c>
      <c r="V364" s="221">
        <f t="shared" si="81"/>
        <v>29.508820610111879</v>
      </c>
      <c r="W364" s="221">
        <f t="shared" si="81"/>
        <v>28.786007119451209</v>
      </c>
      <c r="X364" s="221">
        <f t="shared" si="81"/>
        <v>28.066172814363394</v>
      </c>
      <c r="Y364" s="221">
        <f t="shared" si="81"/>
        <v>27.349614562915701</v>
      </c>
      <c r="Z364" s="221">
        <f t="shared" si="81"/>
        <v>26.636675563701221</v>
      </c>
      <c r="AA364" s="221">
        <f t="shared" si="81"/>
        <v>25.927754459724881</v>
      </c>
      <c r="AB364" s="221">
        <f t="shared" si="81"/>
        <v>25.045798399797611</v>
      </c>
      <c r="AC364" s="221">
        <f t="shared" si="81"/>
        <v>24.170588652642312</v>
      </c>
      <c r="AD364" s="221">
        <f t="shared" si="81"/>
        <v>23.302003718711404</v>
      </c>
      <c r="AE364" s="221">
        <f t="shared" si="81"/>
        <v>22.439922519036916</v>
      </c>
      <c r="AF364" s="221">
        <f t="shared" si="81"/>
        <v>21.58422428152285</v>
      </c>
      <c r="AG364" s="221">
        <f t="shared" si="81"/>
        <v>20.734788422192374</v>
      </c>
      <c r="AH364" s="221">
        <f t="shared" si="81"/>
        <v>19.891494420857111</v>
      </c>
      <c r="AI364" s="221">
        <f t="shared" si="81"/>
        <v>19.054221690558748</v>
      </c>
      <c r="AJ364" s="221">
        <f t="shared" si="81"/>
        <v>22.738098058818561</v>
      </c>
      <c r="AK364" s="221">
        <f t="shared" si="81"/>
        <v>26.344740057469991</v>
      </c>
      <c r="AL364" s="221">
        <f t="shared" si="81"/>
        <v>33.915608526760892</v>
      </c>
      <c r="AM364" s="221">
        <f t="shared" si="81"/>
        <v>33.152057841553024</v>
      </c>
      <c r="AN364" s="221">
        <f t="shared" si="81"/>
        <v>32.394845142718587</v>
      </c>
      <c r="AO364" s="221">
        <f t="shared" si="81"/>
        <v>31.643891867914459</v>
      </c>
      <c r="AP364" s="221">
        <f t="shared" si="81"/>
        <v>30.899120749205526</v>
      </c>
    </row>
    <row r="365" spans="7:42" ht="14.25" customHeight="1" thickTop="1" x14ac:dyDescent="0.2">
      <c r="G365" s="145"/>
      <c r="H365" s="412"/>
      <c r="J365" s="395"/>
      <c r="K365" s="201" t="s">
        <v>1044</v>
      </c>
      <c r="L365" s="201" t="s">
        <v>962</v>
      </c>
      <c r="M365" s="219">
        <f xml:space="preserve"> ((M$81 *M$391* M$417 * (M233 * 1 + M332) +M265) * 1000 / (M105 * 8760)) + M297 -M$383</f>
        <v>39.932217252353546</v>
      </c>
      <c r="N365" s="219">
        <f t="shared" ref="N365:AP365" si="82" xml:space="preserve"> ((N$81 *N$391* N$417 * (N233 * 1 + N332) +N265) * 1000 / (N105 * 8760)) + N297 -N$383</f>
        <v>41.518460994775197</v>
      </c>
      <c r="O365" s="219">
        <f t="shared" si="82"/>
        <v>35.282014969927715</v>
      </c>
      <c r="P365" s="219">
        <f t="shared" si="82"/>
        <v>32.774859437793296</v>
      </c>
      <c r="Q365" s="219">
        <f t="shared" si="82"/>
        <v>30.198656035133485</v>
      </c>
      <c r="R365" s="219">
        <f t="shared" si="82"/>
        <v>27.652693959804346</v>
      </c>
      <c r="S365" s="219">
        <f t="shared" si="82"/>
        <v>25.13579916622524</v>
      </c>
      <c r="T365" s="219">
        <f t="shared" si="82"/>
        <v>22.646778656413197</v>
      </c>
      <c r="U365" s="219">
        <f t="shared" si="82"/>
        <v>20.184411574657332</v>
      </c>
      <c r="V365" s="219">
        <f t="shared" si="82"/>
        <v>17.74743904651805</v>
      </c>
      <c r="W365" s="219">
        <f t="shared" si="82"/>
        <v>15.334552423529932</v>
      </c>
      <c r="X365" s="219">
        <f t="shared" si="82"/>
        <v>12.944379509226852</v>
      </c>
      <c r="Y365" s="219">
        <f t="shared" si="82"/>
        <v>10.575468228129491</v>
      </c>
      <c r="Z365" s="219">
        <f t="shared" si="82"/>
        <v>8.2262670469512393</v>
      </c>
      <c r="AA365" s="219">
        <f t="shared" si="82"/>
        <v>5.8951012521008295</v>
      </c>
      <c r="AB365" s="219">
        <f t="shared" si="82"/>
        <v>5.581072724525022</v>
      </c>
      <c r="AC365" s="219">
        <f t="shared" si="82"/>
        <v>5.2677528549169956</v>
      </c>
      <c r="AD365" s="219">
        <f t="shared" si="82"/>
        <v>4.9551262566729193</v>
      </c>
      <c r="AE365" s="219">
        <f t="shared" si="82"/>
        <v>4.6431771371198494</v>
      </c>
      <c r="AF365" s="219">
        <f t="shared" si="82"/>
        <v>4.3318892683042662</v>
      </c>
      <c r="AG365" s="219">
        <f t="shared" si="82"/>
        <v>4.0212459557421738</v>
      </c>
      <c r="AH365" s="219">
        <f t="shared" si="82"/>
        <v>3.7112300049649463</v>
      </c>
      <c r="AI365" s="219">
        <f t="shared" si="82"/>
        <v>3.4018236856501076</v>
      </c>
      <c r="AJ365" s="219">
        <f t="shared" si="82"/>
        <v>8.0014061489702577</v>
      </c>
      <c r="AK365" s="219">
        <f t="shared" si="82"/>
        <v>12.495445252277609</v>
      </c>
      <c r="AL365" s="219">
        <f t="shared" si="82"/>
        <v>21.341548554827686</v>
      </c>
      <c r="AM365" s="219">
        <f t="shared" si="82"/>
        <v>21.049558746493048</v>
      </c>
      <c r="AN365" s="219">
        <f t="shared" si="82"/>
        <v>20.758492767279506</v>
      </c>
      <c r="AO365" s="219">
        <f t="shared" si="82"/>
        <v>20.468345555067675</v>
      </c>
      <c r="AP365" s="219">
        <f t="shared" si="82"/>
        <v>20.179112096659516</v>
      </c>
    </row>
    <row r="366" spans="7:42" ht="14.25" customHeight="1" x14ac:dyDescent="0.2">
      <c r="G366" s="145"/>
      <c r="H366" s="412"/>
      <c r="J366" s="395"/>
      <c r="K366" s="142" t="s">
        <v>1044</v>
      </c>
      <c r="L366" s="192" t="s">
        <v>963</v>
      </c>
      <c r="M366" s="220">
        <f xml:space="preserve"> ((M$81 *M$391* M$417 * (M234 * 1 + M333) +M266) * 1000 / (M106 * 8760)) + M298 -M$384</f>
        <v>39.932217252353546</v>
      </c>
      <c r="N366" s="220">
        <f t="shared" ref="N366:AP366" si="83" xml:space="preserve"> ((N$81 *N$391* N$417 * (N234 * 1 + N333) +N266) * 1000 / (N106 * 8760)) + N298 -N$384</f>
        <v>41.598880124097306</v>
      </c>
      <c r="O366" s="220">
        <f t="shared" si="83"/>
        <v>36.122481042558363</v>
      </c>
      <c r="P366" s="220">
        <f t="shared" si="83"/>
        <v>34.330325527513033</v>
      </c>
      <c r="Q366" s="220">
        <f t="shared" si="83"/>
        <v>32.452377681830015</v>
      </c>
      <c r="R366" s="220">
        <f t="shared" si="83"/>
        <v>30.590537317502125</v>
      </c>
      <c r="S366" s="220">
        <f t="shared" si="83"/>
        <v>28.744323073785274</v>
      </c>
      <c r="T366" s="220">
        <f t="shared" si="83"/>
        <v>26.913237979253921</v>
      </c>
      <c r="U366" s="220">
        <f t="shared" si="83"/>
        <v>25.096765705238901</v>
      </c>
      <c r="V366" s="220">
        <f t="shared" si="83"/>
        <v>23.294366173710269</v>
      </c>
      <c r="W366" s="220">
        <f t="shared" si="83"/>
        <v>21.505470367485078</v>
      </c>
      <c r="X366" s="220">
        <f t="shared" si="83"/>
        <v>19.729474149961948</v>
      </c>
      <c r="Y366" s="220">
        <f t="shared" si="83"/>
        <v>17.965730848138083</v>
      </c>
      <c r="Z366" s="220">
        <f t="shared" si="83"/>
        <v>16.213542281770994</v>
      </c>
      <c r="AA366" s="220">
        <f t="shared" si="83"/>
        <v>14.472147826681748</v>
      </c>
      <c r="AB366" s="220">
        <f t="shared" si="83"/>
        <v>13.927276739472617</v>
      </c>
      <c r="AC366" s="220">
        <f t="shared" si="83"/>
        <v>13.383586286302307</v>
      </c>
      <c r="AD366" s="220">
        <f t="shared" si="83"/>
        <v>12.841046051001854</v>
      </c>
      <c r="AE366" s="220">
        <f t="shared" si="83"/>
        <v>12.29962461696822</v>
      </c>
      <c r="AF366" s="220">
        <f t="shared" si="83"/>
        <v>11.759289500309968</v>
      </c>
      <c r="AG366" s="220">
        <f t="shared" si="83"/>
        <v>11.220007077950463</v>
      </c>
      <c r="AH366" s="220">
        <f t="shared" si="83"/>
        <v>10.681742510256736</v>
      </c>
      <c r="AI366" s="220">
        <f t="shared" si="83"/>
        <v>10.14445965767408</v>
      </c>
      <c r="AJ366" s="220">
        <f t="shared" si="83"/>
        <v>14.350607858406317</v>
      </c>
      <c r="AK366" s="220">
        <f t="shared" si="83"/>
        <v>18.462205109700918</v>
      </c>
      <c r="AL366" s="220">
        <f t="shared" si="83"/>
        <v>26.762504842493126</v>
      </c>
      <c r="AM366" s="220">
        <f t="shared" si="83"/>
        <v>26.261345270153143</v>
      </c>
      <c r="AN366" s="220">
        <f t="shared" si="83"/>
        <v>25.761854609270664</v>
      </c>
      <c r="AO366" s="220">
        <f t="shared" si="83"/>
        <v>25.264024557661315</v>
      </c>
      <c r="AP366" s="220">
        <f t="shared" si="83"/>
        <v>24.767846868897241</v>
      </c>
    </row>
    <row r="367" spans="7:42" ht="14.25" customHeight="1" thickBot="1" x14ac:dyDescent="0.25">
      <c r="G367" s="145"/>
      <c r="H367" s="412"/>
      <c r="J367" s="395"/>
      <c r="K367" s="203" t="s">
        <v>1044</v>
      </c>
      <c r="L367" s="203" t="s">
        <v>964</v>
      </c>
      <c r="M367" s="221">
        <f xml:space="preserve"> ((M$81 *M$391* M$417 * (M235 * 1 + M334) +M267) * 1000 / (M107 * 8760)) + M299 -M$385</f>
        <v>39.932217252353546</v>
      </c>
      <c r="N367" s="221">
        <f t="shared" ref="N367:AP367" si="84" xml:space="preserve"> ((N$81 *N$391* N$417 * (N235 * 1 + N334) +N267) * 1000 / (N107 * 8760)) + N299 -N$385</f>
        <v>41.80181355044386</v>
      </c>
      <c r="O367" s="221">
        <f t="shared" si="84"/>
        <v>37.539068530217747</v>
      </c>
      <c r="P367" s="221">
        <f t="shared" si="84"/>
        <v>36.867604019065332</v>
      </c>
      <c r="Q367" s="221">
        <f t="shared" si="84"/>
        <v>36.092400631836497</v>
      </c>
      <c r="R367" s="221">
        <f t="shared" si="84"/>
        <v>35.319197788505321</v>
      </c>
      <c r="S367" s="221">
        <f t="shared" si="84"/>
        <v>34.548142474729566</v>
      </c>
      <c r="T367" s="221">
        <f t="shared" si="84"/>
        <v>33.77940104954213</v>
      </c>
      <c r="U367" s="221">
        <f t="shared" si="84"/>
        <v>33.013162296776073</v>
      </c>
      <c r="V367" s="221">
        <f t="shared" si="84"/>
        <v>32.249641081763727</v>
      </c>
      <c r="W367" s="221">
        <f t="shared" si="84"/>
        <v>31.48908275719533</v>
      </c>
      <c r="X367" s="221">
        <f t="shared" si="84"/>
        <v>30.731768502384977</v>
      </c>
      <c r="Y367" s="221">
        <f t="shared" si="84"/>
        <v>29.978021833791889</v>
      </c>
      <c r="Z367" s="221">
        <f t="shared" si="84"/>
        <v>29.228216596379365</v>
      </c>
      <c r="AA367" s="221">
        <f t="shared" si="84"/>
        <v>28.48278684233766</v>
      </c>
      <c r="AB367" s="221">
        <f t="shared" si="84"/>
        <v>27.545491991504527</v>
      </c>
      <c r="AC367" s="221">
        <f t="shared" si="84"/>
        <v>26.615699165122894</v>
      </c>
      <c r="AD367" s="221">
        <f t="shared" si="84"/>
        <v>25.693272199098637</v>
      </c>
      <c r="AE367" s="221">
        <f t="shared" si="84"/>
        <v>24.77807563021798</v>
      </c>
      <c r="AF367" s="221">
        <f t="shared" si="84"/>
        <v>23.869974572055568</v>
      </c>
      <c r="AG367" s="221">
        <f t="shared" si="84"/>
        <v>22.968834585926786</v>
      </c>
      <c r="AH367" s="221">
        <f t="shared" si="84"/>
        <v>22.074521546330235</v>
      </c>
      <c r="AI367" s="221">
        <f t="shared" si="84"/>
        <v>21.186901500202794</v>
      </c>
      <c r="AJ367" s="221">
        <f t="shared" si="84"/>
        <v>24.769748609091312</v>
      </c>
      <c r="AK367" s="221">
        <f t="shared" si="84"/>
        <v>28.277980868441908</v>
      </c>
      <c r="AL367" s="221">
        <f t="shared" si="84"/>
        <v>35.697523727990337</v>
      </c>
      <c r="AM367" s="221">
        <f t="shared" si="84"/>
        <v>34.888599893424207</v>
      </c>
      <c r="AN367" s="221">
        <f t="shared" si="84"/>
        <v>34.086631320746939</v>
      </c>
      <c r="AO367" s="221">
        <f t="shared" si="84"/>
        <v>33.291528717677828</v>
      </c>
      <c r="AP367" s="221">
        <f t="shared" si="84"/>
        <v>32.503204315287235</v>
      </c>
    </row>
    <row r="368" spans="7:42" ht="14.25" customHeight="1" thickTop="1" x14ac:dyDescent="0.2">
      <c r="G368" s="145"/>
      <c r="H368" s="412"/>
      <c r="J368" s="395"/>
      <c r="K368" s="201" t="s">
        <v>1045</v>
      </c>
      <c r="L368" s="201" t="s">
        <v>962</v>
      </c>
      <c r="M368" s="219">
        <f xml:space="preserve"> ((M$81 *M$391* M$417 * (M236 * 1 + M335) +M268) * 1000 / (M108 * 8760)) + M300 -M$383</f>
        <v>41.532828756083184</v>
      </c>
      <c r="N368" s="219">
        <f t="shared" ref="N368:AP368" si="85" xml:space="preserve"> ((N$81 *N$391* N$417 * (N236 * 1 + N335) +N268) * 1000 / (N108 * 8760)) + N300 -N$383</f>
        <v>43.182448307667258</v>
      </c>
      <c r="O368" s="219">
        <f t="shared" si="85"/>
        <v>37.525769992820187</v>
      </c>
      <c r="P368" s="219">
        <f t="shared" si="85"/>
        <v>34.919621567367983</v>
      </c>
      <c r="Q368" s="219">
        <f t="shared" si="85"/>
        <v>32.240765039322653</v>
      </c>
      <c r="R368" s="219">
        <f t="shared" si="85"/>
        <v>29.593433487901301</v>
      </c>
      <c r="S368" s="219">
        <f t="shared" si="85"/>
        <v>26.976408668262664</v>
      </c>
      <c r="T368" s="219">
        <f t="shared" si="85"/>
        <v>24.388453111495714</v>
      </c>
      <c r="U368" s="219">
        <f t="shared" si="85"/>
        <v>21.828300927537221</v>
      </c>
      <c r="V368" s="219">
        <f t="shared" si="85"/>
        <v>19.294647314605864</v>
      </c>
      <c r="W368" s="219">
        <f t="shared" si="85"/>
        <v>16.786136425710939</v>
      </c>
      <c r="X368" s="219">
        <f t="shared" si="85"/>
        <v>14.301347154319931</v>
      </c>
      <c r="Y368" s="219">
        <f t="shared" si="85"/>
        <v>11.83877628366783</v>
      </c>
      <c r="Z368" s="219">
        <f t="shared" si="85"/>
        <v>9.3968182869419188</v>
      </c>
      <c r="AA368" s="219">
        <f t="shared" si="85"/>
        <v>6.97374085382177</v>
      </c>
      <c r="AB368" s="219">
        <f t="shared" si="85"/>
        <v>6.6477628596011265</v>
      </c>
      <c r="AC368" s="219">
        <f t="shared" si="85"/>
        <v>6.3225307025872759</v>
      </c>
      <c r="AD368" s="219">
        <f t="shared" si="85"/>
        <v>5.9980288244245159</v>
      </c>
      <c r="AE368" s="219">
        <f t="shared" si="85"/>
        <v>5.6742412642001661</v>
      </c>
      <c r="AF368" s="219">
        <f t="shared" si="85"/>
        <v>5.3511516292765471</v>
      </c>
      <c r="AG368" s="219">
        <f t="shared" si="85"/>
        <v>5.0287430640914081</v>
      </c>
      <c r="AH368" s="219">
        <f t="shared" si="85"/>
        <v>4.70699821676223</v>
      </c>
      <c r="AI368" s="219">
        <f t="shared" si="85"/>
        <v>4.3858992032832624</v>
      </c>
      <c r="AJ368" s="219">
        <f t="shared" si="85"/>
        <v>8.9506679435808181</v>
      </c>
      <c r="AK368" s="219">
        <f t="shared" si="85"/>
        <v>13.410261104486892</v>
      </c>
      <c r="AL368" s="219">
        <f t="shared" si="85"/>
        <v>22.196629020308862</v>
      </c>
      <c r="AM368" s="219">
        <f t="shared" si="85"/>
        <v>21.893028708825565</v>
      </c>
      <c r="AN368" s="219">
        <f t="shared" si="85"/>
        <v>21.590386539514075</v>
      </c>
      <c r="AO368" s="219">
        <f t="shared" si="85"/>
        <v>21.288697270769667</v>
      </c>
      <c r="AP368" s="219">
        <f t="shared" si="85"/>
        <v>20.987955711649604</v>
      </c>
    </row>
    <row r="369" spans="7:43" ht="14.25" customHeight="1" x14ac:dyDescent="0.2">
      <c r="G369" s="145"/>
      <c r="H369" s="412"/>
      <c r="J369" s="395"/>
      <c r="K369" s="142" t="s">
        <v>1045</v>
      </c>
      <c r="L369" s="192" t="s">
        <v>963</v>
      </c>
      <c r="M369" s="220">
        <f xml:space="preserve"> ((M$81 *M$391* M$417 * (M237 * 1 + M336) +M269) * 1000 / (M109 * 8760)) + M301 -M$384</f>
        <v>41.532828756083184</v>
      </c>
      <c r="N369" s="220">
        <f t="shared" ref="N369:AP369" si="86" xml:space="preserve"> ((N$81 *N$391* N$417 * (N237 * 1 + N336) +N269) * 1000 / (N109 * 8760)) + N301 -N$384</f>
        <v>43.264599477159948</v>
      </c>
      <c r="O369" s="220">
        <f t="shared" si="86"/>
        <v>38.39586114550255</v>
      </c>
      <c r="P369" s="220">
        <f t="shared" si="86"/>
        <v>36.531544322263933</v>
      </c>
      <c r="Q369" s="220">
        <f t="shared" si="86"/>
        <v>34.577252945629269</v>
      </c>
      <c r="R369" s="220">
        <f t="shared" si="86"/>
        <v>32.639922851384533</v>
      </c>
      <c r="S369" s="220">
        <f t="shared" si="86"/>
        <v>30.71905288276615</v>
      </c>
      <c r="T369" s="220">
        <f t="shared" si="86"/>
        <v>28.814126233576609</v>
      </c>
      <c r="U369" s="220">
        <f t="shared" si="86"/>
        <v>26.924606615800812</v>
      </c>
      <c r="V369" s="220">
        <f t="shared" si="86"/>
        <v>25.04993376869712</v>
      </c>
      <c r="W369" s="220">
        <f t="shared" si="86"/>
        <v>23.189518153970344</v>
      </c>
      <c r="X369" s="220">
        <f t="shared" si="86"/>
        <v>21.342734640070677</v>
      </c>
      <c r="Y369" s="220">
        <f t="shared" si="86"/>
        <v>19.508914924045481</v>
      </c>
      <c r="Z369" s="220">
        <f t="shared" si="86"/>
        <v>17.687338366915572</v>
      </c>
      <c r="AA369" s="220">
        <f t="shared" si="86"/>
        <v>15.877220821575463</v>
      </c>
      <c r="AB369" s="220">
        <f t="shared" si="86"/>
        <v>15.312428239785874</v>
      </c>
      <c r="AC369" s="220">
        <f t="shared" si="86"/>
        <v>14.748836627852011</v>
      </c>
      <c r="AD369" s="220">
        <f t="shared" si="86"/>
        <v>14.186415109511337</v>
      </c>
      <c r="AE369" s="220">
        <f t="shared" si="86"/>
        <v>13.625131783449714</v>
      </c>
      <c r="AF369" s="220">
        <f t="shared" si="86"/>
        <v>13.064953654951502</v>
      </c>
      <c r="AG369" s="220">
        <f t="shared" si="86"/>
        <v>12.505846562387767</v>
      </c>
      <c r="AH369" s="220">
        <f t="shared" si="86"/>
        <v>11.947775098101385</v>
      </c>
      <c r="AI369" s="220">
        <f t="shared" si="86"/>
        <v>11.390702523155447</v>
      </c>
      <c r="AJ369" s="220">
        <f t="shared" si="86"/>
        <v>15.547441904899529</v>
      </c>
      <c r="AK369" s="220">
        <f t="shared" si="86"/>
        <v>19.610359615897892</v>
      </c>
      <c r="AL369" s="220">
        <f t="shared" si="86"/>
        <v>27.830207585039762</v>
      </c>
      <c r="AM369" s="220">
        <f t="shared" si="86"/>
        <v>27.309871629053902</v>
      </c>
      <c r="AN369" s="220">
        <f t="shared" si="86"/>
        <v>26.791237443491081</v>
      </c>
      <c r="AO369" s="220">
        <f t="shared" si="86"/>
        <v>26.274296714577812</v>
      </c>
      <c r="AP369" s="220">
        <f t="shared" si="86"/>
        <v>25.759041183417377</v>
      </c>
    </row>
    <row r="370" spans="7:43" ht="14.25" customHeight="1" thickBot="1" x14ac:dyDescent="0.25">
      <c r="G370" s="145"/>
      <c r="H370" s="412"/>
      <c r="J370" s="395"/>
      <c r="K370" s="203" t="s">
        <v>1045</v>
      </c>
      <c r="L370" s="203" t="s">
        <v>964</v>
      </c>
      <c r="M370" s="221">
        <f xml:space="preserve"> ((M$81 *M$391* M$417 * (M238 * 1 + M337) +M270) * 1000 / (M110 * 8760)) + M302 -M$385</f>
        <v>41.532828756083184</v>
      </c>
      <c r="N370" s="221">
        <f t="shared" ref="N370:AP370" si="87" xml:space="preserve"> ((N$81 *N$391* N$417 * (N238 * 1 + N337) +N270) * 1000 / (N110 * 8760)) + N302 -N$385</f>
        <v>43.477364477725729</v>
      </c>
      <c r="O370" s="221">
        <f t="shared" si="87"/>
        <v>39.873845204927164</v>
      </c>
      <c r="P370" s="221">
        <f t="shared" si="87"/>
        <v>39.1772023301031</v>
      </c>
      <c r="Q370" s="221">
        <f t="shared" si="87"/>
        <v>38.371740963403425</v>
      </c>
      <c r="R370" s="221">
        <f t="shared" si="87"/>
        <v>37.56840516957373</v>
      </c>
      <c r="S370" s="221">
        <f t="shared" si="87"/>
        <v>36.767351630771017</v>
      </c>
      <c r="T370" s="221">
        <f t="shared" si="87"/>
        <v>35.968757621616504</v>
      </c>
      <c r="U370" s="221">
        <f t="shared" si="87"/>
        <v>35.172824249138714</v>
      </c>
      <c r="V370" s="221">
        <f t="shared" si="87"/>
        <v>34.379780334491315</v>
      </c>
      <c r="W370" s="221">
        <f t="shared" si="87"/>
        <v>33.589887088819509</v>
      </c>
      <c r="X370" s="221">
        <f t="shared" si="87"/>
        <v>32.803443778341332</v>
      </c>
      <c r="Y370" s="221">
        <f t="shared" si="87"/>
        <v>32.020794630389403</v>
      </c>
      <c r="Z370" s="221">
        <f t="shared" si="87"/>
        <v>31.242337307990542</v>
      </c>
      <c r="AA370" s="221">
        <f t="shared" si="87"/>
        <v>30.468533383012556</v>
      </c>
      <c r="AB370" s="221">
        <f t="shared" si="87"/>
        <v>29.492319554364144</v>
      </c>
      <c r="AC370" s="221">
        <f t="shared" si="87"/>
        <v>28.524006633255961</v>
      </c>
      <c r="AD370" s="221">
        <f t="shared" si="87"/>
        <v>27.563451374249439</v>
      </c>
      <c r="AE370" s="221">
        <f t="shared" si="87"/>
        <v>26.610511336445999</v>
      </c>
      <c r="AF370" s="221">
        <f t="shared" si="87"/>
        <v>25.66504475417873</v>
      </c>
      <c r="AG370" s="221">
        <f t="shared" si="87"/>
        <v>24.726910402698927</v>
      </c>
      <c r="AH370" s="221">
        <f t="shared" si="87"/>
        <v>23.795967458287858</v>
      </c>
      <c r="AI370" s="221">
        <f t="shared" si="87"/>
        <v>22.872075352096196</v>
      </c>
      <c r="AJ370" s="221">
        <f t="shared" si="87"/>
        <v>26.378351736096821</v>
      </c>
      <c r="AK370" s="221">
        <f t="shared" si="87"/>
        <v>29.811759784734669</v>
      </c>
      <c r="AL370" s="221">
        <f t="shared" si="87"/>
        <v>37.114089830769423</v>
      </c>
      <c r="AM370" s="221">
        <f t="shared" si="87"/>
        <v>36.271861236551928</v>
      </c>
      <c r="AN370" s="221">
        <f t="shared" si="87"/>
        <v>35.436929484149047</v>
      </c>
      <c r="AO370" s="221">
        <f t="shared" si="87"/>
        <v>34.609200184387177</v>
      </c>
      <c r="AP370" s="221">
        <f t="shared" si="87"/>
        <v>33.788580570545655</v>
      </c>
    </row>
    <row r="371" spans="7:43" ht="14.25" customHeight="1" thickTop="1" x14ac:dyDescent="0.2">
      <c r="G371" s="145"/>
      <c r="H371" s="412"/>
      <c r="J371" s="395"/>
      <c r="K371" s="201" t="s">
        <v>1046</v>
      </c>
      <c r="L371" s="201" t="s">
        <v>962</v>
      </c>
      <c r="M371" s="219">
        <f xml:space="preserve"> ((M$81 *M$391* M$417 * (M239 * 1 + M338) +M271) * 1000 / (M111 * 8760)) + M303 -M$383</f>
        <v>43.653037739350403</v>
      </c>
      <c r="N371" s="219">
        <f t="shared" ref="N371:AP371" si="88" xml:space="preserve"> ((N$81 *N$391* N$417 * (N239 * 1 + N338) +N271) * 1000 / (N111 * 8760)) + N303 -N$383</f>
        <v>45.380536384505469</v>
      </c>
      <c r="O371" s="219">
        <f t="shared" si="88"/>
        <v>40.481643313777766</v>
      </c>
      <c r="P371" s="219">
        <f t="shared" si="88"/>
        <v>37.737469514562861</v>
      </c>
      <c r="Q371" s="219">
        <f t="shared" si="88"/>
        <v>34.916591342890086</v>
      </c>
      <c r="R371" s="219">
        <f t="shared" si="88"/>
        <v>32.129724927381119</v>
      </c>
      <c r="S371" s="219">
        <f t="shared" si="88"/>
        <v>29.375565288659985</v>
      </c>
      <c r="T371" s="219">
        <f t="shared" si="88"/>
        <v>26.652789227494964</v>
      </c>
      <c r="U371" s="219">
        <f t="shared" si="88"/>
        <v>23.960045709761189</v>
      </c>
      <c r="V371" s="219">
        <f t="shared" si="88"/>
        <v>21.295944916292061</v>
      </c>
      <c r="W371" s="219">
        <f t="shared" si="88"/>
        <v>18.659045594745731</v>
      </c>
      <c r="X371" s="219">
        <f t="shared" si="88"/>
        <v>16.04784025889688</v>
      </c>
      <c r="Y371" s="219">
        <f t="shared" si="88"/>
        <v>13.460737658814661</v>
      </c>
      <c r="Z371" s="219">
        <f t="shared" si="88"/>
        <v>10.896041782284197</v>
      </c>
      <c r="AA371" s="219">
        <f t="shared" si="88"/>
        <v>8.3519264281487011</v>
      </c>
      <c r="AB371" s="219">
        <f t="shared" si="88"/>
        <v>8.0140850521843419</v>
      </c>
      <c r="AC371" s="219">
        <f t="shared" si="88"/>
        <v>7.6769511692423116</v>
      </c>
      <c r="AD371" s="219">
        <f t="shared" si="88"/>
        <v>7.3405097297068025</v>
      </c>
      <c r="AE371" s="219">
        <f t="shared" si="88"/>
        <v>7.004745279508775</v>
      </c>
      <c r="AF371" s="219">
        <f t="shared" si="88"/>
        <v>6.6696419311164767</v>
      </c>
      <c r="AG371" s="219">
        <f t="shared" si="88"/>
        <v>6.3351833325031457</v>
      </c>
      <c r="AH371" s="219">
        <f t="shared" si="88"/>
        <v>6.0013526339293897</v>
      </c>
      <c r="AI371" s="219">
        <f t="shared" si="88"/>
        <v>5.6681324523284964</v>
      </c>
      <c r="AJ371" s="219">
        <f t="shared" si="88"/>
        <v>10.190499720485331</v>
      </c>
      <c r="AK371" s="219">
        <f t="shared" si="88"/>
        <v>14.607947573055149</v>
      </c>
      <c r="AL371" s="219">
        <f t="shared" si="88"/>
        <v>23.318760479961018</v>
      </c>
      <c r="AM371" s="219">
        <f t="shared" si="88"/>
        <v>23.002531255261825</v>
      </c>
      <c r="AN371" s="219">
        <f t="shared" si="88"/>
        <v>22.687226251518723</v>
      </c>
      <c r="AO371" s="219">
        <f t="shared" si="88"/>
        <v>22.372840646439119</v>
      </c>
      <c r="AP371" s="219">
        <f t="shared" si="88"/>
        <v>22.059369664732113</v>
      </c>
    </row>
    <row r="372" spans="7:43" ht="14.25" customHeight="1" x14ac:dyDescent="0.2">
      <c r="G372" s="145"/>
      <c r="H372" s="412"/>
      <c r="J372" s="395"/>
      <c r="K372" s="142" t="s">
        <v>1046</v>
      </c>
      <c r="L372" s="192" t="s">
        <v>963</v>
      </c>
      <c r="M372" s="220">
        <f xml:space="preserve"> ((M$81 *M$391* M$417 * (M240 * 1 + M339) +M272) * 1000 / (M112 * 8760)) + M304 -M$384</f>
        <v>43.653037739350403</v>
      </c>
      <c r="N372" s="220">
        <f t="shared" ref="N372:AP372" si="89" xml:space="preserve"> ((N$81 *N$391* N$417 * (N240 * 1 + N339) +N272) * 1000 / (N112 * 8760)) + N304 -N$384</f>
        <v>45.468360125790518</v>
      </c>
      <c r="O372" s="220">
        <f t="shared" si="89"/>
        <v>41.399918608034639</v>
      </c>
      <c r="P372" s="220">
        <f t="shared" si="89"/>
        <v>39.436748599295619</v>
      </c>
      <c r="Q372" s="220">
        <f t="shared" si="89"/>
        <v>37.378347941637756</v>
      </c>
      <c r="R372" s="220">
        <f t="shared" si="89"/>
        <v>35.338299756522211</v>
      </c>
      <c r="S372" s="220">
        <f t="shared" si="89"/>
        <v>33.316069627891089</v>
      </c>
      <c r="T372" s="220">
        <f t="shared" si="89"/>
        <v>31.311107678598532</v>
      </c>
      <c r="U372" s="220">
        <f t="shared" si="89"/>
        <v>29.322844620863883</v>
      </c>
      <c r="V372" s="220">
        <f t="shared" si="89"/>
        <v>27.350687132092911</v>
      </c>
      <c r="W372" s="220">
        <f t="shared" si="89"/>
        <v>25.39401239650201</v>
      </c>
      <c r="X372" s="220">
        <f t="shared" si="89"/>
        <v>23.452161610294151</v>
      </c>
      <c r="Y372" s="220">
        <f t="shared" si="89"/>
        <v>21.524432192035004</v>
      </c>
      <c r="Z372" s="220">
        <f t="shared" si="89"/>
        <v>19.61006836543989</v>
      </c>
      <c r="AA372" s="220">
        <f t="shared" si="89"/>
        <v>17.708249682139247</v>
      </c>
      <c r="AB372" s="220">
        <f t="shared" si="89"/>
        <v>17.115064726732307</v>
      </c>
      <c r="AC372" s="220">
        <f t="shared" si="89"/>
        <v>16.523188966707675</v>
      </c>
      <c r="AD372" s="220">
        <f t="shared" si="89"/>
        <v>15.932590217228544</v>
      </c>
      <c r="AE372" s="220">
        <f t="shared" si="89"/>
        <v>15.343235246685079</v>
      </c>
      <c r="AF372" s="220">
        <f t="shared" si="89"/>
        <v>14.755089706495106</v>
      </c>
      <c r="AG372" s="220">
        <f t="shared" si="89"/>
        <v>14.168118055602982</v>
      </c>
      <c r="AH372" s="220">
        <f t="shared" si="89"/>
        <v>13.582283479223964</v>
      </c>
      <c r="AI372" s="220">
        <f t="shared" si="89"/>
        <v>12.997547801284497</v>
      </c>
      <c r="AJ372" s="220">
        <f t="shared" si="89"/>
        <v>17.08856187874574</v>
      </c>
      <c r="AK372" s="220">
        <f t="shared" si="89"/>
        <v>21.086868298774931</v>
      </c>
      <c r="AL372" s="220">
        <f t="shared" si="89"/>
        <v>29.201471957508883</v>
      </c>
      <c r="AM372" s="220">
        <f t="shared" si="89"/>
        <v>28.654763431830283</v>
      </c>
      <c r="AN372" s="220">
        <f t="shared" si="89"/>
        <v>28.109870807927535</v>
      </c>
      <c r="AO372" s="220">
        <f t="shared" si="89"/>
        <v>27.566785075741333</v>
      </c>
      <c r="AP372" s="220">
        <f t="shared" si="89"/>
        <v>27.025497285573298</v>
      </c>
    </row>
    <row r="373" spans="7:43" ht="14.25" customHeight="1" thickBot="1" x14ac:dyDescent="0.25">
      <c r="G373" s="145"/>
      <c r="H373" s="412"/>
      <c r="J373" s="395"/>
      <c r="K373" s="203" t="s">
        <v>1046</v>
      </c>
      <c r="L373" s="203" t="s">
        <v>964</v>
      </c>
      <c r="M373" s="221">
        <f xml:space="preserve"> ((M$81 *M$391* M$417 * (M241 * 1 + M340) +M273) * 1000 / (M113 * 8760)) + M305 -M$385</f>
        <v>43.653037739350403</v>
      </c>
      <c r="N373" s="221">
        <f t="shared" ref="N373:AP373" si="90" xml:space="preserve"> ((N$81 *N$391* N$417 * (N241 * 1 + N340) +N273) * 1000 / (N113 * 8760)) + N305 -N$385</f>
        <v>45.696840046698519</v>
      </c>
      <c r="O373" s="221">
        <f t="shared" si="90"/>
        <v>42.96654725542912</v>
      </c>
      <c r="P373" s="221">
        <f t="shared" si="90"/>
        <v>42.236552506826683</v>
      </c>
      <c r="Q373" s="221">
        <f t="shared" si="90"/>
        <v>41.391010683538951</v>
      </c>
      <c r="R373" s="221">
        <f t="shared" si="90"/>
        <v>40.5477600495432</v>
      </c>
      <c r="S373" s="221">
        <f t="shared" si="90"/>
        <v>39.70697013121552</v>
      </c>
      <c r="T373" s="221">
        <f t="shared" si="90"/>
        <v>38.868832662231284</v>
      </c>
      <c r="U373" s="221">
        <f t="shared" si="90"/>
        <v>38.033565073223848</v>
      </c>
      <c r="V373" s="221">
        <f t="shared" si="90"/>
        <v>37.201414671567775</v>
      </c>
      <c r="W373" s="221">
        <f t="shared" si="90"/>
        <v>36.372663674903947</v>
      </c>
      <c r="X373" s="221">
        <f t="shared" si="90"/>
        <v>35.54763530780393</v>
      </c>
      <c r="Y373" s="221">
        <f t="shared" si="90"/>
        <v>34.726701231727631</v>
      </c>
      <c r="Z373" s="221">
        <f t="shared" si="90"/>
        <v>33.910290659688982</v>
      </c>
      <c r="AA373" s="221">
        <f t="shared" si="90"/>
        <v>33.098901616790947</v>
      </c>
      <c r="AB373" s="221">
        <f t="shared" si="90"/>
        <v>32.068197643177314</v>
      </c>
      <c r="AC373" s="221">
        <f t="shared" si="90"/>
        <v>31.046061352465703</v>
      </c>
      <c r="AD373" s="221">
        <f t="shared" si="90"/>
        <v>30.03233676311698</v>
      </c>
      <c r="AE373" s="221">
        <f t="shared" si="90"/>
        <v>29.02686892873648</v>
      </c>
      <c r="AF373" s="221">
        <f t="shared" si="90"/>
        <v>28.029503799328573</v>
      </c>
      <c r="AG373" s="221">
        <f t="shared" si="90"/>
        <v>27.040088077586006</v>
      </c>
      <c r="AH373" s="221">
        <f t="shared" si="90"/>
        <v>26.058469069621456</v>
      </c>
      <c r="AI373" s="221">
        <f t="shared" si="90"/>
        <v>25.084494529415714</v>
      </c>
      <c r="AJ373" s="221">
        <f t="shared" si="90"/>
        <v>28.487960065742218</v>
      </c>
      <c r="AK373" s="221">
        <f t="shared" si="90"/>
        <v>31.821078875241852</v>
      </c>
      <c r="AL373" s="221">
        <f t="shared" si="90"/>
        <v>38.967874090442635</v>
      </c>
      <c r="AM373" s="221">
        <f t="shared" si="90"/>
        <v>38.080141442221574</v>
      </c>
      <c r="AN373" s="221">
        <f t="shared" si="90"/>
        <v>37.200257974426393</v>
      </c>
      <c r="AO373" s="221">
        <f t="shared" si="90"/>
        <v>36.328120073830192</v>
      </c>
      <c r="AP373" s="221">
        <f t="shared" si="90"/>
        <v>35.463625944426461</v>
      </c>
    </row>
    <row r="374" spans="7:43" ht="14.25" customHeight="1" thickTop="1" x14ac:dyDescent="0.2">
      <c r="G374" s="145"/>
      <c r="H374" s="412"/>
      <c r="J374" s="395"/>
      <c r="K374" s="201" t="s">
        <v>1047</v>
      </c>
      <c r="L374" s="201" t="s">
        <v>962</v>
      </c>
      <c r="M374" s="219">
        <f xml:space="preserve"> ((M$81 *M$391* M$417 * (M242 * 1 + M341) +M274) * 1000 / (M114 * 8760)) + M306 -M$383</f>
        <v>47.588816158801038</v>
      </c>
      <c r="N374" s="219">
        <f t="shared" ref="N374:AP374" si="91" xml:space="preserve"> ((N$81 *N$391* N$417 * (N242 * 1 + N341) +N274) * 1000 / (N114 * 8760)) + N306 -N$383</f>
        <v>49.457417848436315</v>
      </c>
      <c r="O374" s="219">
        <f t="shared" si="91"/>
        <v>45.9594139885846</v>
      </c>
      <c r="P374" s="219">
        <f t="shared" si="91"/>
        <v>42.955114901474886</v>
      </c>
      <c r="Q374" s="219">
        <f t="shared" si="91"/>
        <v>39.867190583887691</v>
      </c>
      <c r="R374" s="219">
        <f t="shared" si="91"/>
        <v>36.818351676722088</v>
      </c>
      <c r="S374" s="219">
        <f t="shared" si="91"/>
        <v>33.807113698182455</v>
      </c>
      <c r="T374" s="219">
        <f t="shared" si="91"/>
        <v>30.831976760233744</v>
      </c>
      <c r="U374" s="219">
        <f t="shared" si="91"/>
        <v>27.891415147333042</v>
      </c>
      <c r="V374" s="219">
        <f t="shared" si="91"/>
        <v>24.98386548822894</v>
      </c>
      <c r="W374" s="219">
        <f t="shared" si="91"/>
        <v>22.107713133440239</v>
      </c>
      <c r="X374" s="219">
        <f t="shared" si="91"/>
        <v>19.261276253486518</v>
      </c>
      <c r="Y374" s="219">
        <f t="shared" si="91"/>
        <v>16.442787043171418</v>
      </c>
      <c r="Z374" s="219">
        <f t="shared" si="91"/>
        <v>13.650369243571998</v>
      </c>
      <c r="AA374" s="219">
        <f t="shared" si="91"/>
        <v>10.882010959419311</v>
      </c>
      <c r="AB374" s="219">
        <f t="shared" si="91"/>
        <v>10.524319575403425</v>
      </c>
      <c r="AC374" s="219">
        <f t="shared" si="91"/>
        <v>10.167222714575107</v>
      </c>
      <c r="AD374" s="219">
        <f t="shared" si="91"/>
        <v>9.8107064231324266</v>
      </c>
      <c r="AE374" s="219">
        <f t="shared" si="91"/>
        <v>9.4547563394314231</v>
      </c>
      <c r="AF374" s="219">
        <f t="shared" si="91"/>
        <v>9.0993576652773029</v>
      </c>
      <c r="AG374" s="219">
        <f t="shared" si="91"/>
        <v>8.7444951352098315</v>
      </c>
      <c r="AH374" s="219">
        <f t="shared" si="91"/>
        <v>8.3901529836239881</v>
      </c>
      <c r="AI374" s="219">
        <f t="shared" si="91"/>
        <v>8.0363149095136492</v>
      </c>
      <c r="AJ374" s="219">
        <f t="shared" si="91"/>
        <v>12.482056778124896</v>
      </c>
      <c r="AK374" s="219">
        <f t="shared" si="91"/>
        <v>16.823230312487997</v>
      </c>
      <c r="AL374" s="219">
        <f t="shared" si="91"/>
        <v>25.395806917115205</v>
      </c>
      <c r="AM374" s="219">
        <f t="shared" si="91"/>
        <v>25.05769094884263</v>
      </c>
      <c r="AN374" s="219">
        <f t="shared" si="91"/>
        <v>24.720395865086626</v>
      </c>
      <c r="AO374" s="219">
        <f t="shared" si="91"/>
        <v>24.383917770963699</v>
      </c>
      <c r="AP374" s="219">
        <f t="shared" si="91"/>
        <v>24.048252811686009</v>
      </c>
    </row>
    <row r="375" spans="7:43" ht="14.25" customHeight="1" x14ac:dyDescent="0.2">
      <c r="G375" s="145"/>
      <c r="H375" s="412"/>
      <c r="J375" s="395"/>
      <c r="K375" s="142" t="s">
        <v>1047</v>
      </c>
      <c r="L375" s="192" t="s">
        <v>963</v>
      </c>
      <c r="M375" s="220">
        <f xml:space="preserve"> ((M$81 *M$391* M$417 * (M243 * 1 + M342) +M275) * 1000 / (M115 * 8760)) + M307 -M$384</f>
        <v>47.588816158801038</v>
      </c>
      <c r="N375" s="220">
        <f t="shared" ref="N375:AP375" si="92" xml:space="preserve"> ((N$81 *N$391* N$417 * (N243 * 1 + N342) +N275) * 1000 / (N115 * 8760)) + N307 -N$384</f>
        <v>49.55943267719627</v>
      </c>
      <c r="O375" s="220">
        <f t="shared" si="92"/>
        <v>46.976937910065672</v>
      </c>
      <c r="P375" s="220">
        <f t="shared" si="92"/>
        <v>44.830514546088857</v>
      </c>
      <c r="Q375" s="220">
        <f t="shared" si="92"/>
        <v>42.579087622244316</v>
      </c>
      <c r="R375" s="220">
        <f t="shared" si="92"/>
        <v>40.348580728218145</v>
      </c>
      <c r="S375" s="220">
        <f t="shared" si="92"/>
        <v>38.138397534101323</v>
      </c>
      <c r="T375" s="220">
        <f t="shared" si="92"/>
        <v>35.947926616888964</v>
      </c>
      <c r="U375" s="220">
        <f t="shared" si="92"/>
        <v>33.77653729184393</v>
      </c>
      <c r="V375" s="220">
        <f t="shared" si="92"/>
        <v>31.623574739315568</v>
      </c>
      <c r="W375" s="220">
        <f t="shared" si="92"/>
        <v>29.488354259681781</v>
      </c>
      <c r="X375" s="220">
        <f t="shared" si="92"/>
        <v>27.370154444307534</v>
      </c>
      <c r="Y375" s="220">
        <f t="shared" si="92"/>
        <v>25.268208991552282</v>
      </c>
      <c r="Z375" s="220">
        <f t="shared" si="92"/>
        <v>23.18169681873319</v>
      </c>
      <c r="AA375" s="220">
        <f t="shared" si="92"/>
        <v>21.109730016337579</v>
      </c>
      <c r="AB375" s="220">
        <f t="shared" si="92"/>
        <v>20.461121650361825</v>
      </c>
      <c r="AC375" s="220">
        <f t="shared" si="92"/>
        <v>19.814114742706234</v>
      </c>
      <c r="AD375" s="220">
        <f t="shared" si="92"/>
        <v>19.16867383086641</v>
      </c>
      <c r="AE375" s="220">
        <f t="shared" si="92"/>
        <v>18.524762377777098</v>
      </c>
      <c r="AF375" s="220">
        <f t="shared" si="92"/>
        <v>17.882342698264317</v>
      </c>
      <c r="AG375" s="220">
        <f t="shared" si="92"/>
        <v>17.241375879952741</v>
      </c>
      <c r="AH375" s="220">
        <f t="shared" si="92"/>
        <v>16.601821698155522</v>
      </c>
      <c r="AI375" s="220">
        <f t="shared" si="92"/>
        <v>15.963638524169177</v>
      </c>
      <c r="AJ375" s="220">
        <f t="shared" si="92"/>
        <v>19.931087955088937</v>
      </c>
      <c r="AK375" s="220">
        <f t="shared" si="92"/>
        <v>23.808079801659154</v>
      </c>
      <c r="AL375" s="220">
        <f t="shared" si="92"/>
        <v>31.726733784790703</v>
      </c>
      <c r="AM375" s="220">
        <f t="shared" si="92"/>
        <v>31.129518019734999</v>
      </c>
      <c r="AN375" s="220">
        <f t="shared" si="92"/>
        <v>30.534409178157826</v>
      </c>
      <c r="AO375" s="220">
        <f t="shared" si="92"/>
        <v>29.941396154805183</v>
      </c>
      <c r="AP375" s="220">
        <f t="shared" si="92"/>
        <v>29.350467923263238</v>
      </c>
    </row>
    <row r="376" spans="7:43" ht="14.25" customHeight="1" thickBot="1" x14ac:dyDescent="0.25">
      <c r="G376" s="145"/>
      <c r="H376" s="413"/>
      <c r="J376" s="414"/>
      <c r="K376" s="203" t="s">
        <v>1047</v>
      </c>
      <c r="L376" s="203" t="s">
        <v>964</v>
      </c>
      <c r="M376" s="221">
        <f xml:space="preserve"> ((M$81 *M$391* M$417 * (M244 * 1 + M343) +M276) * 1000 / (M116 * 8760)) + M308 -M$385</f>
        <v>47.588816158801038</v>
      </c>
      <c r="N376" s="221">
        <f t="shared" ref="N376:AP376" si="93" xml:space="preserve"> ((N$81 *N$391* N$417 * (N244 * 1 + N343) +N276) * 1000 / (N116 * 8760)) + N308 -N$385</f>
        <v>49.816888643700466</v>
      </c>
      <c r="O376" s="221">
        <f t="shared" si="93"/>
        <v>48.70758037255095</v>
      </c>
      <c r="P376" s="221">
        <f t="shared" si="93"/>
        <v>47.915673998207318</v>
      </c>
      <c r="Q376" s="221">
        <f t="shared" si="93"/>
        <v>46.995730171472772</v>
      </c>
      <c r="R376" s="221">
        <f t="shared" si="93"/>
        <v>46.078384970488031</v>
      </c>
      <c r="S376" s="221">
        <f t="shared" si="93"/>
        <v>45.163831764561955</v>
      </c>
      <c r="T376" s="221">
        <f t="shared" si="93"/>
        <v>44.252289127947279</v>
      </c>
      <c r="U376" s="221">
        <f t="shared" si="93"/>
        <v>43.344004793050594</v>
      </c>
      <c r="V376" s="221">
        <f t="shared" si="93"/>
        <v>42.439260383518899</v>
      </c>
      <c r="W376" s="221">
        <f t="shared" si="93"/>
        <v>41.538377111692682</v>
      </c>
      <c r="X376" s="221">
        <f t="shared" si="93"/>
        <v>40.641722676424834</v>
      </c>
      <c r="Y376" s="221">
        <f t="shared" si="93"/>
        <v>39.749719665591982</v>
      </c>
      <c r="Z376" s="221">
        <f t="shared" si="93"/>
        <v>38.862855858962234</v>
      </c>
      <c r="AA376" s="221">
        <f t="shared" si="93"/>
        <v>37.981696950371841</v>
      </c>
      <c r="AB376" s="221">
        <f t="shared" si="93"/>
        <v>36.850055529812167</v>
      </c>
      <c r="AC376" s="221">
        <f t="shared" si="93"/>
        <v>35.728214074790017</v>
      </c>
      <c r="AD376" s="221">
        <f t="shared" si="93"/>
        <v>34.615992815201565</v>
      </c>
      <c r="AE376" s="221">
        <f t="shared" si="93"/>
        <v>33.513213455074364</v>
      </c>
      <c r="AF376" s="221">
        <f t="shared" si="93"/>
        <v>32.41969901571759</v>
      </c>
      <c r="AG376" s="221">
        <f t="shared" si="93"/>
        <v>31.335273674005428</v>
      </c>
      <c r="AH376" s="221">
        <f t="shared" si="93"/>
        <v>30.259762595158666</v>
      </c>
      <c r="AI376" s="221">
        <f t="shared" si="93"/>
        <v>29.192991759244265</v>
      </c>
      <c r="AJ376" s="221">
        <f t="shared" si="93"/>
        <v>32.405731869166843</v>
      </c>
      <c r="AK376" s="221">
        <f t="shared" si="93"/>
        <v>35.552791504393888</v>
      </c>
      <c r="AL376" s="221">
        <f t="shared" si="93"/>
        <v>42.41090323401685</v>
      </c>
      <c r="AM376" s="221">
        <f t="shared" si="93"/>
        <v>41.438829779187969</v>
      </c>
      <c r="AN376" s="221">
        <f t="shared" si="93"/>
        <v>40.475624510336189</v>
      </c>
      <c r="AO376" s="221">
        <f t="shared" si="93"/>
        <v>39.521166655597021</v>
      </c>
      <c r="AP376" s="221">
        <f t="shared" si="93"/>
        <v>38.575337627873729</v>
      </c>
    </row>
    <row r="377" spans="7:43" ht="14.25" customHeight="1" x14ac:dyDescent="0.2">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
      <c r="G379" s="145"/>
      <c r="H379" s="415" t="s">
        <v>989</v>
      </c>
      <c r="J379" s="349" t="s">
        <v>990</v>
      </c>
      <c r="K379" s="142" t="s">
        <v>991</v>
      </c>
      <c r="L379" s="142" t="s">
        <v>962</v>
      </c>
      <c r="M379" s="130">
        <f t="shared" ref="M379:AP381" si="94">M73 / ( 1 - (1 / (1 +M73)^10))</f>
        <v>0.12363699102240765</v>
      </c>
      <c r="N379" s="130">
        <f t="shared" si="94"/>
        <v>0.12407533903510089</v>
      </c>
      <c r="O379" s="130">
        <f t="shared" si="94"/>
        <v>0.12522157879350054</v>
      </c>
      <c r="P379" s="130">
        <f t="shared" si="94"/>
        <v>0.12556288543653779</v>
      </c>
      <c r="Q379" s="130">
        <f t="shared" si="94"/>
        <v>0.12572339643220692</v>
      </c>
      <c r="R379" s="130">
        <f t="shared" si="94"/>
        <v>0.12589298767474305</v>
      </c>
      <c r="S379" s="130">
        <f t="shared" si="94"/>
        <v>0.12607245211575796</v>
      </c>
      <c r="T379" s="130">
        <f t="shared" si="94"/>
        <v>0.1262626777669314</v>
      </c>
      <c r="U379" s="130">
        <f t="shared" si="94"/>
        <v>0.12646466238183782</v>
      </c>
      <c r="V379" s="130">
        <f t="shared" si="94"/>
        <v>0.12667953094471299</v>
      </c>
      <c r="W379" s="130">
        <f t="shared" si="94"/>
        <v>0.12690855661271902</v>
      </c>
      <c r="X379" s="130">
        <f t="shared" si="94"/>
        <v>0.12715318593413291</v>
      </c>
      <c r="Y379" s="130">
        <f t="shared" si="94"/>
        <v>0.12741506939655345</v>
      </c>
      <c r="Z379" s="130">
        <f t="shared" si="94"/>
        <v>0.12769609866692841</v>
      </c>
      <c r="AA379" s="130">
        <f t="shared" si="94"/>
        <v>0.12799845229772849</v>
      </c>
      <c r="AB379" s="130">
        <f t="shared" si="94"/>
        <v>0.12809964876253921</v>
      </c>
      <c r="AC379" s="130">
        <f t="shared" si="94"/>
        <v>0.12820331136258978</v>
      </c>
      <c r="AD379" s="130">
        <f t="shared" si="94"/>
        <v>0.1283095313166473</v>
      </c>
      <c r="AE379" s="130">
        <f t="shared" si="94"/>
        <v>0.12841840439628086</v>
      </c>
      <c r="AF379" s="130">
        <f t="shared" si="94"/>
        <v>0.1285300312133803</v>
      </c>
      <c r="AG379" s="130">
        <f t="shared" si="94"/>
        <v>0.12864451752969527</v>
      </c>
      <c r="AH379" s="130">
        <f t="shared" si="94"/>
        <v>0.12876197459046554</v>
      </c>
      <c r="AI379" s="130">
        <f t="shared" si="94"/>
        <v>0.12888251948427076</v>
      </c>
      <c r="AJ379" s="130">
        <f t="shared" si="94"/>
        <v>0.12695400966081882</v>
      </c>
      <c r="AK379" s="130">
        <f t="shared" si="94"/>
        <v>0.12498303632729861</v>
      </c>
      <c r="AL379" s="130">
        <f t="shared" si="94"/>
        <v>0.12056305880727472</v>
      </c>
      <c r="AM379" s="130">
        <f t="shared" si="94"/>
        <v>0.12056298580367798</v>
      </c>
      <c r="AN379" s="130">
        <f t="shared" si="94"/>
        <v>0.12056291078133803</v>
      </c>
      <c r="AO379" s="130">
        <f t="shared" si="94"/>
        <v>0.12056283365548932</v>
      </c>
      <c r="AP379" s="130">
        <f t="shared" si="94"/>
        <v>0.12056275433655327</v>
      </c>
    </row>
    <row r="380" spans="7:43" ht="14.25" customHeight="1" x14ac:dyDescent="0.2">
      <c r="G380" s="145"/>
      <c r="H380" s="415"/>
      <c r="J380" s="350"/>
      <c r="K380" s="142" t="s">
        <v>991</v>
      </c>
      <c r="L380" s="142" t="s">
        <v>963</v>
      </c>
      <c r="M380" s="130">
        <f t="shared" si="94"/>
        <v>0.12363699102240765</v>
      </c>
      <c r="N380" s="130">
        <f t="shared" si="94"/>
        <v>0.12407533903510089</v>
      </c>
      <c r="O380" s="130">
        <f t="shared" si="94"/>
        <v>0.12522157879350054</v>
      </c>
      <c r="P380" s="130">
        <f t="shared" si="94"/>
        <v>0.12556288543653779</v>
      </c>
      <c r="Q380" s="130">
        <f t="shared" si="94"/>
        <v>0.12572339643220692</v>
      </c>
      <c r="R380" s="130">
        <f t="shared" si="94"/>
        <v>0.12589298767474305</v>
      </c>
      <c r="S380" s="130">
        <f t="shared" si="94"/>
        <v>0.12607245211575796</v>
      </c>
      <c r="T380" s="130">
        <f t="shared" si="94"/>
        <v>0.1262626777669314</v>
      </c>
      <c r="U380" s="130">
        <f t="shared" si="94"/>
        <v>0.12646466238183782</v>
      </c>
      <c r="V380" s="130">
        <f t="shared" si="94"/>
        <v>0.12667953094471299</v>
      </c>
      <c r="W380" s="130">
        <f t="shared" si="94"/>
        <v>0.12690855661271902</v>
      </c>
      <c r="X380" s="130">
        <f t="shared" si="94"/>
        <v>0.12715318593413291</v>
      </c>
      <c r="Y380" s="130">
        <f t="shared" si="94"/>
        <v>0.12741506939655345</v>
      </c>
      <c r="Z380" s="130">
        <f t="shared" si="94"/>
        <v>0.12769609866692841</v>
      </c>
      <c r="AA380" s="130">
        <f t="shared" si="94"/>
        <v>0.12799845229772849</v>
      </c>
      <c r="AB380" s="130">
        <f t="shared" si="94"/>
        <v>0.12809964876253921</v>
      </c>
      <c r="AC380" s="130">
        <f t="shared" si="94"/>
        <v>0.12820331136258978</v>
      </c>
      <c r="AD380" s="130">
        <f t="shared" si="94"/>
        <v>0.1283095313166473</v>
      </c>
      <c r="AE380" s="130">
        <f t="shared" si="94"/>
        <v>0.12841840439628086</v>
      </c>
      <c r="AF380" s="130">
        <f t="shared" si="94"/>
        <v>0.1285300312133803</v>
      </c>
      <c r="AG380" s="130">
        <f t="shared" si="94"/>
        <v>0.12864451752969527</v>
      </c>
      <c r="AH380" s="130">
        <f t="shared" si="94"/>
        <v>0.12876197459046554</v>
      </c>
      <c r="AI380" s="130">
        <f t="shared" si="94"/>
        <v>0.12888251948427076</v>
      </c>
      <c r="AJ380" s="130">
        <f t="shared" si="94"/>
        <v>0.12695400966081882</v>
      </c>
      <c r="AK380" s="130">
        <f t="shared" si="94"/>
        <v>0.12498303632729861</v>
      </c>
      <c r="AL380" s="130">
        <f t="shared" si="94"/>
        <v>0.12056305880727472</v>
      </c>
      <c r="AM380" s="130">
        <f t="shared" si="94"/>
        <v>0.12056298580367798</v>
      </c>
      <c r="AN380" s="130">
        <f t="shared" si="94"/>
        <v>0.12056291078133803</v>
      </c>
      <c r="AO380" s="130">
        <f t="shared" si="94"/>
        <v>0.12056283365548932</v>
      </c>
      <c r="AP380" s="130">
        <f t="shared" si="94"/>
        <v>0.12056275433655327</v>
      </c>
    </row>
    <row r="381" spans="7:43" ht="14.25" customHeight="1" x14ac:dyDescent="0.2">
      <c r="G381" s="145"/>
      <c r="H381" s="415"/>
      <c r="J381" s="350"/>
      <c r="K381" s="142" t="s">
        <v>991</v>
      </c>
      <c r="L381" s="142" t="s">
        <v>964</v>
      </c>
      <c r="M381" s="130">
        <f t="shared" si="94"/>
        <v>0.12363699102240765</v>
      </c>
      <c r="N381" s="130">
        <f t="shared" si="94"/>
        <v>0.12407533903510089</v>
      </c>
      <c r="O381" s="130">
        <f t="shared" si="94"/>
        <v>0.12522157879350054</v>
      </c>
      <c r="P381" s="130">
        <f t="shared" si="94"/>
        <v>0.12556288543653779</v>
      </c>
      <c r="Q381" s="130">
        <f t="shared" si="94"/>
        <v>0.12572339643220692</v>
      </c>
      <c r="R381" s="130">
        <f t="shared" si="94"/>
        <v>0.12589298767474305</v>
      </c>
      <c r="S381" s="130">
        <f t="shared" si="94"/>
        <v>0.12607245211575796</v>
      </c>
      <c r="T381" s="130">
        <f t="shared" si="94"/>
        <v>0.1262626777669314</v>
      </c>
      <c r="U381" s="130">
        <f t="shared" si="94"/>
        <v>0.12646466238183782</v>
      </c>
      <c r="V381" s="130">
        <f t="shared" si="94"/>
        <v>0.12667953094471299</v>
      </c>
      <c r="W381" s="130">
        <f t="shared" si="94"/>
        <v>0.12690855661271902</v>
      </c>
      <c r="X381" s="130">
        <f t="shared" si="94"/>
        <v>0.12715318593413291</v>
      </c>
      <c r="Y381" s="130">
        <f t="shared" si="94"/>
        <v>0.12741506939655345</v>
      </c>
      <c r="Z381" s="130">
        <f t="shared" si="94"/>
        <v>0.12769609866692841</v>
      </c>
      <c r="AA381" s="130">
        <f t="shared" si="94"/>
        <v>0.12799845229772849</v>
      </c>
      <c r="AB381" s="130">
        <f t="shared" si="94"/>
        <v>0.12809964876253921</v>
      </c>
      <c r="AC381" s="130">
        <f t="shared" si="94"/>
        <v>0.12820331136258978</v>
      </c>
      <c r="AD381" s="130">
        <f t="shared" si="94"/>
        <v>0.1283095313166473</v>
      </c>
      <c r="AE381" s="130">
        <f t="shared" si="94"/>
        <v>0.12841840439628086</v>
      </c>
      <c r="AF381" s="130">
        <f t="shared" si="94"/>
        <v>0.1285300312133803</v>
      </c>
      <c r="AG381" s="130">
        <f t="shared" si="94"/>
        <v>0.12864451752969527</v>
      </c>
      <c r="AH381" s="130">
        <f t="shared" si="94"/>
        <v>0.12876197459046554</v>
      </c>
      <c r="AI381" s="130">
        <f t="shared" si="94"/>
        <v>0.12888251948427076</v>
      </c>
      <c r="AJ381" s="130">
        <f t="shared" si="94"/>
        <v>0.12695400966081882</v>
      </c>
      <c r="AK381" s="130">
        <f t="shared" si="94"/>
        <v>0.12498303632729861</v>
      </c>
      <c r="AL381" s="130">
        <f t="shared" si="94"/>
        <v>0.12056305880727472</v>
      </c>
      <c r="AM381" s="130">
        <f t="shared" si="94"/>
        <v>0.12056298580367798</v>
      </c>
      <c r="AN381" s="130">
        <f t="shared" si="94"/>
        <v>0.12056291078133803</v>
      </c>
      <c r="AO381" s="130">
        <f t="shared" si="94"/>
        <v>0.12056283365548932</v>
      </c>
      <c r="AP381" s="130">
        <f t="shared" si="94"/>
        <v>0.12056275433655327</v>
      </c>
    </row>
    <row r="382" spans="7:43" ht="14.25" customHeight="1" x14ac:dyDescent="0.2">
      <c r="G382" s="145"/>
      <c r="H382" s="415"/>
      <c r="J382" s="350"/>
      <c r="K382" s="142" t="s">
        <v>992</v>
      </c>
      <c r="L382" s="142" t="s">
        <v>960</v>
      </c>
      <c r="M382" s="241">
        <f>IF($S$39="Market",'[2]Tax Credits'!C12,'[2]Tax Credits'!C3)</f>
        <v>0.30000001192092896</v>
      </c>
      <c r="N382" s="241">
        <f>IF($S$39="Market",'[2]Tax Credits'!D12,'[2]Tax Credits'!D3)</f>
        <v>0.30000001192092896</v>
      </c>
      <c r="O382" s="241">
        <f>IF($S$39="Market",'[2]Tax Credits'!E12,'[2]Tax Credits'!E3)</f>
        <v>0</v>
      </c>
      <c r="P382" s="241">
        <f>IF($S$39="Market",'[2]Tax Credits'!F12,'[2]Tax Credits'!F3)</f>
        <v>0</v>
      </c>
      <c r="Q382" s="241">
        <f>IF($S$39="Market",'[2]Tax Credits'!G12,'[2]Tax Credits'!G3)</f>
        <v>0</v>
      </c>
      <c r="R382" s="241">
        <f>IF($S$39="Market",'[2]Tax Credits'!H12,'[2]Tax Credits'!H3)</f>
        <v>0</v>
      </c>
      <c r="S382" s="241">
        <f>IF($S$39="Market",'[2]Tax Credits'!I12,'[2]Tax Credits'!I3)</f>
        <v>0</v>
      </c>
      <c r="T382" s="241">
        <f>IF($S$39="Market",'[2]Tax Credits'!J12,'[2]Tax Credits'!J3)</f>
        <v>0</v>
      </c>
      <c r="U382" s="241">
        <f>IF($S$39="Market",'[2]Tax Credits'!K12,'[2]Tax Credits'!K3)</f>
        <v>0</v>
      </c>
      <c r="V382" s="241">
        <f>IF($S$39="Market",'[2]Tax Credits'!L12,'[2]Tax Credits'!L3)</f>
        <v>0</v>
      </c>
      <c r="W382" s="241">
        <f>IF($S$39="Market",'[2]Tax Credits'!M12,'[2]Tax Credits'!M3)</f>
        <v>0</v>
      </c>
      <c r="X382" s="241">
        <f>IF($S$39="Market",'[2]Tax Credits'!N12,'[2]Tax Credits'!N3)</f>
        <v>0</v>
      </c>
      <c r="Y382" s="241">
        <f>IF($S$39="Market",'[2]Tax Credits'!O12,'[2]Tax Credits'!O3)</f>
        <v>0</v>
      </c>
      <c r="Z382" s="241">
        <f>IF($S$39="Market",'[2]Tax Credits'!P12,'[2]Tax Credits'!P3)</f>
        <v>0</v>
      </c>
      <c r="AA382" s="241">
        <f>IF($S$39="Market",'[2]Tax Credits'!Q12,'[2]Tax Credits'!Q3)</f>
        <v>0</v>
      </c>
      <c r="AB382" s="241">
        <f>IF($S$39="Market",'[2]Tax Credits'!R12,'[2]Tax Credits'!R3)</f>
        <v>0</v>
      </c>
      <c r="AC382" s="241">
        <f>IF($S$39="Market",'[2]Tax Credits'!S12,'[2]Tax Credits'!S3)</f>
        <v>0</v>
      </c>
      <c r="AD382" s="241">
        <f>IF($S$39="Market",'[2]Tax Credits'!T12,'[2]Tax Credits'!T3)</f>
        <v>0</v>
      </c>
      <c r="AE382" s="241">
        <f>IF($S$39="Market",'[2]Tax Credits'!U12,'[2]Tax Credits'!U3)</f>
        <v>0</v>
      </c>
      <c r="AF382" s="241">
        <f>IF($S$39="Market",'[2]Tax Credits'!V12,'[2]Tax Credits'!V3)</f>
        <v>0</v>
      </c>
      <c r="AG382" s="241">
        <f>IF($S$39="Market",'[2]Tax Credits'!W12,'[2]Tax Credits'!W3)</f>
        <v>0</v>
      </c>
      <c r="AH382" s="241">
        <f>IF($S$39="Market",'[2]Tax Credits'!X12,'[2]Tax Credits'!X3)</f>
        <v>0</v>
      </c>
      <c r="AI382" s="241">
        <f>IF($S$39="Market",'[2]Tax Credits'!Y12,'[2]Tax Credits'!Y3)</f>
        <v>0</v>
      </c>
      <c r="AJ382" s="241">
        <f>IF($S$39="Market",'[2]Tax Credits'!Z12,'[2]Tax Credits'!Z3)</f>
        <v>0</v>
      </c>
      <c r="AK382" s="241">
        <f>IF($S$39="Market",'[2]Tax Credits'!AA12,'[2]Tax Credits'!AA3)</f>
        <v>0</v>
      </c>
      <c r="AL382" s="241">
        <f>IF($S$39="Market",'[2]Tax Credits'!AB12,'[2]Tax Credits'!AB3)</f>
        <v>0</v>
      </c>
      <c r="AM382" s="241">
        <f>IF($S$39="Market",'[2]Tax Credits'!AC12,'[2]Tax Credits'!AC3)</f>
        <v>0</v>
      </c>
      <c r="AN382" s="241">
        <f>IF($S$39="Market",'[2]Tax Credits'!AD12,'[2]Tax Credits'!AD3)</f>
        <v>0</v>
      </c>
      <c r="AO382" s="241">
        <f>IF($S$39="Market",'[2]Tax Credits'!AE12,'[2]Tax Credits'!AE3)</f>
        <v>0</v>
      </c>
      <c r="AP382" s="241">
        <f>IF($S$39="Market",'[2]Tax Credits'!AF12,'[2]Tax Credits'!AF3)</f>
        <v>0</v>
      </c>
    </row>
    <row r="383" spans="7:43" ht="14.25" customHeight="1" x14ac:dyDescent="0.2">
      <c r="G383" s="145"/>
      <c r="H383" s="415"/>
      <c r="J383" s="350"/>
      <c r="K383" s="142" t="s">
        <v>730</v>
      </c>
      <c r="L383" s="142" t="s">
        <v>962</v>
      </c>
      <c r="M383" s="242">
        <f>IF($S$39="Market",'[2]Tax Credits'!C$29,'[2]Tax Credits'!C$4)/(1-M$69)*M79/M379</f>
        <v>0</v>
      </c>
      <c r="N383" s="242">
        <f>IF($S$39="Market",'[2]Tax Credits'!D$29,'[2]Tax Credits'!D$4)/(1-N$69)*N79/N379</f>
        <v>0</v>
      </c>
      <c r="O383" s="242">
        <f>IF($S$39="Market",'[2]Tax Credits'!E$29,'[2]Tax Credits'!E$4)/(1-O$69)*O79/O379</f>
        <v>20.709175464642382</v>
      </c>
      <c r="P383" s="242">
        <f>IF($S$39="Market",'[2]Tax Credits'!F$29,'[2]Tax Credits'!F$4)/(1-P$69)*P79/P379</f>
        <v>20.752487619115932</v>
      </c>
      <c r="Q383" s="242">
        <f>IF($S$39="Market",'[2]Tax Credits'!G$29,'[2]Tax Credits'!G$4)/(1-Q$69)*Q79/Q379</f>
        <v>20.772811882315363</v>
      </c>
      <c r="R383" s="242">
        <f>IF($S$39="Market",'[2]Tax Credits'!H$29,'[2]Tax Credits'!H$4)/(1-R$69)*R79/R379</f>
        <v>20.79425483703055</v>
      </c>
      <c r="S383" s="242">
        <f>IF($S$39="Market",'[2]Tax Credits'!I$29,'[2]Tax Credits'!I$4)/(1-S$69)*S79/S379</f>
        <v>20.816911406844888</v>
      </c>
      <c r="T383" s="242">
        <f>IF($S$39="Market",'[2]Tax Credits'!J$29,'[2]Tax Credits'!J$4)/(1-T$69)*T79/T379</f>
        <v>20.840887555923914</v>
      </c>
      <c r="U383" s="242">
        <f>IF($S$39="Market",'[2]Tax Credits'!K$29,'[2]Tax Credits'!K$4)/(1-U$69)*U79/U379</f>
        <v>20.866301940758042</v>
      </c>
      <c r="V383" s="242">
        <f>IF($S$39="Market",'[2]Tax Credits'!L$29,'[2]Tax Credits'!L$4)/(1-V$69)*V79/V379</f>
        <v>20.893287867253608</v>
      </c>
      <c r="W383" s="242">
        <f>IF($S$39="Market",'[2]Tax Credits'!M$29,'[2]Tax Credits'!M$4)/(1-W$69)*W79/W379</f>
        <v>20.921995621054112</v>
      </c>
      <c r="X383" s="242">
        <f>IF($S$39="Market",'[2]Tax Credits'!N$29,'[2]Tax Credits'!N$4)/(1-X$69)*X79/X379</f>
        <v>20.952595256750005</v>
      </c>
      <c r="Y383" s="242">
        <f>IF($S$39="Market",'[2]Tax Credits'!O$29,'[2]Tax Credits'!O$4)/(1-Y$69)*Y79/Y379</f>
        <v>20.985279954840106</v>
      </c>
      <c r="Z383" s="242">
        <f>IF($S$39="Market",'[2]Tax Credits'!P$29,'[2]Tax Credits'!P$4)/(1-Z$69)*Z79/Z379</f>
        <v>21.020270085812857</v>
      </c>
      <c r="AA383" s="242">
        <f>IF($S$39="Market",'[2]Tax Credits'!Q$29,'[2]Tax Credits'!Q$4)/(1-AA$69)*AA79/AA379</f>
        <v>21.057818161169223</v>
      </c>
      <c r="AB383" s="242">
        <f>IF($S$39="Market",'[2]Tax Credits'!R$29,'[2]Tax Credits'!R$4)/(1-AB$69)*AB79/AB379</f>
        <v>21.070362885136568</v>
      </c>
      <c r="AC383" s="242">
        <f>IF($S$39="Market",'[2]Tax Credits'!S$29,'[2]Tax Credits'!S$4)/(1-AC$69)*AC79/AC379</f>
        <v>21.083201652505554</v>
      </c>
      <c r="AD383" s="242">
        <f>IF($S$39="Market",'[2]Tax Credits'!T$29,'[2]Tax Credits'!T$4)/(1-AD$69)*AD79/AD379</f>
        <v>21.096344907820601</v>
      </c>
      <c r="AE383" s="242">
        <f>IF($S$39="Market",'[2]Tax Credits'!U$29,'[2]Tax Credits'!U$4)/(1-AE$69)*AE79/AE379</f>
        <v>21.109803595388112</v>
      </c>
      <c r="AF383" s="242">
        <f>IF($S$39="Market",'[2]Tax Credits'!V$29,'[2]Tax Credits'!V$4)/(1-AF$69)*AF79/AF379</f>
        <v>21.123589189479638</v>
      </c>
      <c r="AG383" s="242">
        <f>IF($S$39="Market",'[2]Tax Credits'!W$29,'[2]Tax Credits'!W$4)/(1-AG$69)*AG79/AG379</f>
        <v>21.137713726743776</v>
      </c>
      <c r="AH383" s="242">
        <f>IF($S$39="Market",'[2]Tax Credits'!X$29,'[2]Tax Credits'!X$4)/(1-AH$69)*AH79/AH379</f>
        <v>21.152189841026978</v>
      </c>
      <c r="AI383" s="242">
        <f>IF($S$39="Market",'[2]Tax Credits'!Y$29,'[2]Tax Credits'!Y$4)/(1-AI$69)*AI79/AI379</f>
        <v>21.167030800802721</v>
      </c>
      <c r="AJ383" s="242">
        <f>IF($S$39="Market",'[2]Tax Credits'!Z$29,'[2]Tax Credits'!Z$4)/(1-AJ$69)*AJ79/AJ379</f>
        <v>15.695764609913677</v>
      </c>
      <c r="AK383" s="242">
        <f>IF($S$39="Market",'[2]Tax Credits'!AA$29,'[2]Tax Credits'!AA$4)/(1-AK$69)*AK79/AK379</f>
        <v>10.339413639341238</v>
      </c>
      <c r="AL383" s="242">
        <f>IF($S$39="Market",'[2]Tax Credits'!AB$29,'[2]Tax Credits'!AB$4)/(1-AL$69)*AL79/AL379</f>
        <v>0</v>
      </c>
      <c r="AM383" s="242">
        <f>IF($S$39="Market",'[2]Tax Credits'!AC$29,'[2]Tax Credits'!AC$4)/(1-AM$69)*AM79/AM379</f>
        <v>0</v>
      </c>
      <c r="AN383" s="242">
        <f>IF($S$39="Market",'[2]Tax Credits'!AD$29,'[2]Tax Credits'!AD$4)/(1-AN$69)*AN79/AN379</f>
        <v>0</v>
      </c>
      <c r="AO383" s="242">
        <f>IF($S$39="Market",'[2]Tax Credits'!AE$29,'[2]Tax Credits'!AE$4)/(1-AO$69)*AO79/AO379</f>
        <v>0</v>
      </c>
      <c r="AP383" s="242">
        <f>IF($S$39="Market",'[2]Tax Credits'!AF$29,'[2]Tax Credits'!AF$4)/(1-AP$69)*AP79/AP379</f>
        <v>0</v>
      </c>
    </row>
    <row r="384" spans="7:43" ht="14.25" customHeight="1" x14ac:dyDescent="0.2">
      <c r="G384" s="145"/>
      <c r="H384" s="415"/>
      <c r="J384" s="350"/>
      <c r="K384" s="142" t="s">
        <v>730</v>
      </c>
      <c r="L384" s="142" t="s">
        <v>963</v>
      </c>
      <c r="M384" s="242">
        <f>IF($S$39="Market",'[2]Tax Credits'!C$29,'[2]Tax Credits'!C$4)/(1-M$69)*M80/M380</f>
        <v>0</v>
      </c>
      <c r="N384" s="242">
        <f>IF($S$39="Market",'[2]Tax Credits'!D$29,'[2]Tax Credits'!D$4)/(1-N$69)*N80/N380</f>
        <v>0</v>
      </c>
      <c r="O384" s="242">
        <f>IF($S$39="Market",'[2]Tax Credits'!E$29,'[2]Tax Credits'!E$4)/(1-O$69)*O80/O380</f>
        <v>20.709175464642382</v>
      </c>
      <c r="P384" s="242">
        <f>IF($S$39="Market",'[2]Tax Credits'!F$29,'[2]Tax Credits'!F$4)/(1-P$69)*P80/P380</f>
        <v>20.752487619115932</v>
      </c>
      <c r="Q384" s="242">
        <f>IF($S$39="Market",'[2]Tax Credits'!G$29,'[2]Tax Credits'!G$4)/(1-Q$69)*Q80/Q380</f>
        <v>20.772811882315363</v>
      </c>
      <c r="R384" s="242">
        <f>IF($S$39="Market",'[2]Tax Credits'!H$29,'[2]Tax Credits'!H$4)/(1-R$69)*R80/R380</f>
        <v>20.79425483703055</v>
      </c>
      <c r="S384" s="242">
        <f>IF($S$39="Market",'[2]Tax Credits'!I$29,'[2]Tax Credits'!I$4)/(1-S$69)*S80/S380</f>
        <v>20.816911406844888</v>
      </c>
      <c r="T384" s="242">
        <f>IF($S$39="Market",'[2]Tax Credits'!J$29,'[2]Tax Credits'!J$4)/(1-T$69)*T80/T380</f>
        <v>20.840887555923914</v>
      </c>
      <c r="U384" s="242">
        <f>IF($S$39="Market",'[2]Tax Credits'!K$29,'[2]Tax Credits'!K$4)/(1-U$69)*U80/U380</f>
        <v>20.866301940758042</v>
      </c>
      <c r="V384" s="242">
        <f>IF($S$39="Market",'[2]Tax Credits'!L$29,'[2]Tax Credits'!L$4)/(1-V$69)*V80/V380</f>
        <v>20.893287867253608</v>
      </c>
      <c r="W384" s="242">
        <f>IF($S$39="Market",'[2]Tax Credits'!M$29,'[2]Tax Credits'!M$4)/(1-W$69)*W80/W380</f>
        <v>20.921995621054112</v>
      </c>
      <c r="X384" s="242">
        <f>IF($S$39="Market",'[2]Tax Credits'!N$29,'[2]Tax Credits'!N$4)/(1-X$69)*X80/X380</f>
        <v>20.952595256750005</v>
      </c>
      <c r="Y384" s="242">
        <f>IF($S$39="Market",'[2]Tax Credits'!O$29,'[2]Tax Credits'!O$4)/(1-Y$69)*Y80/Y380</f>
        <v>20.985279954840106</v>
      </c>
      <c r="Z384" s="242">
        <f>IF($S$39="Market",'[2]Tax Credits'!P$29,'[2]Tax Credits'!P$4)/(1-Z$69)*Z80/Z380</f>
        <v>21.020270085812857</v>
      </c>
      <c r="AA384" s="242">
        <f>IF($S$39="Market",'[2]Tax Credits'!Q$29,'[2]Tax Credits'!Q$4)/(1-AA$69)*AA80/AA380</f>
        <v>21.057818161169223</v>
      </c>
      <c r="AB384" s="242">
        <f>IF($S$39="Market",'[2]Tax Credits'!R$29,'[2]Tax Credits'!R$4)/(1-AB$69)*AB80/AB380</f>
        <v>21.070362885136568</v>
      </c>
      <c r="AC384" s="242">
        <f>IF($S$39="Market",'[2]Tax Credits'!S$29,'[2]Tax Credits'!S$4)/(1-AC$69)*AC80/AC380</f>
        <v>21.083201652505554</v>
      </c>
      <c r="AD384" s="242">
        <f>IF($S$39="Market",'[2]Tax Credits'!T$29,'[2]Tax Credits'!T$4)/(1-AD$69)*AD80/AD380</f>
        <v>21.096344907820601</v>
      </c>
      <c r="AE384" s="242">
        <f>IF($S$39="Market",'[2]Tax Credits'!U$29,'[2]Tax Credits'!U$4)/(1-AE$69)*AE80/AE380</f>
        <v>21.109803595388112</v>
      </c>
      <c r="AF384" s="242">
        <f>IF($S$39="Market",'[2]Tax Credits'!V$29,'[2]Tax Credits'!V$4)/(1-AF$69)*AF80/AF380</f>
        <v>21.123589189479638</v>
      </c>
      <c r="AG384" s="242">
        <f>IF($S$39="Market",'[2]Tax Credits'!W$29,'[2]Tax Credits'!W$4)/(1-AG$69)*AG80/AG380</f>
        <v>21.137713726743776</v>
      </c>
      <c r="AH384" s="242">
        <f>IF($S$39="Market",'[2]Tax Credits'!X$29,'[2]Tax Credits'!X$4)/(1-AH$69)*AH80/AH380</f>
        <v>21.152189841026978</v>
      </c>
      <c r="AI384" s="242">
        <f>IF($S$39="Market",'[2]Tax Credits'!Y$29,'[2]Tax Credits'!Y$4)/(1-AI$69)*AI80/AI380</f>
        <v>21.167030800802721</v>
      </c>
      <c r="AJ384" s="242">
        <f>IF($S$39="Market",'[2]Tax Credits'!Z$29,'[2]Tax Credits'!Z$4)/(1-AJ$69)*AJ80/AJ380</f>
        <v>15.695764609913677</v>
      </c>
      <c r="AK384" s="242">
        <f>IF($S$39="Market",'[2]Tax Credits'!AA$29,'[2]Tax Credits'!AA$4)/(1-AK$69)*AK80/AK380</f>
        <v>10.339413639341238</v>
      </c>
      <c r="AL384" s="242">
        <f>IF($S$39="Market",'[2]Tax Credits'!AB$29,'[2]Tax Credits'!AB$4)/(1-AL$69)*AL80/AL380</f>
        <v>0</v>
      </c>
      <c r="AM384" s="242">
        <f>IF($S$39="Market",'[2]Tax Credits'!AC$29,'[2]Tax Credits'!AC$4)/(1-AM$69)*AM80/AM380</f>
        <v>0</v>
      </c>
      <c r="AN384" s="242">
        <f>IF($S$39="Market",'[2]Tax Credits'!AD$29,'[2]Tax Credits'!AD$4)/(1-AN$69)*AN80/AN380</f>
        <v>0</v>
      </c>
      <c r="AO384" s="242">
        <f>IF($S$39="Market",'[2]Tax Credits'!AE$29,'[2]Tax Credits'!AE$4)/(1-AO$69)*AO80/AO380</f>
        <v>0</v>
      </c>
      <c r="AP384" s="242">
        <f>IF($S$39="Market",'[2]Tax Credits'!AF$29,'[2]Tax Credits'!AF$4)/(1-AP$69)*AP80/AP380</f>
        <v>0</v>
      </c>
    </row>
    <row r="385" spans="7:42" ht="14.25" customHeight="1" x14ac:dyDescent="0.2">
      <c r="G385" s="145"/>
      <c r="H385" s="415"/>
      <c r="J385" s="350"/>
      <c r="K385" s="142" t="s">
        <v>730</v>
      </c>
      <c r="L385" s="142" t="s">
        <v>964</v>
      </c>
      <c r="M385" s="242">
        <f>IF($S$39="Market",'[2]Tax Credits'!C$29,'[2]Tax Credits'!C$4)/(1-M$69)*M81/M381</f>
        <v>0</v>
      </c>
      <c r="N385" s="242">
        <f>IF($S$39="Market",'[2]Tax Credits'!D$29,'[2]Tax Credits'!D$4)/(1-N$69)*N81/N381</f>
        <v>0</v>
      </c>
      <c r="O385" s="242">
        <f>IF($S$39="Market",'[2]Tax Credits'!E$29,'[2]Tax Credits'!E$4)/(1-O$69)*O81/O381</f>
        <v>20.709175464642382</v>
      </c>
      <c r="P385" s="242">
        <f>IF($S$39="Market",'[2]Tax Credits'!F$29,'[2]Tax Credits'!F$4)/(1-P$69)*P81/P381</f>
        <v>20.752487619115932</v>
      </c>
      <c r="Q385" s="242">
        <f>IF($S$39="Market",'[2]Tax Credits'!G$29,'[2]Tax Credits'!G$4)/(1-Q$69)*Q81/Q381</f>
        <v>20.772811882315363</v>
      </c>
      <c r="R385" s="242">
        <f>IF($S$39="Market",'[2]Tax Credits'!H$29,'[2]Tax Credits'!H$4)/(1-R$69)*R81/R381</f>
        <v>20.79425483703055</v>
      </c>
      <c r="S385" s="242">
        <f>IF($S$39="Market",'[2]Tax Credits'!I$29,'[2]Tax Credits'!I$4)/(1-S$69)*S81/S381</f>
        <v>20.816911406844888</v>
      </c>
      <c r="T385" s="242">
        <f>IF($S$39="Market",'[2]Tax Credits'!J$29,'[2]Tax Credits'!J$4)/(1-T$69)*T81/T381</f>
        <v>20.840887555923914</v>
      </c>
      <c r="U385" s="242">
        <f>IF($S$39="Market",'[2]Tax Credits'!K$29,'[2]Tax Credits'!K$4)/(1-U$69)*U81/U381</f>
        <v>20.866301940758042</v>
      </c>
      <c r="V385" s="242">
        <f>IF($S$39="Market",'[2]Tax Credits'!L$29,'[2]Tax Credits'!L$4)/(1-V$69)*V81/V381</f>
        <v>20.893287867253608</v>
      </c>
      <c r="W385" s="242">
        <f>IF($S$39="Market",'[2]Tax Credits'!M$29,'[2]Tax Credits'!M$4)/(1-W$69)*W81/W381</f>
        <v>20.921995621054112</v>
      </c>
      <c r="X385" s="242">
        <f>IF($S$39="Market",'[2]Tax Credits'!N$29,'[2]Tax Credits'!N$4)/(1-X$69)*X81/X381</f>
        <v>20.952595256750005</v>
      </c>
      <c r="Y385" s="242">
        <f>IF($S$39="Market",'[2]Tax Credits'!O$29,'[2]Tax Credits'!O$4)/(1-Y$69)*Y81/Y381</f>
        <v>20.985279954840106</v>
      </c>
      <c r="Z385" s="242">
        <f>IF($S$39="Market",'[2]Tax Credits'!P$29,'[2]Tax Credits'!P$4)/(1-Z$69)*Z81/Z381</f>
        <v>21.020270085812857</v>
      </c>
      <c r="AA385" s="242">
        <f>IF($S$39="Market",'[2]Tax Credits'!Q$29,'[2]Tax Credits'!Q$4)/(1-AA$69)*AA81/AA381</f>
        <v>21.057818161169223</v>
      </c>
      <c r="AB385" s="242">
        <f>IF($S$39="Market",'[2]Tax Credits'!R$29,'[2]Tax Credits'!R$4)/(1-AB$69)*AB81/AB381</f>
        <v>21.070362885136568</v>
      </c>
      <c r="AC385" s="242">
        <f>IF($S$39="Market",'[2]Tax Credits'!S$29,'[2]Tax Credits'!S$4)/(1-AC$69)*AC81/AC381</f>
        <v>21.083201652505554</v>
      </c>
      <c r="AD385" s="242">
        <f>IF($S$39="Market",'[2]Tax Credits'!T$29,'[2]Tax Credits'!T$4)/(1-AD$69)*AD81/AD381</f>
        <v>21.096344907820601</v>
      </c>
      <c r="AE385" s="242">
        <f>IF($S$39="Market",'[2]Tax Credits'!U$29,'[2]Tax Credits'!U$4)/(1-AE$69)*AE81/AE381</f>
        <v>21.109803595388112</v>
      </c>
      <c r="AF385" s="242">
        <f>IF($S$39="Market",'[2]Tax Credits'!V$29,'[2]Tax Credits'!V$4)/(1-AF$69)*AF81/AF381</f>
        <v>21.123589189479638</v>
      </c>
      <c r="AG385" s="242">
        <f>IF($S$39="Market",'[2]Tax Credits'!W$29,'[2]Tax Credits'!W$4)/(1-AG$69)*AG81/AG381</f>
        <v>21.137713726743776</v>
      </c>
      <c r="AH385" s="242">
        <f>IF($S$39="Market",'[2]Tax Credits'!X$29,'[2]Tax Credits'!X$4)/(1-AH$69)*AH81/AH381</f>
        <v>21.152189841026978</v>
      </c>
      <c r="AI385" s="242">
        <f>IF($S$39="Market",'[2]Tax Credits'!Y$29,'[2]Tax Credits'!Y$4)/(1-AI$69)*AI81/AI381</f>
        <v>21.167030800802721</v>
      </c>
      <c r="AJ385" s="242">
        <f>IF($S$39="Market",'[2]Tax Credits'!Z$29,'[2]Tax Credits'!Z$4)/(1-AJ$69)*AJ81/AJ381</f>
        <v>15.695764609913677</v>
      </c>
      <c r="AK385" s="242">
        <f>IF($S$39="Market",'[2]Tax Credits'!AA$29,'[2]Tax Credits'!AA$4)/(1-AK$69)*AK81/AK381</f>
        <v>10.339413639341238</v>
      </c>
      <c r="AL385" s="242">
        <f>IF($S$39="Market",'[2]Tax Credits'!AB$29,'[2]Tax Credits'!AB$4)/(1-AL$69)*AL81/AL381</f>
        <v>0</v>
      </c>
      <c r="AM385" s="242">
        <f>IF($S$39="Market",'[2]Tax Credits'!AC$29,'[2]Tax Credits'!AC$4)/(1-AM$69)*AM81/AM381</f>
        <v>0</v>
      </c>
      <c r="AN385" s="242">
        <f>IF($S$39="Market",'[2]Tax Credits'!AD$29,'[2]Tax Credits'!AD$4)/(1-AN$69)*AN81/AN381</f>
        <v>0</v>
      </c>
      <c r="AO385" s="242">
        <f>IF($S$39="Market",'[2]Tax Credits'!AE$29,'[2]Tax Credits'!AE$4)/(1-AO$69)*AO81/AO381</f>
        <v>0</v>
      </c>
      <c r="AP385" s="242">
        <f>IF($S$39="Market",'[2]Tax Credits'!AF$29,'[2]Tax Credits'!AF$4)/(1-AP$69)*AP81/AP381</f>
        <v>0</v>
      </c>
    </row>
    <row r="386" spans="7:42" ht="14.25" customHeight="1" x14ac:dyDescent="0.2">
      <c r="G386" s="145"/>
      <c r="H386" s="415"/>
      <c r="J386" s="350"/>
      <c r="K386" s="142" t="s">
        <v>993</v>
      </c>
      <c r="L386" s="142" t="s">
        <v>962</v>
      </c>
      <c r="M386" s="245">
        <f>SUMPRODUCT($I$393:$I$398,M393:M398)</f>
        <v>0.8323847066597686</v>
      </c>
      <c r="N386" s="245">
        <f t="shared" ref="N386:AP386" si="95">SUMPRODUCT($I$393:$I$398,N393:N398)</f>
        <v>0.83237735642491062</v>
      </c>
      <c r="O386" s="245">
        <f t="shared" si="95"/>
        <v>0.83253049529129575</v>
      </c>
      <c r="P386" s="245">
        <f t="shared" si="95"/>
        <v>0.83200904143567667</v>
      </c>
      <c r="Q386" s="245">
        <f t="shared" si="95"/>
        <v>0.83146072596802689</v>
      </c>
      <c r="R386" s="245">
        <f t="shared" si="95"/>
        <v>0.83088242234251153</v>
      </c>
      <c r="S386" s="245">
        <f t="shared" si="95"/>
        <v>0.83027160067817385</v>
      </c>
      <c r="T386" s="245">
        <f t="shared" si="95"/>
        <v>0.82962543834541935</v>
      </c>
      <c r="U386" s="245">
        <f t="shared" si="95"/>
        <v>0.82894077635972574</v>
      </c>
      <c r="V386" s="245">
        <f t="shared" si="95"/>
        <v>0.82821406774244388</v>
      </c>
      <c r="W386" s="245">
        <f t="shared" si="95"/>
        <v>0.82744131606750493</v>
      </c>
      <c r="X386" s="245">
        <f t="shared" si="95"/>
        <v>0.82661800194705326</v>
      </c>
      <c r="Y386" s="245">
        <f t="shared" si="95"/>
        <v>0.82573899460111588</v>
      </c>
      <c r="Z386" s="245">
        <f t="shared" si="95"/>
        <v>0.82479844485719245</v>
      </c>
      <c r="AA386" s="245">
        <f t="shared" si="95"/>
        <v>0.82378965486565259</v>
      </c>
      <c r="AB386" s="245">
        <f t="shared" si="95"/>
        <v>0.82345273834432042</v>
      </c>
      <c r="AC386" s="245">
        <f t="shared" si="95"/>
        <v>0.82310798507763572</v>
      </c>
      <c r="AD386" s="245">
        <f t="shared" si="95"/>
        <v>0.8227551184488654</v>
      </c>
      <c r="AE386" s="245">
        <f t="shared" si="95"/>
        <v>0.82239384866919618</v>
      </c>
      <c r="AF386" s="245">
        <f t="shared" si="95"/>
        <v>0.82202387198427473</v>
      </c>
      <c r="AG386" s="245">
        <f t="shared" si="95"/>
        <v>0.82164486982281804</v>
      </c>
      <c r="AH386" s="245">
        <f t="shared" si="95"/>
        <v>0.82125650788204152</v>
      </c>
      <c r="AI386" s="245">
        <f t="shared" si="95"/>
        <v>0.82085843514466439</v>
      </c>
      <c r="AJ386" s="245">
        <f t="shared" si="95"/>
        <v>0.82728817853653891</v>
      </c>
      <c r="AK386" s="245">
        <f t="shared" si="95"/>
        <v>0.83399779006778796</v>
      </c>
      <c r="AL386" s="245">
        <f t="shared" si="95"/>
        <v>0.84958031705673931</v>
      </c>
      <c r="AM386" s="245">
        <f t="shared" si="95"/>
        <v>0.84958058080930599</v>
      </c>
      <c r="AN386" s="245">
        <f t="shared" si="95"/>
        <v>0.84958085185555665</v>
      </c>
      <c r="AO386" s="245">
        <f t="shared" si="95"/>
        <v>0.84958113050175876</v>
      </c>
      <c r="AP386" s="245">
        <f t="shared" si="95"/>
        <v>0.84958141707156665</v>
      </c>
    </row>
    <row r="387" spans="7:42" ht="14.25" customHeight="1" x14ac:dyDescent="0.2">
      <c r="G387" s="145"/>
      <c r="H387" s="415"/>
      <c r="J387" s="350"/>
      <c r="K387" s="142" t="s">
        <v>993</v>
      </c>
      <c r="L387" s="142" t="s">
        <v>963</v>
      </c>
      <c r="M387" s="245">
        <f t="shared" ref="M387:AP387" si="96">SUMPRODUCT($I$393:$I$398,M400:M405)</f>
        <v>0.8323847066597686</v>
      </c>
      <c r="N387" s="245">
        <f t="shared" si="96"/>
        <v>0.83237735642491062</v>
      </c>
      <c r="O387" s="245">
        <f t="shared" si="96"/>
        <v>0.83253049529129575</v>
      </c>
      <c r="P387" s="245">
        <f t="shared" si="96"/>
        <v>0.83200904143567667</v>
      </c>
      <c r="Q387" s="245">
        <f t="shared" si="96"/>
        <v>0.83146072596802689</v>
      </c>
      <c r="R387" s="245">
        <f t="shared" si="96"/>
        <v>0.83088242234251153</v>
      </c>
      <c r="S387" s="245">
        <f t="shared" si="96"/>
        <v>0.83027160067817385</v>
      </c>
      <c r="T387" s="245">
        <f t="shared" si="96"/>
        <v>0.82962543834541935</v>
      </c>
      <c r="U387" s="245">
        <f t="shared" si="96"/>
        <v>0.82894077635972574</v>
      </c>
      <c r="V387" s="245">
        <f t="shared" si="96"/>
        <v>0.82821406774244388</v>
      </c>
      <c r="W387" s="245">
        <f t="shared" si="96"/>
        <v>0.82744131606750493</v>
      </c>
      <c r="X387" s="245">
        <f t="shared" si="96"/>
        <v>0.82661800194705326</v>
      </c>
      <c r="Y387" s="245">
        <f t="shared" si="96"/>
        <v>0.82573899460111588</v>
      </c>
      <c r="Z387" s="245">
        <f t="shared" si="96"/>
        <v>0.82479844485719245</v>
      </c>
      <c r="AA387" s="245">
        <f t="shared" si="96"/>
        <v>0.82378965486565259</v>
      </c>
      <c r="AB387" s="245">
        <f t="shared" si="96"/>
        <v>0.82345273834432042</v>
      </c>
      <c r="AC387" s="245">
        <f t="shared" si="96"/>
        <v>0.82310798507763572</v>
      </c>
      <c r="AD387" s="245">
        <f t="shared" si="96"/>
        <v>0.8227551184488654</v>
      </c>
      <c r="AE387" s="245">
        <f t="shared" si="96"/>
        <v>0.82239384866919618</v>
      </c>
      <c r="AF387" s="245">
        <f t="shared" si="96"/>
        <v>0.82202387198427473</v>
      </c>
      <c r="AG387" s="245">
        <f t="shared" si="96"/>
        <v>0.82164486982281804</v>
      </c>
      <c r="AH387" s="245">
        <f t="shared" si="96"/>
        <v>0.82125650788204152</v>
      </c>
      <c r="AI387" s="245">
        <f t="shared" si="96"/>
        <v>0.82085843514466439</v>
      </c>
      <c r="AJ387" s="245">
        <f t="shared" si="96"/>
        <v>0.82728817853653891</v>
      </c>
      <c r="AK387" s="245">
        <f t="shared" si="96"/>
        <v>0.83399779006778796</v>
      </c>
      <c r="AL387" s="245">
        <f t="shared" si="96"/>
        <v>0.84958031705673931</v>
      </c>
      <c r="AM387" s="245">
        <f t="shared" si="96"/>
        <v>0.84958058080930599</v>
      </c>
      <c r="AN387" s="245">
        <f t="shared" si="96"/>
        <v>0.84958085185555665</v>
      </c>
      <c r="AO387" s="245">
        <f t="shared" si="96"/>
        <v>0.84958113050175876</v>
      </c>
      <c r="AP387" s="245">
        <f t="shared" si="96"/>
        <v>0.84958141707156665</v>
      </c>
    </row>
    <row r="388" spans="7:42" ht="14.25" customHeight="1" x14ac:dyDescent="0.2">
      <c r="G388" s="145"/>
      <c r="H388" s="415"/>
      <c r="J388" s="350"/>
      <c r="K388" s="142" t="s">
        <v>993</v>
      </c>
      <c r="L388" s="142" t="s">
        <v>964</v>
      </c>
      <c r="M388" s="245">
        <f t="shared" ref="M388:AP388" si="97">SUMPRODUCT($I$393:$I$398,M407:M412)</f>
        <v>0.8323847066597686</v>
      </c>
      <c r="N388" s="245">
        <f t="shared" si="97"/>
        <v>0.83237735642491062</v>
      </c>
      <c r="O388" s="245">
        <f t="shared" si="97"/>
        <v>0.83253049529129575</v>
      </c>
      <c r="P388" s="245">
        <f t="shared" si="97"/>
        <v>0.83200904143567667</v>
      </c>
      <c r="Q388" s="245">
        <f t="shared" si="97"/>
        <v>0.83146072596802689</v>
      </c>
      <c r="R388" s="245">
        <f t="shared" si="97"/>
        <v>0.83088242234251153</v>
      </c>
      <c r="S388" s="245">
        <f t="shared" si="97"/>
        <v>0.83027160067817385</v>
      </c>
      <c r="T388" s="245">
        <f t="shared" si="97"/>
        <v>0.82962543834541935</v>
      </c>
      <c r="U388" s="245">
        <f t="shared" si="97"/>
        <v>0.82894077635972574</v>
      </c>
      <c r="V388" s="245">
        <f t="shared" si="97"/>
        <v>0.82821406774244388</v>
      </c>
      <c r="W388" s="245">
        <f t="shared" si="97"/>
        <v>0.82744131606750493</v>
      </c>
      <c r="X388" s="245">
        <f t="shared" si="97"/>
        <v>0.82661800194705326</v>
      </c>
      <c r="Y388" s="245">
        <f t="shared" si="97"/>
        <v>0.82573899460111588</v>
      </c>
      <c r="Z388" s="245">
        <f t="shared" si="97"/>
        <v>0.82479844485719245</v>
      </c>
      <c r="AA388" s="245">
        <f t="shared" si="97"/>
        <v>0.82378965486565259</v>
      </c>
      <c r="AB388" s="245">
        <f t="shared" si="97"/>
        <v>0.82345273834432042</v>
      </c>
      <c r="AC388" s="245">
        <f t="shared" si="97"/>
        <v>0.82310798507763572</v>
      </c>
      <c r="AD388" s="245">
        <f t="shared" si="97"/>
        <v>0.8227551184488654</v>
      </c>
      <c r="AE388" s="245">
        <f t="shared" si="97"/>
        <v>0.82239384866919618</v>
      </c>
      <c r="AF388" s="245">
        <f t="shared" si="97"/>
        <v>0.82202387198427473</v>
      </c>
      <c r="AG388" s="245">
        <f t="shared" si="97"/>
        <v>0.82164486982281804</v>
      </c>
      <c r="AH388" s="245">
        <f t="shared" si="97"/>
        <v>0.82125650788204152</v>
      </c>
      <c r="AI388" s="245">
        <f t="shared" si="97"/>
        <v>0.82085843514466439</v>
      </c>
      <c r="AJ388" s="245">
        <f t="shared" si="97"/>
        <v>0.82728817853653891</v>
      </c>
      <c r="AK388" s="245">
        <f t="shared" si="97"/>
        <v>0.83399779006778796</v>
      </c>
      <c r="AL388" s="245">
        <f t="shared" si="97"/>
        <v>0.84958031705673931</v>
      </c>
      <c r="AM388" s="245">
        <f t="shared" si="97"/>
        <v>0.84958058080930599</v>
      </c>
      <c r="AN388" s="245">
        <f t="shared" si="97"/>
        <v>0.84958085185555665</v>
      </c>
      <c r="AO388" s="245">
        <f t="shared" si="97"/>
        <v>0.84958113050175876</v>
      </c>
      <c r="AP388" s="245">
        <f t="shared" si="97"/>
        <v>0.84958141707156665</v>
      </c>
    </row>
    <row r="389" spans="7:42" ht="14.25" customHeight="1" x14ac:dyDescent="0.2">
      <c r="G389" s="145"/>
      <c r="H389" s="415"/>
      <c r="J389" s="350"/>
      <c r="K389" s="142" t="s">
        <v>994</v>
      </c>
      <c r="L389" s="142" t="s">
        <v>962</v>
      </c>
      <c r="M389" s="245">
        <f t="shared" ref="M389:AP391" si="98">(1-M$69*M386*(1-M$382/2)-M$382)/(1-M$69)</f>
        <v>0.69739097681934359</v>
      </c>
      <c r="N389" s="245">
        <f t="shared" si="98"/>
        <v>0.69739314239687289</v>
      </c>
      <c r="O389" s="245">
        <f t="shared" si="98"/>
        <v>1.0580482770159176</v>
      </c>
      <c r="P389" s="245">
        <f t="shared" si="98"/>
        <v>1.0582290233429259</v>
      </c>
      <c r="Q389" s="245">
        <f t="shared" si="98"/>
        <v>1.0584190804414624</v>
      </c>
      <c r="R389" s="245">
        <f t="shared" si="98"/>
        <v>1.0586195320347933</v>
      </c>
      <c r="S389" s="245">
        <f t="shared" si="98"/>
        <v>1.0588312550302155</v>
      </c>
      <c r="T389" s="245">
        <f t="shared" si="98"/>
        <v>1.0590552278075533</v>
      </c>
      <c r="U389" s="245">
        <f t="shared" si="98"/>
        <v>1.0592925453339705</v>
      </c>
      <c r="V389" s="245">
        <f t="shared" si="98"/>
        <v>1.0595444370631497</v>
      </c>
      <c r="W389" s="245">
        <f t="shared" si="98"/>
        <v>1.0598122882362297</v>
      </c>
      <c r="X389" s="245">
        <f t="shared" si="98"/>
        <v>1.0600976653633565</v>
      </c>
      <c r="Y389" s="245">
        <f t="shared" si="98"/>
        <v>1.0604023468754009</v>
      </c>
      <c r="Z389" s="245">
        <f t="shared" si="98"/>
        <v>1.0607283602124411</v>
      </c>
      <c r="AA389" s="245">
        <f t="shared" si="98"/>
        <v>1.0610780269830069</v>
      </c>
      <c r="AB389" s="245">
        <f t="shared" si="98"/>
        <v>1.0611948089821868</v>
      </c>
      <c r="AC389" s="245">
        <f t="shared" si="98"/>
        <v>1.061314307353914</v>
      </c>
      <c r="AD389" s="245">
        <f t="shared" si="98"/>
        <v>1.0614366179790764</v>
      </c>
      <c r="AE389" s="245">
        <f t="shared" si="98"/>
        <v>1.0615618413042673</v>
      </c>
      <c r="AF389" s="245">
        <f t="shared" si="98"/>
        <v>1.0616900826168163</v>
      </c>
      <c r="AG389" s="245">
        <f t="shared" si="98"/>
        <v>1.0618214523398959</v>
      </c>
      <c r="AH389" s="245">
        <f t="shared" si="98"/>
        <v>1.061956066349532</v>
      </c>
      <c r="AI389" s="245">
        <f t="shared" si="98"/>
        <v>1.0620940463153292</v>
      </c>
      <c r="AJ389" s="245">
        <f t="shared" si="98"/>
        <v>1.0598653687647386</v>
      </c>
      <c r="AK389" s="245">
        <f t="shared" si="98"/>
        <v>1.0575396833242006</v>
      </c>
      <c r="AL389" s="245">
        <f t="shared" si="98"/>
        <v>1.0521384680710952</v>
      </c>
      <c r="AM389" s="245">
        <f t="shared" si="98"/>
        <v>1.0521383766491847</v>
      </c>
      <c r="AN389" s="245">
        <f t="shared" si="98"/>
        <v>1.0521382826991377</v>
      </c>
      <c r="AO389" s="245">
        <f t="shared" si="98"/>
        <v>1.0521381861147956</v>
      </c>
      <c r="AP389" s="245">
        <f t="shared" si="98"/>
        <v>1.0521380867839736</v>
      </c>
    </row>
    <row r="390" spans="7:42" ht="14.25" customHeight="1" x14ac:dyDescent="0.2">
      <c r="G390" s="145"/>
      <c r="H390" s="415"/>
      <c r="J390" s="350"/>
      <c r="K390" s="142" t="s">
        <v>994</v>
      </c>
      <c r="L390" s="142" t="s">
        <v>963</v>
      </c>
      <c r="M390" s="245">
        <f t="shared" si="98"/>
        <v>0.69739097681934359</v>
      </c>
      <c r="N390" s="245">
        <f t="shared" si="98"/>
        <v>0.69739314239687289</v>
      </c>
      <c r="O390" s="245">
        <f t="shared" si="98"/>
        <v>1.0580482770159176</v>
      </c>
      <c r="P390" s="245">
        <f t="shared" si="98"/>
        <v>1.0582290233429259</v>
      </c>
      <c r="Q390" s="245">
        <f t="shared" si="98"/>
        <v>1.0584190804414624</v>
      </c>
      <c r="R390" s="245">
        <f t="shared" si="98"/>
        <v>1.0586195320347933</v>
      </c>
      <c r="S390" s="245">
        <f t="shared" si="98"/>
        <v>1.0588312550302155</v>
      </c>
      <c r="T390" s="245">
        <f t="shared" si="98"/>
        <v>1.0590552278075533</v>
      </c>
      <c r="U390" s="245">
        <f t="shared" si="98"/>
        <v>1.0592925453339705</v>
      </c>
      <c r="V390" s="245">
        <f t="shared" si="98"/>
        <v>1.0595444370631497</v>
      </c>
      <c r="W390" s="245">
        <f t="shared" si="98"/>
        <v>1.0598122882362297</v>
      </c>
      <c r="X390" s="245">
        <f t="shared" si="98"/>
        <v>1.0600976653633565</v>
      </c>
      <c r="Y390" s="245">
        <f t="shared" si="98"/>
        <v>1.0604023468754009</v>
      </c>
      <c r="Z390" s="245">
        <f t="shared" si="98"/>
        <v>1.0607283602124411</v>
      </c>
      <c r="AA390" s="245">
        <f t="shared" si="98"/>
        <v>1.0610780269830069</v>
      </c>
      <c r="AB390" s="245">
        <f t="shared" si="98"/>
        <v>1.0611948089821868</v>
      </c>
      <c r="AC390" s="245">
        <f t="shared" si="98"/>
        <v>1.061314307353914</v>
      </c>
      <c r="AD390" s="245">
        <f t="shared" si="98"/>
        <v>1.0614366179790764</v>
      </c>
      <c r="AE390" s="245">
        <f t="shared" si="98"/>
        <v>1.0615618413042673</v>
      </c>
      <c r="AF390" s="245">
        <f t="shared" si="98"/>
        <v>1.0616900826168163</v>
      </c>
      <c r="AG390" s="245">
        <f t="shared" si="98"/>
        <v>1.0618214523398959</v>
      </c>
      <c r="AH390" s="245">
        <f t="shared" si="98"/>
        <v>1.061956066349532</v>
      </c>
      <c r="AI390" s="245">
        <f t="shared" si="98"/>
        <v>1.0620940463153292</v>
      </c>
      <c r="AJ390" s="245">
        <f t="shared" si="98"/>
        <v>1.0598653687647386</v>
      </c>
      <c r="AK390" s="245">
        <f t="shared" si="98"/>
        <v>1.0575396833242006</v>
      </c>
      <c r="AL390" s="245">
        <f t="shared" si="98"/>
        <v>1.0521384680710952</v>
      </c>
      <c r="AM390" s="245">
        <f t="shared" si="98"/>
        <v>1.0521383766491847</v>
      </c>
      <c r="AN390" s="245">
        <f t="shared" si="98"/>
        <v>1.0521382826991377</v>
      </c>
      <c r="AO390" s="245">
        <f t="shared" si="98"/>
        <v>1.0521381861147956</v>
      </c>
      <c r="AP390" s="245">
        <f t="shared" si="98"/>
        <v>1.0521380867839736</v>
      </c>
    </row>
    <row r="391" spans="7:42" ht="15" customHeight="1" x14ac:dyDescent="0.2">
      <c r="G391" s="145"/>
      <c r="H391" s="415"/>
      <c r="J391" s="350"/>
      <c r="K391" s="142" t="s">
        <v>994</v>
      </c>
      <c r="L391" s="142" t="s">
        <v>964</v>
      </c>
      <c r="M391" s="245">
        <f t="shared" si="98"/>
        <v>0.69739097681934359</v>
      </c>
      <c r="N391" s="245">
        <f t="shared" si="98"/>
        <v>0.69739314239687289</v>
      </c>
      <c r="O391" s="245">
        <f t="shared" si="98"/>
        <v>1.0580482770159176</v>
      </c>
      <c r="P391" s="245">
        <f>(1-P$69*P388*(1-P$382/2)-P$382)/(1-P$69)</f>
        <v>1.0582290233429259</v>
      </c>
      <c r="Q391" s="245">
        <f>(1-Q$69*Q388*(1-Q$382/2)-Q$382)/(1-Q$69)</f>
        <v>1.0584190804414624</v>
      </c>
      <c r="R391" s="245">
        <f t="shared" si="98"/>
        <v>1.0586195320347933</v>
      </c>
      <c r="S391" s="245">
        <f t="shared" si="98"/>
        <v>1.0588312550302155</v>
      </c>
      <c r="T391" s="245">
        <f t="shared" si="98"/>
        <v>1.0590552278075533</v>
      </c>
      <c r="U391" s="245">
        <f t="shared" si="98"/>
        <v>1.0592925453339705</v>
      </c>
      <c r="V391" s="245">
        <f t="shared" si="98"/>
        <v>1.0595444370631497</v>
      </c>
      <c r="W391" s="245">
        <f t="shared" si="98"/>
        <v>1.0598122882362297</v>
      </c>
      <c r="X391" s="245">
        <f t="shared" si="98"/>
        <v>1.0600976653633565</v>
      </c>
      <c r="Y391" s="245">
        <f t="shared" si="98"/>
        <v>1.0604023468754009</v>
      </c>
      <c r="Z391" s="245">
        <f t="shared" si="98"/>
        <v>1.0607283602124411</v>
      </c>
      <c r="AA391" s="245">
        <f t="shared" si="98"/>
        <v>1.0610780269830069</v>
      </c>
      <c r="AB391" s="245">
        <f t="shared" si="98"/>
        <v>1.0611948089821868</v>
      </c>
      <c r="AC391" s="245">
        <f t="shared" si="98"/>
        <v>1.061314307353914</v>
      </c>
      <c r="AD391" s="245">
        <f t="shared" si="98"/>
        <v>1.0614366179790764</v>
      </c>
      <c r="AE391" s="245">
        <f t="shared" si="98"/>
        <v>1.0615618413042673</v>
      </c>
      <c r="AF391" s="245">
        <f t="shared" si="98"/>
        <v>1.0616900826168163</v>
      </c>
      <c r="AG391" s="245">
        <f t="shared" si="98"/>
        <v>1.0618214523398959</v>
      </c>
      <c r="AH391" s="245">
        <f t="shared" si="98"/>
        <v>1.061956066349532</v>
      </c>
      <c r="AI391" s="245">
        <f t="shared" si="98"/>
        <v>1.0620940463153292</v>
      </c>
      <c r="AJ391" s="245">
        <f t="shared" si="98"/>
        <v>1.0598653687647386</v>
      </c>
      <c r="AK391" s="245">
        <f t="shared" si="98"/>
        <v>1.0575396833242006</v>
      </c>
      <c r="AL391" s="245">
        <f t="shared" si="98"/>
        <v>1.0521384680710952</v>
      </c>
      <c r="AM391" s="245">
        <f t="shared" si="98"/>
        <v>1.0521383766491847</v>
      </c>
      <c r="AN391" s="245">
        <f t="shared" si="98"/>
        <v>1.0521382826991377</v>
      </c>
      <c r="AO391" s="245">
        <f t="shared" si="98"/>
        <v>1.0521381861147956</v>
      </c>
      <c r="AP391" s="245">
        <f t="shared" si="98"/>
        <v>1.0521380867839736</v>
      </c>
    </row>
    <row r="392" spans="7:42" ht="14.25" customHeight="1" x14ac:dyDescent="0.2">
      <c r="G392" s="145"/>
      <c r="H392" s="240"/>
      <c r="I392" s="246" t="s">
        <v>995</v>
      </c>
      <c r="J392" s="247"/>
      <c r="K392" s="248" t="s">
        <v>997</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
      <c r="G393" s="145"/>
      <c r="H393" s="240"/>
      <c r="I393" s="137">
        <v>0.2</v>
      </c>
      <c r="J393" s="251" t="s">
        <v>996</v>
      </c>
      <c r="K393" s="249">
        <v>1</v>
      </c>
      <c r="L393" s="249"/>
      <c r="M393" s="250">
        <f>1/((1+M$73)*(1+M$52))^$K393</f>
        <v>0.93493319502615368</v>
      </c>
      <c r="N393" s="250">
        <f t="shared" ref="N393:AC398" si="99">1/((1+N$73)*(1+N$52))^$K393</f>
        <v>0.93493008759690233</v>
      </c>
      <c r="O393" s="250">
        <f t="shared" si="99"/>
        <v>0.93499482433121783</v>
      </c>
      <c r="P393" s="250">
        <f t="shared" si="99"/>
        <v>0.93477434450358987</v>
      </c>
      <c r="Q393" s="250">
        <f t="shared" si="99"/>
        <v>0.93454237118559647</v>
      </c>
      <c r="R393" s="250">
        <f t="shared" si="99"/>
        <v>0.93429755974723527</v>
      </c>
      <c r="S393" s="250">
        <f t="shared" si="99"/>
        <v>0.93403881380718035</v>
      </c>
      <c r="T393" s="250">
        <f t="shared" si="99"/>
        <v>0.93376490850058314</v>
      </c>
      <c r="U393" s="250">
        <f t="shared" si="99"/>
        <v>0.93347447108886061</v>
      </c>
      <c r="V393" s="250">
        <f t="shared" si="99"/>
        <v>0.93316595794878821</v>
      </c>
      <c r="W393" s="250">
        <f t="shared" si="99"/>
        <v>0.9328376271267006</v>
      </c>
      <c r="X393" s="250">
        <f t="shared" si="99"/>
        <v>0.93248750542754388</v>
      </c>
      <c r="Y393" s="250">
        <f t="shared" si="99"/>
        <v>0.93211334872555573</v>
      </c>
      <c r="Z393" s="250">
        <f t="shared" si="99"/>
        <v>0.93171259380990601</v>
      </c>
      <c r="AA393" s="250">
        <f t="shared" si="99"/>
        <v>0.93128229958133191</v>
      </c>
      <c r="AB393" s="250">
        <f t="shared" si="99"/>
        <v>0.93113848259923415</v>
      </c>
      <c r="AC393" s="250">
        <f t="shared" si="99"/>
        <v>0.93099126489576667</v>
      </c>
      <c r="AD393" s="250">
        <f t="shared" ref="AD393:AP398" si="100">1/((1+AD$73)*(1+AD$52))^$K393</f>
        <v>0.93084052440651943</v>
      </c>
      <c r="AE393" s="250">
        <f t="shared" si="100"/>
        <v>0.93068613315456505</v>
      </c>
      <c r="AF393" s="250">
        <f t="shared" si="100"/>
        <v>0.93052795688806045</v>
      </c>
      <c r="AG393" s="250">
        <f t="shared" si="100"/>
        <v>0.93036585469091493</v>
      </c>
      <c r="AH393" s="250">
        <f t="shared" si="100"/>
        <v>0.93019967856404639</v>
      </c>
      <c r="AI393" s="250">
        <f t="shared" si="100"/>
        <v>0.93002927297473192</v>
      </c>
      <c r="AJ393" s="250">
        <f t="shared" si="100"/>
        <v>0.9327725280641872</v>
      </c>
      <c r="AK393" s="250">
        <f t="shared" si="100"/>
        <v>0.93561454731665972</v>
      </c>
      <c r="AL393" s="250">
        <f t="shared" si="100"/>
        <v>0.94213528112168754</v>
      </c>
      <c r="AM393" s="250">
        <f t="shared" si="100"/>
        <v>0.94213539056597673</v>
      </c>
      <c r="AN393" s="250">
        <f t="shared" si="100"/>
        <v>0.94213550303675231</v>
      </c>
      <c r="AO393" s="250">
        <f t="shared" si="100"/>
        <v>0.94213561866109741</v>
      </c>
      <c r="AP393" s="250">
        <f t="shared" si="100"/>
        <v>0.94213573757330948</v>
      </c>
    </row>
    <row r="394" spans="7:42" ht="14.25" customHeight="1" x14ac:dyDescent="0.2">
      <c r="G394" s="145"/>
      <c r="H394" s="240"/>
      <c r="I394" s="137">
        <v>0.32</v>
      </c>
      <c r="J394" s="251"/>
      <c r="K394" s="249">
        <v>2</v>
      </c>
      <c r="L394" s="249"/>
      <c r="M394" s="250">
        <f t="shared" ref="M394:V398" si="101">1/((1+M$73)*(1+M$52))^$K394</f>
        <v>0.87410007916181187</v>
      </c>
      <c r="N394" s="250">
        <f t="shared" si="101"/>
        <v>0.87409426869395135</v>
      </c>
      <c r="O394" s="250">
        <f t="shared" si="101"/>
        <v>0.87421532152616488</v>
      </c>
      <c r="P394" s="250">
        <f t="shared" si="101"/>
        <v>0.87380307514211619</v>
      </c>
      <c r="Q394" s="250">
        <f t="shared" si="101"/>
        <v>0.87336944354119705</v>
      </c>
      <c r="R394" s="250">
        <f t="shared" si="101"/>
        <v>0.87291193014963864</v>
      </c>
      <c r="S394" s="250">
        <f t="shared" si="101"/>
        <v>0.87242850569832464</v>
      </c>
      <c r="T394" s="250">
        <f t="shared" si="101"/>
        <v>0.87191690434710245</v>
      </c>
      <c r="U394" s="250">
        <f t="shared" si="101"/>
        <v>0.8713745881746281</v>
      </c>
      <c r="V394" s="250">
        <f t="shared" si="101"/>
        <v>0.87079870507447943</v>
      </c>
      <c r="W394" s="250">
        <f t="shared" si="99"/>
        <v>0.87018603858337329</v>
      </c>
      <c r="X394" s="250">
        <f t="shared" si="99"/>
        <v>0.86953294777848356</v>
      </c>
      <c r="Y394" s="250">
        <f t="shared" si="99"/>
        <v>0.86883529487236943</v>
      </c>
      <c r="Z394" s="250">
        <f t="shared" si="99"/>
        <v>0.86808835746398283</v>
      </c>
      <c r="AA394" s="250">
        <f t="shared" si="99"/>
        <v>0.86728672151349362</v>
      </c>
      <c r="AB394" s="250">
        <f t="shared" si="99"/>
        <v>0.86701887377720432</v>
      </c>
      <c r="AC394" s="250">
        <f t="shared" si="99"/>
        <v>0.86674473531221952</v>
      </c>
      <c r="AD394" s="250">
        <f t="shared" si="100"/>
        <v>0.86646408187740409</v>
      </c>
      <c r="AE394" s="250">
        <f t="shared" si="100"/>
        <v>0.86617667844619672</v>
      </c>
      <c r="AF394" s="250">
        <f t="shared" si="100"/>
        <v>0.86588227855026823</v>
      </c>
      <c r="AG394" s="250">
        <f t="shared" si="100"/>
        <v>0.86558062357475662</v>
      </c>
      <c r="AH394" s="250">
        <f t="shared" si="100"/>
        <v>0.8652714420006552</v>
      </c>
      <c r="AI394" s="250">
        <f t="shared" si="100"/>
        <v>0.86495444858990844</v>
      </c>
      <c r="AJ394" s="250">
        <f t="shared" si="100"/>
        <v>0.87006458911125495</v>
      </c>
      <c r="AK394" s="250">
        <f t="shared" si="100"/>
        <v>0.875374581150558</v>
      </c>
      <c r="AL394" s="250">
        <f t="shared" si="100"/>
        <v>0.88761888793424126</v>
      </c>
      <c r="AM394" s="250">
        <f t="shared" si="100"/>
        <v>0.88761909415690554</v>
      </c>
      <c r="AN394" s="250">
        <f t="shared" si="100"/>
        <v>0.88761930608231443</v>
      </c>
      <c r="AO394" s="250">
        <f t="shared" si="100"/>
        <v>0.88761952394992871</v>
      </c>
      <c r="AP394" s="250">
        <f t="shared" si="100"/>
        <v>0.88761974801280386</v>
      </c>
    </row>
    <row r="395" spans="7:42" ht="14.25" customHeight="1" x14ac:dyDescent="0.2">
      <c r="G395" s="145"/>
      <c r="H395" s="240"/>
      <c r="I395" s="137">
        <v>0.192</v>
      </c>
      <c r="J395" s="251"/>
      <c r="K395" s="249">
        <v>3</v>
      </c>
      <c r="L395" s="249"/>
      <c r="M395" s="250">
        <f t="shared" si="101"/>
        <v>0.81722517978336662</v>
      </c>
      <c r="N395" s="250">
        <f t="shared" si="101"/>
        <v>0.81721703119798628</v>
      </c>
      <c r="O395" s="250">
        <f t="shared" si="101"/>
        <v>0.81738680097801564</v>
      </c>
      <c r="P395" s="250">
        <f t="shared" si="101"/>
        <v>0.81680869679119283</v>
      </c>
      <c r="Q395" s="250">
        <f t="shared" si="101"/>
        <v>0.81620075068803521</v>
      </c>
      <c r="R395" s="250">
        <f t="shared" si="101"/>
        <v>0.81555948621305641</v>
      </c>
      <c r="S395" s="250">
        <f t="shared" si="101"/>
        <v>0.81488208659403416</v>
      </c>
      <c r="T395" s="250">
        <f t="shared" si="101"/>
        <v>0.81416540840778384</v>
      </c>
      <c r="U395" s="250">
        <f t="shared" si="101"/>
        <v>0.81340593281658458</v>
      </c>
      <c r="V395" s="250">
        <f t="shared" si="101"/>
        <v>0.8125997078013909</v>
      </c>
      <c r="W395" s="250">
        <f t="shared" si="99"/>
        <v>0.81174227939089749</v>
      </c>
      <c r="X395" s="250">
        <f t="shared" si="99"/>
        <v>0.81082860936101686</v>
      </c>
      <c r="Y395" s="250">
        <f t="shared" si="99"/>
        <v>0.80985297619443997</v>
      </c>
      <c r="Z395" s="250">
        <f t="shared" si="99"/>
        <v>0.80880885518894829</v>
      </c>
      <c r="AA395" s="250">
        <f t="shared" si="99"/>
        <v>0.80768877240744041</v>
      </c>
      <c r="AB395" s="250">
        <f t="shared" si="99"/>
        <v>0.80731463851380292</v>
      </c>
      <c r="AC395" s="250">
        <f t="shared" si="99"/>
        <v>0.80693177747006983</v>
      </c>
      <c r="AD395" s="250">
        <f t="shared" si="100"/>
        <v>0.80653988035417612</v>
      </c>
      <c r="AE395" s="250">
        <f t="shared" si="100"/>
        <v>0.80613862349175602</v>
      </c>
      <c r="AF395" s="250">
        <f t="shared" si="100"/>
        <v>0.80572766756495962</v>
      </c>
      <c r="AG395" s="250">
        <f t="shared" si="100"/>
        <v>0.80530665665602352</v>
      </c>
      <c r="AH395" s="250">
        <f t="shared" si="100"/>
        <v>0.80487521721965838</v>
      </c>
      <c r="AI395" s="250">
        <f t="shared" si="100"/>
        <v>0.80443295697833261</v>
      </c>
      <c r="AJ395" s="250">
        <f t="shared" si="100"/>
        <v>0.81157234636443354</v>
      </c>
      <c r="AK395" s="250">
        <f t="shared" si="100"/>
        <v>0.81901319247568993</v>
      </c>
      <c r="AL395" s="250">
        <f t="shared" si="100"/>
        <v>0.83625707051284592</v>
      </c>
      <c r="AM395" s="250">
        <f t="shared" si="100"/>
        <v>0.83625736194733469</v>
      </c>
      <c r="AN395" s="250">
        <f t="shared" si="100"/>
        <v>0.83625766144099445</v>
      </c>
      <c r="AO395" s="250">
        <f t="shared" si="100"/>
        <v>0.83625796933223484</v>
      </c>
      <c r="AP395" s="250">
        <f t="shared" si="100"/>
        <v>0.83625828597867802</v>
      </c>
    </row>
    <row r="396" spans="7:42" ht="14.25" customHeight="1" x14ac:dyDescent="0.2">
      <c r="G396" s="145"/>
      <c r="H396" s="240"/>
      <c r="I396" s="137">
        <v>0.1152</v>
      </c>
      <c r="J396" s="251"/>
      <c r="K396" s="249">
        <v>4</v>
      </c>
      <c r="L396" s="249"/>
      <c r="M396" s="250">
        <f t="shared" si="101"/>
        <v>0.76405094839068577</v>
      </c>
      <c r="N396" s="250">
        <f t="shared" si="101"/>
        <v>0.76404079056361363</v>
      </c>
      <c r="O396" s="250">
        <f t="shared" si="101"/>
        <v>0.76425242839109575</v>
      </c>
      <c r="P396" s="250">
        <f t="shared" si="101"/>
        <v>0.76353181412781868</v>
      </c>
      <c r="Q396" s="250">
        <f t="shared" si="101"/>
        <v>0.76277418491146021</v>
      </c>
      <c r="R396" s="250">
        <f t="shared" si="101"/>
        <v>0.76197523779756759</v>
      </c>
      <c r="S396" s="250">
        <f t="shared" si="101"/>
        <v>0.76113149755501175</v>
      </c>
      <c r="T396" s="250">
        <f t="shared" si="101"/>
        <v>0.7602390880862343</v>
      </c>
      <c r="U396" s="250">
        <f t="shared" si="101"/>
        <v>0.75929367291650263</v>
      </c>
      <c r="V396" s="250">
        <f t="shared" si="101"/>
        <v>0.75829038475939037</v>
      </c>
      <c r="W396" s="250">
        <f t="shared" si="99"/>
        <v>0.75722374174542406</v>
      </c>
      <c r="X396" s="250">
        <f t="shared" si="99"/>
        <v>0.75608754727233907</v>
      </c>
      <c r="Y396" s="250">
        <f t="shared" si="99"/>
        <v>0.75487476961595701</v>
      </c>
      <c r="Z396" s="250">
        <f t="shared" si="99"/>
        <v>0.75357739636451548</v>
      </c>
      <c r="AA396" s="250">
        <f t="shared" si="99"/>
        <v>0.7521862573136241</v>
      </c>
      <c r="AB396" s="250">
        <f t="shared" si="99"/>
        <v>0.75172172748589172</v>
      </c>
      <c r="AC396" s="250">
        <f t="shared" si="99"/>
        <v>0.75124643619144948</v>
      </c>
      <c r="AD396" s="250">
        <f t="shared" si="100"/>
        <v>0.75076000518365271</v>
      </c>
      <c r="AE396" s="250">
        <f t="shared" si="100"/>
        <v>0.75026203828408622</v>
      </c>
      <c r="AF396" s="250">
        <f t="shared" si="100"/>
        <v>0.74975212030740424</v>
      </c>
      <c r="AG396" s="250">
        <f t="shared" si="100"/>
        <v>0.74922981590806459</v>
      </c>
      <c r="AH396" s="250">
        <f t="shared" si="100"/>
        <v>0.74869466834189324</v>
      </c>
      <c r="AI396" s="250">
        <f t="shared" si="100"/>
        <v>0.74814619813547256</v>
      </c>
      <c r="AJ396" s="250">
        <f t="shared" si="100"/>
        <v>0.75701238922533687</v>
      </c>
      <c r="AK396" s="250">
        <f t="shared" si="100"/>
        <v>0.76628065732451489</v>
      </c>
      <c r="AL396" s="250">
        <f t="shared" si="100"/>
        <v>0.78786729021761903</v>
      </c>
      <c r="AM396" s="250">
        <f t="shared" si="100"/>
        <v>0.78786765631192557</v>
      </c>
      <c r="AN396" s="250">
        <f t="shared" si="100"/>
        <v>0.78786803253004944</v>
      </c>
      <c r="AO396" s="250">
        <f t="shared" si="100"/>
        <v>0.78786841929709817</v>
      </c>
      <c r="AP396" s="250">
        <f t="shared" si="100"/>
        <v>0.78786881706231349</v>
      </c>
    </row>
    <row r="397" spans="7:42" ht="14.25" customHeight="1" x14ac:dyDescent="0.2">
      <c r="G397" s="145"/>
      <c r="H397" s="240"/>
      <c r="I397" s="137">
        <v>0.1152</v>
      </c>
      <c r="J397" s="251"/>
      <c r="K397" s="249">
        <v>5</v>
      </c>
      <c r="L397" s="249"/>
      <c r="M397" s="250">
        <f t="shared" si="101"/>
        <v>0.71433659434166674</v>
      </c>
      <c r="N397" s="250">
        <f t="shared" si="101"/>
        <v>0.71432472324924579</v>
      </c>
      <c r="O397" s="250">
        <f t="shared" si="101"/>
        <v>0.71457206502823922</v>
      </c>
      <c r="P397" s="250">
        <f t="shared" si="101"/>
        <v>0.71372995105896853</v>
      </c>
      <c r="Q397" s="250">
        <f t="shared" si="101"/>
        <v>0.71284479544631663</v>
      </c>
      <c r="R397" s="250">
        <f t="shared" si="101"/>
        <v>0.71191160526208663</v>
      </c>
      <c r="S397" s="250">
        <f t="shared" si="101"/>
        <v>0.71092636112756602</v>
      </c>
      <c r="T397" s="250">
        <f t="shared" si="101"/>
        <v>0.70988458252540931</v>
      </c>
      <c r="U397" s="250">
        <f t="shared" si="101"/>
        <v>0.70878125972685058</v>
      </c>
      <c r="V397" s="250">
        <f t="shared" si="101"/>
        <v>0.70761077329735167</v>
      </c>
      <c r="W397" s="250">
        <f t="shared" si="99"/>
        <v>0.7063667984538029</v>
      </c>
      <c r="X397" s="250">
        <f t="shared" si="99"/>
        <v>0.70504219084081354</v>
      </c>
      <c r="Y397" s="250">
        <f t="shared" si="99"/>
        <v>0.70362884937516201</v>
      </c>
      <c r="Z397" s="250">
        <f t="shared" si="99"/>
        <v>0.70211755060329839</v>
      </c>
      <c r="AA397" s="250">
        <f t="shared" si="99"/>
        <v>0.70049774742450721</v>
      </c>
      <c r="AB397" s="250">
        <f t="shared" si="99"/>
        <v>0.69995702866808829</v>
      </c>
      <c r="AC397" s="250">
        <f t="shared" si="99"/>
        <v>0.69940386987831438</v>
      </c>
      <c r="AD397" s="250">
        <f t="shared" si="100"/>
        <v>0.69883783692859258</v>
      </c>
      <c r="AE397" s="250">
        <f t="shared" si="100"/>
        <v>0.69825847526327844</v>
      </c>
      <c r="AF397" s="250">
        <f t="shared" si="100"/>
        <v>0.69766530868214016</v>
      </c>
      <c r="AG397" s="250">
        <f t="shared" si="100"/>
        <v>0.69705783803722332</v>
      </c>
      <c r="AH397" s="250">
        <f t="shared" si="100"/>
        <v>0.69643553983424444</v>
      </c>
      <c r="AI397" s="250">
        <f t="shared" si="100"/>
        <v>0.69579786473074323</v>
      </c>
      <c r="AJ397" s="250">
        <f t="shared" si="100"/>
        <v>0.70612036007362788</v>
      </c>
      <c r="AK397" s="250">
        <f t="shared" si="100"/>
        <v>0.71694333032018842</v>
      </c>
      <c r="AL397" s="250">
        <f t="shared" si="100"/>
        <v>0.74227757095575864</v>
      </c>
      <c r="AM397" s="250">
        <f t="shared" si="100"/>
        <v>0.74227800209373673</v>
      </c>
      <c r="AN397" s="250">
        <f t="shared" si="100"/>
        <v>0.74227844515427444</v>
      </c>
      <c r="AO397" s="250">
        <f t="shared" si="100"/>
        <v>0.74227890063801238</v>
      </c>
      <c r="AP397" s="250">
        <f t="shared" si="100"/>
        <v>0.7422793690740136</v>
      </c>
    </row>
    <row r="398" spans="7:42" ht="14.25" customHeight="1" x14ac:dyDescent="0.2">
      <c r="G398" s="145"/>
      <c r="H398" s="240"/>
      <c r="I398" s="137">
        <v>5.7599999999999998E-2</v>
      </c>
      <c r="J398" s="251"/>
      <c r="K398" s="249">
        <v>6</v>
      </c>
      <c r="L398" s="249"/>
      <c r="M398" s="250">
        <f t="shared" si="101"/>
        <v>0.6678569944719559</v>
      </c>
      <c r="N398" s="250">
        <f t="shared" si="101"/>
        <v>0.66784367608005035</v>
      </c>
      <c r="O398" s="250">
        <f t="shared" si="101"/>
        <v>0.66812118241307417</v>
      </c>
      <c r="P398" s="250">
        <f t="shared" si="101"/>
        <v>0.66717644715372648</v>
      </c>
      <c r="Q398" s="250">
        <f t="shared" si="101"/>
        <v>0.6661836654237121</v>
      </c>
      <c r="R398" s="250">
        <f t="shared" si="101"/>
        <v>0.66513727555210456</v>
      </c>
      <c r="S398" s="250">
        <f t="shared" si="101"/>
        <v>0.66403281505184697</v>
      </c>
      <c r="T398" s="250">
        <f t="shared" si="101"/>
        <v>0.66286531224781353</v>
      </c>
      <c r="U398" s="250">
        <f t="shared" si="101"/>
        <v>0.66162921154121823</v>
      </c>
      <c r="V398" s="250">
        <f t="shared" si="101"/>
        <v>0.66031828511890589</v>
      </c>
      <c r="W398" s="250">
        <f t="shared" si="99"/>
        <v>0.65892552815072991</v>
      </c>
      <c r="X398" s="250">
        <f t="shared" si="99"/>
        <v>0.65744303375832047</v>
      </c>
      <c r="Y398" s="250">
        <f t="shared" si="99"/>
        <v>0.65586184305099193</v>
      </c>
      <c r="Z398" s="250">
        <f t="shared" si="99"/>
        <v>0.65417176423205703</v>
      </c>
      <c r="AA398" s="250">
        <f t="shared" si="99"/>
        <v>0.6523611530730381</v>
      </c>
      <c r="AB398" s="250">
        <f t="shared" si="99"/>
        <v>0.65175692555867226</v>
      </c>
      <c r="AC398" s="250">
        <f t="shared" si="99"/>
        <v>0.65113889349100618</v>
      </c>
      <c r="AD398" s="250">
        <f t="shared" si="100"/>
        <v>0.65050657860172878</v>
      </c>
      <c r="AE398" s="250">
        <f t="shared" si="100"/>
        <v>0.64985948028518303</v>
      </c>
      <c r="AF398" s="250">
        <f t="shared" si="100"/>
        <v>0.64919707427966999</v>
      </c>
      <c r="AG398" s="250">
        <f t="shared" si="100"/>
        <v>0.64851881125450261</v>
      </c>
      <c r="AH398" s="250">
        <f t="shared" si="100"/>
        <v>0.64782411529439232</v>
      </c>
      <c r="AI398" s="250">
        <f t="shared" si="100"/>
        <v>0.64711238227290402</v>
      </c>
      <c r="AJ398" s="250">
        <f t="shared" si="100"/>
        <v>0.65864967338347202</v>
      </c>
      <c r="AK398" s="250">
        <f t="shared" si="100"/>
        <v>0.67078260944922152</v>
      </c>
      <c r="AL398" s="250">
        <f t="shared" si="100"/>
        <v>0.6993258879827271</v>
      </c>
      <c r="AM398" s="250">
        <f t="shared" si="100"/>
        <v>0.69932637541111553</v>
      </c>
      <c r="AN398" s="250">
        <f t="shared" si="100"/>
        <v>0.69932687631876078</v>
      </c>
      <c r="AO398" s="250">
        <f t="shared" si="100"/>
        <v>0.6993273912716732</v>
      </c>
      <c r="AP398" s="250">
        <f t="shared" si="100"/>
        <v>0.69932792086799656</v>
      </c>
    </row>
    <row r="399" spans="7:42" ht="14.25" customHeight="1" x14ac:dyDescent="0.2">
      <c r="G399" s="145"/>
      <c r="H399" s="240"/>
      <c r="J399" s="251"/>
      <c r="K399" s="248" t="s">
        <v>998</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
      <c r="G400" s="145"/>
      <c r="H400" s="240"/>
      <c r="J400" s="251"/>
      <c r="K400" s="249">
        <v>1</v>
      </c>
      <c r="L400" s="249"/>
      <c r="M400" s="250">
        <f t="shared" ref="M400:AB405" si="102">1/((1+M$74)*(1+M$52))^$K400</f>
        <v>0.93493319502615368</v>
      </c>
      <c r="N400" s="250">
        <f t="shared" si="102"/>
        <v>0.93493008759690233</v>
      </c>
      <c r="O400" s="250">
        <f t="shared" si="102"/>
        <v>0.93499482433121783</v>
      </c>
      <c r="P400" s="250">
        <f t="shared" si="102"/>
        <v>0.93477434450358987</v>
      </c>
      <c r="Q400" s="250">
        <f t="shared" si="102"/>
        <v>0.93454237118559647</v>
      </c>
      <c r="R400" s="250">
        <f t="shared" si="102"/>
        <v>0.93429755974723527</v>
      </c>
      <c r="S400" s="250">
        <f t="shared" si="102"/>
        <v>0.93403881380718035</v>
      </c>
      <c r="T400" s="250">
        <f t="shared" si="102"/>
        <v>0.93376490850058314</v>
      </c>
      <c r="U400" s="250">
        <f t="shared" si="102"/>
        <v>0.93347447108886061</v>
      </c>
      <c r="V400" s="250">
        <f t="shared" si="102"/>
        <v>0.93316595794878821</v>
      </c>
      <c r="W400" s="250">
        <f t="shared" si="102"/>
        <v>0.9328376271267006</v>
      </c>
      <c r="X400" s="250">
        <f t="shared" si="102"/>
        <v>0.93248750542754388</v>
      </c>
      <c r="Y400" s="250">
        <f t="shared" si="102"/>
        <v>0.93211334872555573</v>
      </c>
      <c r="Z400" s="250">
        <f t="shared" si="102"/>
        <v>0.93171259380990601</v>
      </c>
      <c r="AA400" s="250">
        <f t="shared" si="102"/>
        <v>0.93128229958133191</v>
      </c>
      <c r="AB400" s="250">
        <f t="shared" si="102"/>
        <v>0.93113848259923415</v>
      </c>
      <c r="AC400" s="250">
        <f t="shared" ref="AC400:AP405" si="103">1/((1+AC$74)*(1+AC$52))^$K400</f>
        <v>0.93099126489576667</v>
      </c>
      <c r="AD400" s="250">
        <f t="shared" si="103"/>
        <v>0.93084052440651943</v>
      </c>
      <c r="AE400" s="250">
        <f t="shared" si="103"/>
        <v>0.93068613315456505</v>
      </c>
      <c r="AF400" s="250">
        <f t="shared" si="103"/>
        <v>0.93052795688806045</v>
      </c>
      <c r="AG400" s="250">
        <f t="shared" si="103"/>
        <v>0.93036585469091493</v>
      </c>
      <c r="AH400" s="250">
        <f t="shared" si="103"/>
        <v>0.93019967856404639</v>
      </c>
      <c r="AI400" s="250">
        <f t="shared" si="103"/>
        <v>0.93002927297473192</v>
      </c>
      <c r="AJ400" s="250">
        <f t="shared" si="103"/>
        <v>0.9327725280641872</v>
      </c>
      <c r="AK400" s="250">
        <f t="shared" si="103"/>
        <v>0.93561454731665972</v>
      </c>
      <c r="AL400" s="250">
        <f t="shared" si="103"/>
        <v>0.94213528112168754</v>
      </c>
      <c r="AM400" s="250">
        <f t="shared" si="103"/>
        <v>0.94213539056597673</v>
      </c>
      <c r="AN400" s="250">
        <f t="shared" si="103"/>
        <v>0.94213550303675231</v>
      </c>
      <c r="AO400" s="250">
        <f t="shared" si="103"/>
        <v>0.94213561866109741</v>
      </c>
      <c r="AP400" s="250">
        <f t="shared" si="103"/>
        <v>0.94213573757330948</v>
      </c>
    </row>
    <row r="401" spans="6:42" ht="14.25" customHeight="1" x14ac:dyDescent="0.2">
      <c r="G401" s="145"/>
      <c r="H401" s="240"/>
      <c r="J401" s="251"/>
      <c r="K401" s="249">
        <v>2</v>
      </c>
      <c r="L401" s="249"/>
      <c r="M401" s="250">
        <f t="shared" si="102"/>
        <v>0.87410007916181187</v>
      </c>
      <c r="N401" s="250">
        <f t="shared" si="102"/>
        <v>0.87409426869395135</v>
      </c>
      <c r="O401" s="250">
        <f t="shared" si="102"/>
        <v>0.87421532152616488</v>
      </c>
      <c r="P401" s="250">
        <f t="shared" si="102"/>
        <v>0.87380307514211619</v>
      </c>
      <c r="Q401" s="250">
        <f t="shared" si="102"/>
        <v>0.87336944354119705</v>
      </c>
      <c r="R401" s="250">
        <f t="shared" si="102"/>
        <v>0.87291193014963864</v>
      </c>
      <c r="S401" s="250">
        <f t="shared" si="102"/>
        <v>0.87242850569832464</v>
      </c>
      <c r="T401" s="250">
        <f t="shared" si="102"/>
        <v>0.87191690434710245</v>
      </c>
      <c r="U401" s="250">
        <f t="shared" si="102"/>
        <v>0.8713745881746281</v>
      </c>
      <c r="V401" s="250">
        <f t="shared" si="102"/>
        <v>0.87079870507447943</v>
      </c>
      <c r="W401" s="250">
        <f t="shared" si="102"/>
        <v>0.87018603858337329</v>
      </c>
      <c r="X401" s="250">
        <f t="shared" si="102"/>
        <v>0.86953294777848356</v>
      </c>
      <c r="Y401" s="250">
        <f t="shared" si="102"/>
        <v>0.86883529487236943</v>
      </c>
      <c r="Z401" s="250">
        <f t="shared" si="102"/>
        <v>0.86808835746398283</v>
      </c>
      <c r="AA401" s="250">
        <f t="shared" si="102"/>
        <v>0.86728672151349362</v>
      </c>
      <c r="AB401" s="250">
        <f t="shared" si="102"/>
        <v>0.86701887377720432</v>
      </c>
      <c r="AC401" s="250">
        <f t="shared" si="103"/>
        <v>0.86674473531221952</v>
      </c>
      <c r="AD401" s="250">
        <f t="shared" si="103"/>
        <v>0.86646408187740409</v>
      </c>
      <c r="AE401" s="250">
        <f t="shared" si="103"/>
        <v>0.86617667844619672</v>
      </c>
      <c r="AF401" s="250">
        <f t="shared" si="103"/>
        <v>0.86588227855026823</v>
      </c>
      <c r="AG401" s="250">
        <f t="shared" si="103"/>
        <v>0.86558062357475662</v>
      </c>
      <c r="AH401" s="250">
        <f t="shared" si="103"/>
        <v>0.8652714420006552</v>
      </c>
      <c r="AI401" s="250">
        <f t="shared" si="103"/>
        <v>0.86495444858990844</v>
      </c>
      <c r="AJ401" s="250">
        <f t="shared" si="103"/>
        <v>0.87006458911125495</v>
      </c>
      <c r="AK401" s="250">
        <f t="shared" si="103"/>
        <v>0.875374581150558</v>
      </c>
      <c r="AL401" s="250">
        <f t="shared" si="103"/>
        <v>0.88761888793424126</v>
      </c>
      <c r="AM401" s="250">
        <f t="shared" si="103"/>
        <v>0.88761909415690554</v>
      </c>
      <c r="AN401" s="250">
        <f t="shared" si="103"/>
        <v>0.88761930608231443</v>
      </c>
      <c r="AO401" s="250">
        <f t="shared" si="103"/>
        <v>0.88761952394992871</v>
      </c>
      <c r="AP401" s="250">
        <f t="shared" si="103"/>
        <v>0.88761974801280386</v>
      </c>
    </row>
    <row r="402" spans="6:42" ht="14.25" customHeight="1" x14ac:dyDescent="0.2">
      <c r="G402" s="145"/>
      <c r="H402" s="240"/>
      <c r="J402" s="251"/>
      <c r="K402" s="249">
        <v>3</v>
      </c>
      <c r="L402" s="249"/>
      <c r="M402" s="250">
        <f t="shared" si="102"/>
        <v>0.81722517978336662</v>
      </c>
      <c r="N402" s="250">
        <f t="shared" si="102"/>
        <v>0.81721703119798628</v>
      </c>
      <c r="O402" s="250">
        <f t="shared" si="102"/>
        <v>0.81738680097801564</v>
      </c>
      <c r="P402" s="250">
        <f t="shared" si="102"/>
        <v>0.81680869679119283</v>
      </c>
      <c r="Q402" s="250">
        <f t="shared" si="102"/>
        <v>0.81620075068803521</v>
      </c>
      <c r="R402" s="250">
        <f t="shared" si="102"/>
        <v>0.81555948621305641</v>
      </c>
      <c r="S402" s="250">
        <f t="shared" si="102"/>
        <v>0.81488208659403416</v>
      </c>
      <c r="T402" s="250">
        <f t="shared" si="102"/>
        <v>0.81416540840778384</v>
      </c>
      <c r="U402" s="250">
        <f t="shared" si="102"/>
        <v>0.81340593281658458</v>
      </c>
      <c r="V402" s="250">
        <f t="shared" si="102"/>
        <v>0.8125997078013909</v>
      </c>
      <c r="W402" s="250">
        <f t="shared" si="102"/>
        <v>0.81174227939089749</v>
      </c>
      <c r="X402" s="250">
        <f t="shared" si="102"/>
        <v>0.81082860936101686</v>
      </c>
      <c r="Y402" s="250">
        <f t="shared" si="102"/>
        <v>0.80985297619443997</v>
      </c>
      <c r="Z402" s="250">
        <f t="shared" si="102"/>
        <v>0.80880885518894829</v>
      </c>
      <c r="AA402" s="250">
        <f t="shared" si="102"/>
        <v>0.80768877240744041</v>
      </c>
      <c r="AB402" s="250">
        <f t="shared" si="102"/>
        <v>0.80731463851380292</v>
      </c>
      <c r="AC402" s="250">
        <f t="shared" si="103"/>
        <v>0.80693177747006983</v>
      </c>
      <c r="AD402" s="250">
        <f t="shared" si="103"/>
        <v>0.80653988035417612</v>
      </c>
      <c r="AE402" s="250">
        <f t="shared" si="103"/>
        <v>0.80613862349175602</v>
      </c>
      <c r="AF402" s="250">
        <f t="shared" si="103"/>
        <v>0.80572766756495962</v>
      </c>
      <c r="AG402" s="250">
        <f t="shared" si="103"/>
        <v>0.80530665665602352</v>
      </c>
      <c r="AH402" s="250">
        <f t="shared" si="103"/>
        <v>0.80487521721965838</v>
      </c>
      <c r="AI402" s="250">
        <f t="shared" si="103"/>
        <v>0.80443295697833261</v>
      </c>
      <c r="AJ402" s="250">
        <f t="shared" si="103"/>
        <v>0.81157234636443354</v>
      </c>
      <c r="AK402" s="250">
        <f t="shared" si="103"/>
        <v>0.81901319247568993</v>
      </c>
      <c r="AL402" s="250">
        <f t="shared" si="103"/>
        <v>0.83625707051284592</v>
      </c>
      <c r="AM402" s="250">
        <f t="shared" si="103"/>
        <v>0.83625736194733469</v>
      </c>
      <c r="AN402" s="250">
        <f t="shared" si="103"/>
        <v>0.83625766144099445</v>
      </c>
      <c r="AO402" s="250">
        <f t="shared" si="103"/>
        <v>0.83625796933223484</v>
      </c>
      <c r="AP402" s="250">
        <f t="shared" si="103"/>
        <v>0.83625828597867802</v>
      </c>
    </row>
    <row r="403" spans="6:42" ht="14.25" customHeight="1" x14ac:dyDescent="0.2">
      <c r="G403" s="145"/>
      <c r="H403" s="240"/>
      <c r="J403" s="251"/>
      <c r="K403" s="249">
        <v>4</v>
      </c>
      <c r="L403" s="249"/>
      <c r="M403" s="250">
        <f t="shared" si="102"/>
        <v>0.76405094839068577</v>
      </c>
      <c r="N403" s="250">
        <f t="shared" si="102"/>
        <v>0.76404079056361363</v>
      </c>
      <c r="O403" s="250">
        <f t="shared" si="102"/>
        <v>0.76425242839109575</v>
      </c>
      <c r="P403" s="250">
        <f t="shared" si="102"/>
        <v>0.76353181412781868</v>
      </c>
      <c r="Q403" s="250">
        <f t="shared" si="102"/>
        <v>0.76277418491146021</v>
      </c>
      <c r="R403" s="250">
        <f t="shared" si="102"/>
        <v>0.76197523779756759</v>
      </c>
      <c r="S403" s="250">
        <f t="shared" si="102"/>
        <v>0.76113149755501175</v>
      </c>
      <c r="T403" s="250">
        <f t="shared" si="102"/>
        <v>0.7602390880862343</v>
      </c>
      <c r="U403" s="250">
        <f t="shared" si="102"/>
        <v>0.75929367291650263</v>
      </c>
      <c r="V403" s="250">
        <f t="shared" si="102"/>
        <v>0.75829038475939037</v>
      </c>
      <c r="W403" s="250">
        <f t="shared" si="102"/>
        <v>0.75722374174542406</v>
      </c>
      <c r="X403" s="250">
        <f t="shared" si="102"/>
        <v>0.75608754727233907</v>
      </c>
      <c r="Y403" s="250">
        <f t="shared" si="102"/>
        <v>0.75487476961595701</v>
      </c>
      <c r="Z403" s="250">
        <f t="shared" si="102"/>
        <v>0.75357739636451548</v>
      </c>
      <c r="AA403" s="250">
        <f t="shared" si="102"/>
        <v>0.7521862573136241</v>
      </c>
      <c r="AB403" s="250">
        <f t="shared" si="102"/>
        <v>0.75172172748589172</v>
      </c>
      <c r="AC403" s="250">
        <f t="shared" si="103"/>
        <v>0.75124643619144948</v>
      </c>
      <c r="AD403" s="250">
        <f t="shared" si="103"/>
        <v>0.75076000518365271</v>
      </c>
      <c r="AE403" s="250">
        <f t="shared" si="103"/>
        <v>0.75026203828408622</v>
      </c>
      <c r="AF403" s="250">
        <f t="shared" si="103"/>
        <v>0.74975212030740424</v>
      </c>
      <c r="AG403" s="250">
        <f t="shared" si="103"/>
        <v>0.74922981590806459</v>
      </c>
      <c r="AH403" s="250">
        <f t="shared" si="103"/>
        <v>0.74869466834189324</v>
      </c>
      <c r="AI403" s="250">
        <f t="shared" si="103"/>
        <v>0.74814619813547256</v>
      </c>
      <c r="AJ403" s="250">
        <f t="shared" si="103"/>
        <v>0.75701238922533687</v>
      </c>
      <c r="AK403" s="250">
        <f t="shared" si="103"/>
        <v>0.76628065732451489</v>
      </c>
      <c r="AL403" s="250">
        <f t="shared" si="103"/>
        <v>0.78786729021761903</v>
      </c>
      <c r="AM403" s="250">
        <f t="shared" si="103"/>
        <v>0.78786765631192557</v>
      </c>
      <c r="AN403" s="250">
        <f t="shared" si="103"/>
        <v>0.78786803253004944</v>
      </c>
      <c r="AO403" s="250">
        <f t="shared" si="103"/>
        <v>0.78786841929709817</v>
      </c>
      <c r="AP403" s="250">
        <f t="shared" si="103"/>
        <v>0.78786881706231349</v>
      </c>
    </row>
    <row r="404" spans="6:42" ht="14.25" customHeight="1" x14ac:dyDescent="0.2">
      <c r="G404" s="145"/>
      <c r="H404" s="240"/>
      <c r="J404" s="251"/>
      <c r="K404" s="249">
        <v>5</v>
      </c>
      <c r="L404" s="249"/>
      <c r="M404" s="250">
        <f t="shared" si="102"/>
        <v>0.71433659434166674</v>
      </c>
      <c r="N404" s="250">
        <f t="shared" si="102"/>
        <v>0.71432472324924579</v>
      </c>
      <c r="O404" s="250">
        <f t="shared" si="102"/>
        <v>0.71457206502823922</v>
      </c>
      <c r="P404" s="250">
        <f t="shared" si="102"/>
        <v>0.71372995105896853</v>
      </c>
      <c r="Q404" s="250">
        <f t="shared" si="102"/>
        <v>0.71284479544631663</v>
      </c>
      <c r="R404" s="250">
        <f t="shared" si="102"/>
        <v>0.71191160526208663</v>
      </c>
      <c r="S404" s="250">
        <f t="shared" si="102"/>
        <v>0.71092636112756602</v>
      </c>
      <c r="T404" s="250">
        <f t="shared" si="102"/>
        <v>0.70988458252540931</v>
      </c>
      <c r="U404" s="250">
        <f t="shared" si="102"/>
        <v>0.70878125972685058</v>
      </c>
      <c r="V404" s="250">
        <f t="shared" si="102"/>
        <v>0.70761077329735167</v>
      </c>
      <c r="W404" s="250">
        <f t="shared" si="102"/>
        <v>0.7063667984538029</v>
      </c>
      <c r="X404" s="250">
        <f t="shared" si="102"/>
        <v>0.70504219084081354</v>
      </c>
      <c r="Y404" s="250">
        <f t="shared" si="102"/>
        <v>0.70362884937516201</v>
      </c>
      <c r="Z404" s="250">
        <f t="shared" si="102"/>
        <v>0.70211755060329839</v>
      </c>
      <c r="AA404" s="250">
        <f t="shared" si="102"/>
        <v>0.70049774742450721</v>
      </c>
      <c r="AB404" s="250">
        <f t="shared" si="102"/>
        <v>0.69995702866808829</v>
      </c>
      <c r="AC404" s="250">
        <f t="shared" si="103"/>
        <v>0.69940386987831438</v>
      </c>
      <c r="AD404" s="250">
        <f t="shared" si="103"/>
        <v>0.69883783692859258</v>
      </c>
      <c r="AE404" s="250">
        <f t="shared" si="103"/>
        <v>0.69825847526327844</v>
      </c>
      <c r="AF404" s="250">
        <f t="shared" si="103"/>
        <v>0.69766530868214016</v>
      </c>
      <c r="AG404" s="250">
        <f t="shared" si="103"/>
        <v>0.69705783803722332</v>
      </c>
      <c r="AH404" s="250">
        <f t="shared" si="103"/>
        <v>0.69643553983424444</v>
      </c>
      <c r="AI404" s="250">
        <f t="shared" si="103"/>
        <v>0.69579786473074323</v>
      </c>
      <c r="AJ404" s="250">
        <f t="shared" si="103"/>
        <v>0.70612036007362788</v>
      </c>
      <c r="AK404" s="250">
        <f t="shared" si="103"/>
        <v>0.71694333032018842</v>
      </c>
      <c r="AL404" s="250">
        <f t="shared" si="103"/>
        <v>0.74227757095575864</v>
      </c>
      <c r="AM404" s="250">
        <f t="shared" si="103"/>
        <v>0.74227800209373673</v>
      </c>
      <c r="AN404" s="250">
        <f t="shared" si="103"/>
        <v>0.74227844515427444</v>
      </c>
      <c r="AO404" s="250">
        <f t="shared" si="103"/>
        <v>0.74227890063801238</v>
      </c>
      <c r="AP404" s="250">
        <f t="shared" si="103"/>
        <v>0.7422793690740136</v>
      </c>
    </row>
    <row r="405" spans="6:42" ht="14.25" customHeight="1" x14ac:dyDescent="0.2">
      <c r="G405" s="145"/>
      <c r="H405" s="240"/>
      <c r="J405" s="251"/>
      <c r="K405" s="249">
        <v>6</v>
      </c>
      <c r="L405" s="249"/>
      <c r="M405" s="250">
        <f t="shared" si="102"/>
        <v>0.6678569944719559</v>
      </c>
      <c r="N405" s="250">
        <f t="shared" si="102"/>
        <v>0.66784367608005035</v>
      </c>
      <c r="O405" s="250">
        <f t="shared" si="102"/>
        <v>0.66812118241307417</v>
      </c>
      <c r="P405" s="250">
        <f t="shared" si="102"/>
        <v>0.66717644715372648</v>
      </c>
      <c r="Q405" s="250">
        <f t="shared" si="102"/>
        <v>0.6661836654237121</v>
      </c>
      <c r="R405" s="250">
        <f t="shared" si="102"/>
        <v>0.66513727555210456</v>
      </c>
      <c r="S405" s="250">
        <f t="shared" si="102"/>
        <v>0.66403281505184697</v>
      </c>
      <c r="T405" s="250">
        <f t="shared" si="102"/>
        <v>0.66286531224781353</v>
      </c>
      <c r="U405" s="250">
        <f t="shared" si="102"/>
        <v>0.66162921154121823</v>
      </c>
      <c r="V405" s="250">
        <f t="shared" si="102"/>
        <v>0.66031828511890589</v>
      </c>
      <c r="W405" s="250">
        <f t="shared" si="102"/>
        <v>0.65892552815072991</v>
      </c>
      <c r="X405" s="250">
        <f t="shared" si="102"/>
        <v>0.65744303375832047</v>
      </c>
      <c r="Y405" s="250">
        <f t="shared" si="102"/>
        <v>0.65586184305099193</v>
      </c>
      <c r="Z405" s="250">
        <f t="shared" si="102"/>
        <v>0.65417176423205703</v>
      </c>
      <c r="AA405" s="250">
        <f t="shared" si="102"/>
        <v>0.6523611530730381</v>
      </c>
      <c r="AB405" s="250">
        <f t="shared" si="102"/>
        <v>0.65175692555867226</v>
      </c>
      <c r="AC405" s="250">
        <f t="shared" si="103"/>
        <v>0.65113889349100618</v>
      </c>
      <c r="AD405" s="250">
        <f t="shared" si="103"/>
        <v>0.65050657860172878</v>
      </c>
      <c r="AE405" s="250">
        <f t="shared" si="103"/>
        <v>0.64985948028518303</v>
      </c>
      <c r="AF405" s="250">
        <f t="shared" si="103"/>
        <v>0.64919707427966999</v>
      </c>
      <c r="AG405" s="250">
        <f t="shared" si="103"/>
        <v>0.64851881125450261</v>
      </c>
      <c r="AH405" s="250">
        <f t="shared" si="103"/>
        <v>0.64782411529439232</v>
      </c>
      <c r="AI405" s="250">
        <f t="shared" si="103"/>
        <v>0.64711238227290402</v>
      </c>
      <c r="AJ405" s="250">
        <f t="shared" si="103"/>
        <v>0.65864967338347202</v>
      </c>
      <c r="AK405" s="250">
        <f t="shared" si="103"/>
        <v>0.67078260944922152</v>
      </c>
      <c r="AL405" s="250">
        <f t="shared" si="103"/>
        <v>0.6993258879827271</v>
      </c>
      <c r="AM405" s="250">
        <f t="shared" si="103"/>
        <v>0.69932637541111553</v>
      </c>
      <c r="AN405" s="250">
        <f t="shared" si="103"/>
        <v>0.69932687631876078</v>
      </c>
      <c r="AO405" s="250">
        <f t="shared" si="103"/>
        <v>0.6993273912716732</v>
      </c>
      <c r="AP405" s="250">
        <f t="shared" si="103"/>
        <v>0.69932792086799656</v>
      </c>
    </row>
    <row r="406" spans="6:42" ht="14.25" customHeight="1" x14ac:dyDescent="0.2">
      <c r="G406" s="145"/>
      <c r="H406" s="240"/>
      <c r="J406" s="251"/>
      <c r="K406" s="249" t="s">
        <v>999</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
      <c r="G407" s="145"/>
      <c r="H407" s="240"/>
      <c r="J407" s="251"/>
      <c r="K407" s="249">
        <v>1</v>
      </c>
      <c r="L407" s="249"/>
      <c r="M407" s="250">
        <f t="shared" ref="M407:AB412" si="104">1/((1+M$75)*(1+M$52))^$K407</f>
        <v>0.93493319502615368</v>
      </c>
      <c r="N407" s="250">
        <f t="shared" si="104"/>
        <v>0.93493008759690233</v>
      </c>
      <c r="O407" s="250">
        <f t="shared" si="104"/>
        <v>0.93499482433121783</v>
      </c>
      <c r="P407" s="250">
        <f t="shared" si="104"/>
        <v>0.93477434450358987</v>
      </c>
      <c r="Q407" s="250">
        <f t="shared" si="104"/>
        <v>0.93454237118559647</v>
      </c>
      <c r="R407" s="250">
        <f t="shared" si="104"/>
        <v>0.93429755974723527</v>
      </c>
      <c r="S407" s="250">
        <f t="shared" si="104"/>
        <v>0.93403881380718035</v>
      </c>
      <c r="T407" s="250">
        <f t="shared" si="104"/>
        <v>0.93376490850058314</v>
      </c>
      <c r="U407" s="250">
        <f t="shared" si="104"/>
        <v>0.93347447108886061</v>
      </c>
      <c r="V407" s="250">
        <f t="shared" si="104"/>
        <v>0.93316595794878821</v>
      </c>
      <c r="W407" s="250">
        <f t="shared" si="104"/>
        <v>0.9328376271267006</v>
      </c>
      <c r="X407" s="250">
        <f t="shared" si="104"/>
        <v>0.93248750542754388</v>
      </c>
      <c r="Y407" s="250">
        <f t="shared" si="104"/>
        <v>0.93211334872555573</v>
      </c>
      <c r="Z407" s="250">
        <f t="shared" si="104"/>
        <v>0.93171259380990601</v>
      </c>
      <c r="AA407" s="250">
        <f t="shared" si="104"/>
        <v>0.93128229958133191</v>
      </c>
      <c r="AB407" s="250">
        <f t="shared" si="104"/>
        <v>0.93113848259923415</v>
      </c>
      <c r="AC407" s="250">
        <f t="shared" ref="AC407:AP412" si="105">1/((1+AC$75)*(1+AC$52))^$K407</f>
        <v>0.93099126489576667</v>
      </c>
      <c r="AD407" s="250">
        <f t="shared" si="105"/>
        <v>0.93084052440651943</v>
      </c>
      <c r="AE407" s="250">
        <f t="shared" si="105"/>
        <v>0.93068613315456505</v>
      </c>
      <c r="AF407" s="250">
        <f t="shared" si="105"/>
        <v>0.93052795688806045</v>
      </c>
      <c r="AG407" s="250">
        <f t="shared" si="105"/>
        <v>0.93036585469091493</v>
      </c>
      <c r="AH407" s="250">
        <f t="shared" si="105"/>
        <v>0.93019967856404639</v>
      </c>
      <c r="AI407" s="250">
        <f t="shared" si="105"/>
        <v>0.93002927297473192</v>
      </c>
      <c r="AJ407" s="250">
        <f t="shared" si="105"/>
        <v>0.9327725280641872</v>
      </c>
      <c r="AK407" s="250">
        <f t="shared" si="105"/>
        <v>0.93561454731665972</v>
      </c>
      <c r="AL407" s="250">
        <f t="shared" si="105"/>
        <v>0.94213528112168754</v>
      </c>
      <c r="AM407" s="250">
        <f t="shared" si="105"/>
        <v>0.94213539056597673</v>
      </c>
      <c r="AN407" s="250">
        <f t="shared" si="105"/>
        <v>0.94213550303675231</v>
      </c>
      <c r="AO407" s="250">
        <f t="shared" si="105"/>
        <v>0.94213561866109741</v>
      </c>
      <c r="AP407" s="250">
        <f t="shared" si="105"/>
        <v>0.94213573757330948</v>
      </c>
    </row>
    <row r="408" spans="6:42" ht="14.25" customHeight="1" x14ac:dyDescent="0.2">
      <c r="G408" s="145"/>
      <c r="H408" s="240"/>
      <c r="J408" s="251"/>
      <c r="K408" s="249">
        <v>2</v>
      </c>
      <c r="L408" s="249"/>
      <c r="M408" s="250">
        <f t="shared" si="104"/>
        <v>0.87410007916181187</v>
      </c>
      <c r="N408" s="250">
        <f t="shared" si="104"/>
        <v>0.87409426869395135</v>
      </c>
      <c r="O408" s="250">
        <f t="shared" si="104"/>
        <v>0.87421532152616488</v>
      </c>
      <c r="P408" s="250">
        <f t="shared" si="104"/>
        <v>0.87380307514211619</v>
      </c>
      <c r="Q408" s="250">
        <f t="shared" si="104"/>
        <v>0.87336944354119705</v>
      </c>
      <c r="R408" s="250">
        <f t="shared" si="104"/>
        <v>0.87291193014963864</v>
      </c>
      <c r="S408" s="250">
        <f t="shared" si="104"/>
        <v>0.87242850569832464</v>
      </c>
      <c r="T408" s="250">
        <f t="shared" si="104"/>
        <v>0.87191690434710245</v>
      </c>
      <c r="U408" s="250">
        <f t="shared" si="104"/>
        <v>0.8713745881746281</v>
      </c>
      <c r="V408" s="250">
        <f t="shared" si="104"/>
        <v>0.87079870507447943</v>
      </c>
      <c r="W408" s="250">
        <f t="shared" si="104"/>
        <v>0.87018603858337329</v>
      </c>
      <c r="X408" s="250">
        <f t="shared" si="104"/>
        <v>0.86953294777848356</v>
      </c>
      <c r="Y408" s="250">
        <f t="shared" si="104"/>
        <v>0.86883529487236943</v>
      </c>
      <c r="Z408" s="250">
        <f t="shared" si="104"/>
        <v>0.86808835746398283</v>
      </c>
      <c r="AA408" s="250">
        <f t="shared" si="104"/>
        <v>0.86728672151349362</v>
      </c>
      <c r="AB408" s="250">
        <f t="shared" si="104"/>
        <v>0.86701887377720432</v>
      </c>
      <c r="AC408" s="250">
        <f t="shared" si="105"/>
        <v>0.86674473531221952</v>
      </c>
      <c r="AD408" s="250">
        <f t="shared" si="105"/>
        <v>0.86646408187740409</v>
      </c>
      <c r="AE408" s="250">
        <f t="shared" si="105"/>
        <v>0.86617667844619672</v>
      </c>
      <c r="AF408" s="250">
        <f t="shared" si="105"/>
        <v>0.86588227855026823</v>
      </c>
      <c r="AG408" s="250">
        <f t="shared" si="105"/>
        <v>0.86558062357475662</v>
      </c>
      <c r="AH408" s="250">
        <f t="shared" si="105"/>
        <v>0.8652714420006552</v>
      </c>
      <c r="AI408" s="250">
        <f t="shared" si="105"/>
        <v>0.86495444858990844</v>
      </c>
      <c r="AJ408" s="250">
        <f t="shared" si="105"/>
        <v>0.87006458911125495</v>
      </c>
      <c r="AK408" s="250">
        <f t="shared" si="105"/>
        <v>0.875374581150558</v>
      </c>
      <c r="AL408" s="250">
        <f t="shared" si="105"/>
        <v>0.88761888793424126</v>
      </c>
      <c r="AM408" s="250">
        <f t="shared" si="105"/>
        <v>0.88761909415690554</v>
      </c>
      <c r="AN408" s="250">
        <f t="shared" si="105"/>
        <v>0.88761930608231443</v>
      </c>
      <c r="AO408" s="250">
        <f t="shared" si="105"/>
        <v>0.88761952394992871</v>
      </c>
      <c r="AP408" s="250">
        <f t="shared" si="105"/>
        <v>0.88761974801280386</v>
      </c>
    </row>
    <row r="409" spans="6:42" ht="14.25" customHeight="1" x14ac:dyDescent="0.2">
      <c r="G409" s="145"/>
      <c r="H409" s="240"/>
      <c r="J409" s="251"/>
      <c r="K409" s="249">
        <v>3</v>
      </c>
      <c r="L409" s="249"/>
      <c r="M409" s="250">
        <f t="shared" si="104"/>
        <v>0.81722517978336662</v>
      </c>
      <c r="N409" s="250">
        <f t="shared" si="104"/>
        <v>0.81721703119798628</v>
      </c>
      <c r="O409" s="250">
        <f t="shared" si="104"/>
        <v>0.81738680097801564</v>
      </c>
      <c r="P409" s="250">
        <f t="shared" si="104"/>
        <v>0.81680869679119283</v>
      </c>
      <c r="Q409" s="250">
        <f t="shared" si="104"/>
        <v>0.81620075068803521</v>
      </c>
      <c r="R409" s="250">
        <f t="shared" si="104"/>
        <v>0.81555948621305641</v>
      </c>
      <c r="S409" s="250">
        <f t="shared" si="104"/>
        <v>0.81488208659403416</v>
      </c>
      <c r="T409" s="250">
        <f t="shared" si="104"/>
        <v>0.81416540840778384</v>
      </c>
      <c r="U409" s="250">
        <f t="shared" si="104"/>
        <v>0.81340593281658458</v>
      </c>
      <c r="V409" s="250">
        <f t="shared" si="104"/>
        <v>0.8125997078013909</v>
      </c>
      <c r="W409" s="250">
        <f t="shared" si="104"/>
        <v>0.81174227939089749</v>
      </c>
      <c r="X409" s="250">
        <f t="shared" si="104"/>
        <v>0.81082860936101686</v>
      </c>
      <c r="Y409" s="250">
        <f t="shared" si="104"/>
        <v>0.80985297619443997</v>
      </c>
      <c r="Z409" s="250">
        <f t="shared" si="104"/>
        <v>0.80880885518894829</v>
      </c>
      <c r="AA409" s="250">
        <f t="shared" si="104"/>
        <v>0.80768877240744041</v>
      </c>
      <c r="AB409" s="250">
        <f t="shared" si="104"/>
        <v>0.80731463851380292</v>
      </c>
      <c r="AC409" s="250">
        <f t="shared" si="105"/>
        <v>0.80693177747006983</v>
      </c>
      <c r="AD409" s="250">
        <f t="shared" si="105"/>
        <v>0.80653988035417612</v>
      </c>
      <c r="AE409" s="250">
        <f t="shared" si="105"/>
        <v>0.80613862349175602</v>
      </c>
      <c r="AF409" s="250">
        <f t="shared" si="105"/>
        <v>0.80572766756495962</v>
      </c>
      <c r="AG409" s="250">
        <f t="shared" si="105"/>
        <v>0.80530665665602352</v>
      </c>
      <c r="AH409" s="250">
        <f t="shared" si="105"/>
        <v>0.80487521721965838</v>
      </c>
      <c r="AI409" s="250">
        <f t="shared" si="105"/>
        <v>0.80443295697833261</v>
      </c>
      <c r="AJ409" s="250">
        <f t="shared" si="105"/>
        <v>0.81157234636443354</v>
      </c>
      <c r="AK409" s="250">
        <f t="shared" si="105"/>
        <v>0.81901319247568993</v>
      </c>
      <c r="AL409" s="250">
        <f t="shared" si="105"/>
        <v>0.83625707051284592</v>
      </c>
      <c r="AM409" s="250">
        <f t="shared" si="105"/>
        <v>0.83625736194733469</v>
      </c>
      <c r="AN409" s="250">
        <f t="shared" si="105"/>
        <v>0.83625766144099445</v>
      </c>
      <c r="AO409" s="250">
        <f t="shared" si="105"/>
        <v>0.83625796933223484</v>
      </c>
      <c r="AP409" s="250">
        <f t="shared" si="105"/>
        <v>0.83625828597867802</v>
      </c>
    </row>
    <row r="410" spans="6:42" ht="14.25" customHeight="1" x14ac:dyDescent="0.2">
      <c r="G410" s="145"/>
      <c r="H410" s="240"/>
      <c r="J410" s="251"/>
      <c r="K410" s="249">
        <v>4</v>
      </c>
      <c r="L410" s="249"/>
      <c r="M410" s="250">
        <f t="shared" si="104"/>
        <v>0.76405094839068577</v>
      </c>
      <c r="N410" s="250">
        <f t="shared" si="104"/>
        <v>0.76404079056361363</v>
      </c>
      <c r="O410" s="250">
        <f t="shared" si="104"/>
        <v>0.76425242839109575</v>
      </c>
      <c r="P410" s="250">
        <f t="shared" si="104"/>
        <v>0.76353181412781868</v>
      </c>
      <c r="Q410" s="250">
        <f t="shared" si="104"/>
        <v>0.76277418491146021</v>
      </c>
      <c r="R410" s="250">
        <f t="shared" si="104"/>
        <v>0.76197523779756759</v>
      </c>
      <c r="S410" s="250">
        <f t="shared" si="104"/>
        <v>0.76113149755501175</v>
      </c>
      <c r="T410" s="250">
        <f t="shared" si="104"/>
        <v>0.7602390880862343</v>
      </c>
      <c r="U410" s="250">
        <f t="shared" si="104"/>
        <v>0.75929367291650263</v>
      </c>
      <c r="V410" s="250">
        <f t="shared" si="104"/>
        <v>0.75829038475939037</v>
      </c>
      <c r="W410" s="250">
        <f t="shared" si="104"/>
        <v>0.75722374174542406</v>
      </c>
      <c r="X410" s="250">
        <f t="shared" si="104"/>
        <v>0.75608754727233907</v>
      </c>
      <c r="Y410" s="250">
        <f t="shared" si="104"/>
        <v>0.75487476961595701</v>
      </c>
      <c r="Z410" s="250">
        <f t="shared" si="104"/>
        <v>0.75357739636451548</v>
      </c>
      <c r="AA410" s="250">
        <f t="shared" si="104"/>
        <v>0.7521862573136241</v>
      </c>
      <c r="AB410" s="250">
        <f t="shared" si="104"/>
        <v>0.75172172748589172</v>
      </c>
      <c r="AC410" s="250">
        <f t="shared" si="105"/>
        <v>0.75124643619144948</v>
      </c>
      <c r="AD410" s="250">
        <f t="shared" si="105"/>
        <v>0.75076000518365271</v>
      </c>
      <c r="AE410" s="250">
        <f t="shared" si="105"/>
        <v>0.75026203828408622</v>
      </c>
      <c r="AF410" s="250">
        <f t="shared" si="105"/>
        <v>0.74975212030740424</v>
      </c>
      <c r="AG410" s="250">
        <f t="shared" si="105"/>
        <v>0.74922981590806459</v>
      </c>
      <c r="AH410" s="250">
        <f t="shared" si="105"/>
        <v>0.74869466834189324</v>
      </c>
      <c r="AI410" s="250">
        <f t="shared" si="105"/>
        <v>0.74814619813547256</v>
      </c>
      <c r="AJ410" s="250">
        <f t="shared" si="105"/>
        <v>0.75701238922533687</v>
      </c>
      <c r="AK410" s="250">
        <f t="shared" si="105"/>
        <v>0.76628065732451489</v>
      </c>
      <c r="AL410" s="250">
        <f t="shared" si="105"/>
        <v>0.78786729021761903</v>
      </c>
      <c r="AM410" s="250">
        <f t="shared" si="105"/>
        <v>0.78786765631192557</v>
      </c>
      <c r="AN410" s="250">
        <f t="shared" si="105"/>
        <v>0.78786803253004944</v>
      </c>
      <c r="AO410" s="250">
        <f t="shared" si="105"/>
        <v>0.78786841929709817</v>
      </c>
      <c r="AP410" s="250">
        <f t="shared" si="105"/>
        <v>0.78786881706231349</v>
      </c>
    </row>
    <row r="411" spans="6:42" ht="14.25" customHeight="1" x14ac:dyDescent="0.2">
      <c r="G411" s="145"/>
      <c r="H411" s="240"/>
      <c r="J411" s="251"/>
      <c r="K411" s="249">
        <v>5</v>
      </c>
      <c r="L411" s="249"/>
      <c r="M411" s="250">
        <f t="shared" si="104"/>
        <v>0.71433659434166674</v>
      </c>
      <c r="N411" s="250">
        <f t="shared" si="104"/>
        <v>0.71432472324924579</v>
      </c>
      <c r="O411" s="250">
        <f t="shared" si="104"/>
        <v>0.71457206502823922</v>
      </c>
      <c r="P411" s="250">
        <f t="shared" si="104"/>
        <v>0.71372995105896853</v>
      </c>
      <c r="Q411" s="250">
        <f t="shared" si="104"/>
        <v>0.71284479544631663</v>
      </c>
      <c r="R411" s="250">
        <f t="shared" si="104"/>
        <v>0.71191160526208663</v>
      </c>
      <c r="S411" s="250">
        <f t="shared" si="104"/>
        <v>0.71092636112756602</v>
      </c>
      <c r="T411" s="250">
        <f t="shared" si="104"/>
        <v>0.70988458252540931</v>
      </c>
      <c r="U411" s="250">
        <f t="shared" si="104"/>
        <v>0.70878125972685058</v>
      </c>
      <c r="V411" s="250">
        <f t="shared" si="104"/>
        <v>0.70761077329735167</v>
      </c>
      <c r="W411" s="250">
        <f t="shared" si="104"/>
        <v>0.7063667984538029</v>
      </c>
      <c r="X411" s="250">
        <f t="shared" si="104"/>
        <v>0.70504219084081354</v>
      </c>
      <c r="Y411" s="250">
        <f t="shared" si="104"/>
        <v>0.70362884937516201</v>
      </c>
      <c r="Z411" s="250">
        <f t="shared" si="104"/>
        <v>0.70211755060329839</v>
      </c>
      <c r="AA411" s="250">
        <f t="shared" si="104"/>
        <v>0.70049774742450721</v>
      </c>
      <c r="AB411" s="250">
        <f t="shared" si="104"/>
        <v>0.69995702866808829</v>
      </c>
      <c r="AC411" s="250">
        <f t="shared" si="105"/>
        <v>0.69940386987831438</v>
      </c>
      <c r="AD411" s="250">
        <f t="shared" si="105"/>
        <v>0.69883783692859258</v>
      </c>
      <c r="AE411" s="250">
        <f t="shared" si="105"/>
        <v>0.69825847526327844</v>
      </c>
      <c r="AF411" s="250">
        <f t="shared" si="105"/>
        <v>0.69766530868214016</v>
      </c>
      <c r="AG411" s="250">
        <f t="shared" si="105"/>
        <v>0.69705783803722332</v>
      </c>
      <c r="AH411" s="250">
        <f t="shared" si="105"/>
        <v>0.69643553983424444</v>
      </c>
      <c r="AI411" s="250">
        <f t="shared" si="105"/>
        <v>0.69579786473074323</v>
      </c>
      <c r="AJ411" s="250">
        <f t="shared" si="105"/>
        <v>0.70612036007362788</v>
      </c>
      <c r="AK411" s="250">
        <f t="shared" si="105"/>
        <v>0.71694333032018842</v>
      </c>
      <c r="AL411" s="250">
        <f t="shared" si="105"/>
        <v>0.74227757095575864</v>
      </c>
      <c r="AM411" s="250">
        <f t="shared" si="105"/>
        <v>0.74227800209373673</v>
      </c>
      <c r="AN411" s="250">
        <f t="shared" si="105"/>
        <v>0.74227844515427444</v>
      </c>
      <c r="AO411" s="250">
        <f t="shared" si="105"/>
        <v>0.74227890063801238</v>
      </c>
      <c r="AP411" s="250">
        <f t="shared" si="105"/>
        <v>0.7422793690740136</v>
      </c>
    </row>
    <row r="412" spans="6:42" ht="14.25" customHeight="1" x14ac:dyDescent="0.2">
      <c r="G412" s="252"/>
      <c r="H412" s="240"/>
      <c r="I412" s="253"/>
      <c r="J412" s="254"/>
      <c r="K412" s="249">
        <v>6</v>
      </c>
      <c r="L412" s="249"/>
      <c r="M412" s="250">
        <f t="shared" si="104"/>
        <v>0.6678569944719559</v>
      </c>
      <c r="N412" s="250">
        <f t="shared" si="104"/>
        <v>0.66784367608005035</v>
      </c>
      <c r="O412" s="250">
        <f t="shared" si="104"/>
        <v>0.66812118241307417</v>
      </c>
      <c r="P412" s="250">
        <f t="shared" si="104"/>
        <v>0.66717644715372648</v>
      </c>
      <c r="Q412" s="250">
        <f t="shared" si="104"/>
        <v>0.6661836654237121</v>
      </c>
      <c r="R412" s="250">
        <f t="shared" si="104"/>
        <v>0.66513727555210456</v>
      </c>
      <c r="S412" s="250">
        <f t="shared" si="104"/>
        <v>0.66403281505184697</v>
      </c>
      <c r="T412" s="250">
        <f t="shared" si="104"/>
        <v>0.66286531224781353</v>
      </c>
      <c r="U412" s="250">
        <f t="shared" si="104"/>
        <v>0.66162921154121823</v>
      </c>
      <c r="V412" s="250">
        <f t="shared" si="104"/>
        <v>0.66031828511890589</v>
      </c>
      <c r="W412" s="250">
        <f t="shared" si="104"/>
        <v>0.65892552815072991</v>
      </c>
      <c r="X412" s="250">
        <f t="shared" si="104"/>
        <v>0.65744303375832047</v>
      </c>
      <c r="Y412" s="250">
        <f t="shared" si="104"/>
        <v>0.65586184305099193</v>
      </c>
      <c r="Z412" s="250">
        <f t="shared" si="104"/>
        <v>0.65417176423205703</v>
      </c>
      <c r="AA412" s="250">
        <f t="shared" si="104"/>
        <v>0.6523611530730381</v>
      </c>
      <c r="AB412" s="250">
        <f t="shared" si="104"/>
        <v>0.65175692555867226</v>
      </c>
      <c r="AC412" s="250">
        <f t="shared" si="105"/>
        <v>0.65113889349100618</v>
      </c>
      <c r="AD412" s="250">
        <f t="shared" si="105"/>
        <v>0.65050657860172878</v>
      </c>
      <c r="AE412" s="250">
        <f t="shared" si="105"/>
        <v>0.64985948028518303</v>
      </c>
      <c r="AF412" s="250">
        <f t="shared" si="105"/>
        <v>0.64919707427966999</v>
      </c>
      <c r="AG412" s="250">
        <f t="shared" si="105"/>
        <v>0.64851881125450261</v>
      </c>
      <c r="AH412" s="250">
        <f t="shared" si="105"/>
        <v>0.64782411529439232</v>
      </c>
      <c r="AI412" s="250">
        <f t="shared" si="105"/>
        <v>0.64711238227290402</v>
      </c>
      <c r="AJ412" s="250">
        <f t="shared" si="105"/>
        <v>0.65864967338347202</v>
      </c>
      <c r="AK412" s="250">
        <f t="shared" si="105"/>
        <v>0.67078260944922152</v>
      </c>
      <c r="AL412" s="250">
        <f t="shared" si="105"/>
        <v>0.6993258879827271</v>
      </c>
      <c r="AM412" s="250">
        <f t="shared" si="105"/>
        <v>0.69932637541111553</v>
      </c>
      <c r="AN412" s="250">
        <f t="shared" si="105"/>
        <v>0.69932687631876078</v>
      </c>
      <c r="AO412" s="250">
        <f t="shared" si="105"/>
        <v>0.6993273912716732</v>
      </c>
      <c r="AP412" s="250">
        <f t="shared" si="105"/>
        <v>0.69932792086799656</v>
      </c>
    </row>
    <row r="413" spans="6:42" ht="14.25" customHeight="1" x14ac:dyDescent="0.2">
      <c r="G413" s="315"/>
      <c r="J413" s="316"/>
      <c r="K413" s="316"/>
      <c r="L413" s="316"/>
      <c r="M413" s="316"/>
      <c r="N413" s="316"/>
    </row>
    <row r="414" spans="6:42" ht="15.75" customHeight="1" thickBot="1" x14ac:dyDescent="0.2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25">
      <c r="F415" s="257"/>
      <c r="H415" s="240"/>
      <c r="J415" s="349" t="s">
        <v>1000</v>
      </c>
      <c r="K415" s="142" t="s">
        <v>1001</v>
      </c>
      <c r="L415" s="142" t="s">
        <v>962</v>
      </c>
      <c r="M415" s="256">
        <f t="shared" ref="M415:AP415" si="106">SUMPRODUCT($K$47:$K$49,M$419:M$421,$L$47:$L$49)+SUMPRODUCT($K$47:$K$49,M422:M424,$M$47:$M$49)</f>
        <v>1.036113855493064</v>
      </c>
      <c r="N415" s="256">
        <f t="shared" si="106"/>
        <v>1.036113855493064</v>
      </c>
      <c r="O415" s="256">
        <f t="shared" si="106"/>
        <v>1.036113855493064</v>
      </c>
      <c r="P415" s="256">
        <f t="shared" si="106"/>
        <v>1.036113855493064</v>
      </c>
      <c r="Q415" s="256">
        <f t="shared" si="106"/>
        <v>1.036113855493064</v>
      </c>
      <c r="R415" s="256">
        <f t="shared" si="106"/>
        <v>1.036113855493064</v>
      </c>
      <c r="S415" s="256">
        <f t="shared" si="106"/>
        <v>1.036113855493064</v>
      </c>
      <c r="T415" s="256">
        <f t="shared" si="106"/>
        <v>1.036113855493064</v>
      </c>
      <c r="U415" s="256">
        <f t="shared" si="106"/>
        <v>1.036113855493064</v>
      </c>
      <c r="V415" s="256">
        <f t="shared" si="106"/>
        <v>1.036113855493064</v>
      </c>
      <c r="W415" s="256">
        <f t="shared" si="106"/>
        <v>1.036113855493064</v>
      </c>
      <c r="X415" s="256">
        <f t="shared" si="106"/>
        <v>1.036113855493064</v>
      </c>
      <c r="Y415" s="256">
        <f t="shared" si="106"/>
        <v>1.036113855493064</v>
      </c>
      <c r="Z415" s="256">
        <f t="shared" si="106"/>
        <v>1.036113855493064</v>
      </c>
      <c r="AA415" s="256">
        <f t="shared" si="106"/>
        <v>1.036113855493064</v>
      </c>
      <c r="AB415" s="256">
        <f t="shared" si="106"/>
        <v>1.036113855493064</v>
      </c>
      <c r="AC415" s="256">
        <f t="shared" si="106"/>
        <v>1.036113855493064</v>
      </c>
      <c r="AD415" s="256">
        <f t="shared" si="106"/>
        <v>1.036113855493064</v>
      </c>
      <c r="AE415" s="256">
        <f t="shared" si="106"/>
        <v>1.036113855493064</v>
      </c>
      <c r="AF415" s="256">
        <f t="shared" si="106"/>
        <v>1.036113855493064</v>
      </c>
      <c r="AG415" s="256">
        <f t="shared" si="106"/>
        <v>1.036113855493064</v>
      </c>
      <c r="AH415" s="256">
        <f t="shared" si="106"/>
        <v>1.036113855493064</v>
      </c>
      <c r="AI415" s="256">
        <f t="shared" si="106"/>
        <v>1.036113855493064</v>
      </c>
      <c r="AJ415" s="256">
        <f t="shared" si="106"/>
        <v>1.036113855493064</v>
      </c>
      <c r="AK415" s="256">
        <f t="shared" si="106"/>
        <v>1.036113855493064</v>
      </c>
      <c r="AL415" s="256">
        <f t="shared" si="106"/>
        <v>1.036113855493064</v>
      </c>
      <c r="AM415" s="256">
        <f t="shared" si="106"/>
        <v>1.036113855493064</v>
      </c>
      <c r="AN415" s="256">
        <f t="shared" si="106"/>
        <v>1.036113855493064</v>
      </c>
      <c r="AO415" s="256">
        <f t="shared" si="106"/>
        <v>1.036113855493064</v>
      </c>
      <c r="AP415" s="256">
        <f t="shared" si="106"/>
        <v>1.036113855493064</v>
      </c>
    </row>
    <row r="416" spans="6:42" ht="14.25" customHeight="1" thickTop="1" thickBot="1" x14ac:dyDescent="0.25">
      <c r="F416" s="257"/>
      <c r="H416" s="240"/>
      <c r="J416" s="350"/>
      <c r="K416" s="142" t="s">
        <v>1001</v>
      </c>
      <c r="L416" s="142" t="s">
        <v>963</v>
      </c>
      <c r="M416" s="256">
        <f t="shared" ref="M416:AP416" si="107">SUMPRODUCT($K$47:$K$49,M$419:M$421,$L$47:$L$49)+SUMPRODUCT($K$47:$K$49,M425:M427,$M$47:$M$49)</f>
        <v>1.036113855493064</v>
      </c>
      <c r="N416" s="256">
        <f t="shared" si="107"/>
        <v>1.036113855493064</v>
      </c>
      <c r="O416" s="256">
        <f t="shared" si="107"/>
        <v>1.036113855493064</v>
      </c>
      <c r="P416" s="256">
        <f t="shared" si="107"/>
        <v>1.036113855493064</v>
      </c>
      <c r="Q416" s="256">
        <f t="shared" si="107"/>
        <v>1.036113855493064</v>
      </c>
      <c r="R416" s="256">
        <f t="shared" si="107"/>
        <v>1.036113855493064</v>
      </c>
      <c r="S416" s="256">
        <f t="shared" si="107"/>
        <v>1.036113855493064</v>
      </c>
      <c r="T416" s="256">
        <f t="shared" si="107"/>
        <v>1.036113855493064</v>
      </c>
      <c r="U416" s="256">
        <f t="shared" si="107"/>
        <v>1.036113855493064</v>
      </c>
      <c r="V416" s="256">
        <f t="shared" si="107"/>
        <v>1.036113855493064</v>
      </c>
      <c r="W416" s="256">
        <f t="shared" si="107"/>
        <v>1.036113855493064</v>
      </c>
      <c r="X416" s="256">
        <f t="shared" si="107"/>
        <v>1.036113855493064</v>
      </c>
      <c r="Y416" s="256">
        <f t="shared" si="107"/>
        <v>1.036113855493064</v>
      </c>
      <c r="Z416" s="256">
        <f t="shared" si="107"/>
        <v>1.036113855493064</v>
      </c>
      <c r="AA416" s="256">
        <f t="shared" si="107"/>
        <v>1.036113855493064</v>
      </c>
      <c r="AB416" s="256">
        <f t="shared" si="107"/>
        <v>1.036113855493064</v>
      </c>
      <c r="AC416" s="256">
        <f t="shared" si="107"/>
        <v>1.036113855493064</v>
      </c>
      <c r="AD416" s="256">
        <f t="shared" si="107"/>
        <v>1.036113855493064</v>
      </c>
      <c r="AE416" s="256">
        <f t="shared" si="107"/>
        <v>1.036113855493064</v>
      </c>
      <c r="AF416" s="256">
        <f t="shared" si="107"/>
        <v>1.036113855493064</v>
      </c>
      <c r="AG416" s="256">
        <f t="shared" si="107"/>
        <v>1.036113855493064</v>
      </c>
      <c r="AH416" s="256">
        <f t="shared" si="107"/>
        <v>1.036113855493064</v>
      </c>
      <c r="AI416" s="256">
        <f t="shared" si="107"/>
        <v>1.036113855493064</v>
      </c>
      <c r="AJ416" s="256">
        <f t="shared" si="107"/>
        <v>1.036113855493064</v>
      </c>
      <c r="AK416" s="256">
        <f t="shared" si="107"/>
        <v>1.036113855493064</v>
      </c>
      <c r="AL416" s="256">
        <f t="shared" si="107"/>
        <v>1.036113855493064</v>
      </c>
      <c r="AM416" s="256">
        <f t="shared" si="107"/>
        <v>1.036113855493064</v>
      </c>
      <c r="AN416" s="256">
        <f t="shared" si="107"/>
        <v>1.036113855493064</v>
      </c>
      <c r="AO416" s="256">
        <f t="shared" si="107"/>
        <v>1.036113855493064</v>
      </c>
      <c r="AP416" s="256">
        <f t="shared" si="107"/>
        <v>1.036113855493064</v>
      </c>
    </row>
    <row r="417" spans="6:42" ht="14.25" customHeight="1" thickTop="1" x14ac:dyDescent="0.2">
      <c r="F417" s="257"/>
      <c r="H417" s="240"/>
      <c r="J417" s="350"/>
      <c r="K417" s="142" t="s">
        <v>1001</v>
      </c>
      <c r="L417" s="142" t="s">
        <v>964</v>
      </c>
      <c r="M417" s="256">
        <f t="shared" ref="M417:AP417" si="108">SUMPRODUCT($K$47:$K$49,M$419:M$421,$L$47:$L$49)+SUMPRODUCT($K$47:$K$49,M428:M430,$M$47:$M$49)</f>
        <v>1.036113855493064</v>
      </c>
      <c r="N417" s="256">
        <f t="shared" si="108"/>
        <v>1.036113855493064</v>
      </c>
      <c r="O417" s="256">
        <f t="shared" si="108"/>
        <v>1.036113855493064</v>
      </c>
      <c r="P417" s="256">
        <f t="shared" si="108"/>
        <v>1.036113855493064</v>
      </c>
      <c r="Q417" s="256">
        <f t="shared" si="108"/>
        <v>1.036113855493064</v>
      </c>
      <c r="R417" s="256">
        <f t="shared" si="108"/>
        <v>1.036113855493064</v>
      </c>
      <c r="S417" s="256">
        <f t="shared" si="108"/>
        <v>1.036113855493064</v>
      </c>
      <c r="T417" s="256">
        <f t="shared" si="108"/>
        <v>1.036113855493064</v>
      </c>
      <c r="U417" s="256">
        <f t="shared" si="108"/>
        <v>1.036113855493064</v>
      </c>
      <c r="V417" s="256">
        <f t="shared" si="108"/>
        <v>1.036113855493064</v>
      </c>
      <c r="W417" s="256">
        <f t="shared" si="108"/>
        <v>1.036113855493064</v>
      </c>
      <c r="X417" s="256">
        <f t="shared" si="108"/>
        <v>1.036113855493064</v>
      </c>
      <c r="Y417" s="256">
        <f t="shared" si="108"/>
        <v>1.036113855493064</v>
      </c>
      <c r="Z417" s="256">
        <f t="shared" si="108"/>
        <v>1.036113855493064</v>
      </c>
      <c r="AA417" s="256">
        <f t="shared" si="108"/>
        <v>1.036113855493064</v>
      </c>
      <c r="AB417" s="256">
        <f t="shared" si="108"/>
        <v>1.036113855493064</v>
      </c>
      <c r="AC417" s="256">
        <f t="shared" si="108"/>
        <v>1.036113855493064</v>
      </c>
      <c r="AD417" s="256">
        <f t="shared" si="108"/>
        <v>1.036113855493064</v>
      </c>
      <c r="AE417" s="256">
        <f t="shared" si="108"/>
        <v>1.036113855493064</v>
      </c>
      <c r="AF417" s="256">
        <f t="shared" si="108"/>
        <v>1.036113855493064</v>
      </c>
      <c r="AG417" s="256">
        <f t="shared" si="108"/>
        <v>1.036113855493064</v>
      </c>
      <c r="AH417" s="256">
        <f t="shared" si="108"/>
        <v>1.036113855493064</v>
      </c>
      <c r="AI417" s="256">
        <f t="shared" si="108"/>
        <v>1.036113855493064</v>
      </c>
      <c r="AJ417" s="256">
        <f t="shared" si="108"/>
        <v>1.036113855493064</v>
      </c>
      <c r="AK417" s="256">
        <f t="shared" si="108"/>
        <v>1.036113855493064</v>
      </c>
      <c r="AL417" s="256">
        <f t="shared" si="108"/>
        <v>1.036113855493064</v>
      </c>
      <c r="AM417" s="256">
        <f t="shared" si="108"/>
        <v>1.036113855493064</v>
      </c>
      <c r="AN417" s="256">
        <f t="shared" si="108"/>
        <v>1.036113855493064</v>
      </c>
      <c r="AO417" s="256">
        <f t="shared" si="108"/>
        <v>1.036113855493064</v>
      </c>
      <c r="AP417" s="256">
        <f t="shared" si="108"/>
        <v>1.036113855493064</v>
      </c>
    </row>
    <row r="418" spans="6:42" ht="14.25" customHeight="1" thickBot="1" x14ac:dyDescent="0.25">
      <c r="F418" s="257"/>
      <c r="H418" s="240"/>
      <c r="J418" s="132"/>
    </row>
    <row r="419" spans="6:42" ht="14.25" customHeight="1" thickTop="1" thickBot="1" x14ac:dyDescent="0.25">
      <c r="F419" s="257"/>
      <c r="H419" s="240"/>
      <c r="J419" s="251"/>
      <c r="K419" s="142" t="s">
        <v>1002</v>
      </c>
      <c r="L419" s="142" t="s">
        <v>960</v>
      </c>
      <c r="M419" s="256">
        <f t="shared" ref="M419:AP421" si="109">1+((1+M$59)^($J47+0.5)-1)</f>
        <v>1.0319883720275147</v>
      </c>
      <c r="N419" s="256">
        <f t="shared" si="109"/>
        <v>1.0319883720275147</v>
      </c>
      <c r="O419" s="256">
        <f t="shared" si="109"/>
        <v>1.0319883720275147</v>
      </c>
      <c r="P419" s="256">
        <f t="shared" si="109"/>
        <v>1.0319883720275147</v>
      </c>
      <c r="Q419" s="256">
        <f t="shared" si="109"/>
        <v>1.0319883720275147</v>
      </c>
      <c r="R419" s="256">
        <f t="shared" si="109"/>
        <v>1.0319883720275147</v>
      </c>
      <c r="S419" s="256">
        <f t="shared" si="109"/>
        <v>1.0319883720275147</v>
      </c>
      <c r="T419" s="256">
        <f t="shared" si="109"/>
        <v>1.0319883720275147</v>
      </c>
      <c r="U419" s="256">
        <f t="shared" si="109"/>
        <v>1.0319883720275147</v>
      </c>
      <c r="V419" s="256">
        <f t="shared" si="109"/>
        <v>1.0319883720275147</v>
      </c>
      <c r="W419" s="256">
        <f t="shared" si="109"/>
        <v>1.0319883720275147</v>
      </c>
      <c r="X419" s="256">
        <f t="shared" si="109"/>
        <v>1.0319883720275147</v>
      </c>
      <c r="Y419" s="256">
        <f t="shared" si="109"/>
        <v>1.0319883720275147</v>
      </c>
      <c r="Z419" s="256">
        <f t="shared" si="109"/>
        <v>1.0319883720275147</v>
      </c>
      <c r="AA419" s="256">
        <f t="shared" si="109"/>
        <v>1.0319883720275147</v>
      </c>
      <c r="AB419" s="256">
        <f t="shared" si="109"/>
        <v>1.0319883720275147</v>
      </c>
      <c r="AC419" s="256">
        <f t="shared" si="109"/>
        <v>1.0319883720275147</v>
      </c>
      <c r="AD419" s="256">
        <f t="shared" si="109"/>
        <v>1.0319883720275147</v>
      </c>
      <c r="AE419" s="256">
        <f t="shared" si="109"/>
        <v>1.0319883720275147</v>
      </c>
      <c r="AF419" s="256">
        <f t="shared" si="109"/>
        <v>1.0319883720275147</v>
      </c>
      <c r="AG419" s="256">
        <f t="shared" si="109"/>
        <v>1.0319883720275147</v>
      </c>
      <c r="AH419" s="256">
        <f t="shared" si="109"/>
        <v>1.0319883720275147</v>
      </c>
      <c r="AI419" s="256">
        <f t="shared" si="109"/>
        <v>1.0319883720275147</v>
      </c>
      <c r="AJ419" s="256">
        <f t="shared" si="109"/>
        <v>1.0319883720275147</v>
      </c>
      <c r="AK419" s="256">
        <f t="shared" si="109"/>
        <v>1.0319883720275147</v>
      </c>
      <c r="AL419" s="256">
        <f t="shared" si="109"/>
        <v>1.0319883720275147</v>
      </c>
      <c r="AM419" s="256">
        <f t="shared" si="109"/>
        <v>1.0319883720275147</v>
      </c>
      <c r="AN419" s="256">
        <f t="shared" si="109"/>
        <v>1.0319883720275147</v>
      </c>
      <c r="AO419" s="256">
        <f t="shared" si="109"/>
        <v>1.0319883720275147</v>
      </c>
      <c r="AP419" s="256">
        <f t="shared" si="109"/>
        <v>1.0319883720275147</v>
      </c>
    </row>
    <row r="420" spans="6:42" ht="14.25" customHeight="1" thickTop="1" thickBot="1" x14ac:dyDescent="0.25">
      <c r="F420" s="257"/>
      <c r="H420" s="240"/>
      <c r="J420" s="251"/>
      <c r="K420" s="142" t="s">
        <v>1003</v>
      </c>
      <c r="L420" s="142" t="s">
        <v>960</v>
      </c>
      <c r="M420" s="256">
        <f t="shared" si="109"/>
        <v>1.0990676162093029</v>
      </c>
      <c r="N420" s="256">
        <f t="shared" si="109"/>
        <v>1.0990676162093029</v>
      </c>
      <c r="O420" s="256">
        <f t="shared" si="109"/>
        <v>1.0990676162093029</v>
      </c>
      <c r="P420" s="256">
        <f t="shared" si="109"/>
        <v>1.0990676162093029</v>
      </c>
      <c r="Q420" s="256">
        <f t="shared" si="109"/>
        <v>1.0990676162093029</v>
      </c>
      <c r="R420" s="256">
        <f t="shared" si="109"/>
        <v>1.0990676162093029</v>
      </c>
      <c r="S420" s="256">
        <f t="shared" si="109"/>
        <v>1.0990676162093029</v>
      </c>
      <c r="T420" s="256">
        <f t="shared" si="109"/>
        <v>1.0990676162093029</v>
      </c>
      <c r="U420" s="256">
        <f t="shared" si="109"/>
        <v>1.0990676162093029</v>
      </c>
      <c r="V420" s="256">
        <f t="shared" si="109"/>
        <v>1.0990676162093029</v>
      </c>
      <c r="W420" s="256">
        <f t="shared" si="109"/>
        <v>1.0990676162093029</v>
      </c>
      <c r="X420" s="256">
        <f t="shared" si="109"/>
        <v>1.0990676162093029</v>
      </c>
      <c r="Y420" s="256">
        <f t="shared" si="109"/>
        <v>1.0990676162093029</v>
      </c>
      <c r="Z420" s="256">
        <f t="shared" si="109"/>
        <v>1.0990676162093029</v>
      </c>
      <c r="AA420" s="256">
        <f t="shared" si="109"/>
        <v>1.0990676162093029</v>
      </c>
      <c r="AB420" s="256">
        <f t="shared" si="109"/>
        <v>1.0990676162093029</v>
      </c>
      <c r="AC420" s="256">
        <f t="shared" si="109"/>
        <v>1.0990676162093029</v>
      </c>
      <c r="AD420" s="256">
        <f t="shared" si="109"/>
        <v>1.0990676162093029</v>
      </c>
      <c r="AE420" s="256">
        <f t="shared" si="109"/>
        <v>1.0990676162093029</v>
      </c>
      <c r="AF420" s="256">
        <f t="shared" si="109"/>
        <v>1.0990676162093029</v>
      </c>
      <c r="AG420" s="256">
        <f t="shared" si="109"/>
        <v>1.0990676162093029</v>
      </c>
      <c r="AH420" s="256">
        <f t="shared" si="109"/>
        <v>1.0990676162093029</v>
      </c>
      <c r="AI420" s="256">
        <f t="shared" si="109"/>
        <v>1.0990676162093029</v>
      </c>
      <c r="AJ420" s="256">
        <f t="shared" si="109"/>
        <v>1.0990676162093029</v>
      </c>
      <c r="AK420" s="256">
        <f t="shared" si="109"/>
        <v>1.0990676162093029</v>
      </c>
      <c r="AL420" s="256">
        <f t="shared" si="109"/>
        <v>1.0990676162093029</v>
      </c>
      <c r="AM420" s="256">
        <f t="shared" si="109"/>
        <v>1.0990676162093029</v>
      </c>
      <c r="AN420" s="256">
        <f t="shared" si="109"/>
        <v>1.0990676162093029</v>
      </c>
      <c r="AO420" s="256">
        <f t="shared" si="109"/>
        <v>1.0990676162093029</v>
      </c>
      <c r="AP420" s="256">
        <f t="shared" si="109"/>
        <v>1.0990676162093029</v>
      </c>
    </row>
    <row r="421" spans="6:42" ht="13.5" customHeight="1" thickTop="1" thickBot="1" x14ac:dyDescent="0.25">
      <c r="F421" s="257"/>
      <c r="H421" s="240"/>
      <c r="J421" s="251"/>
      <c r="K421" s="142" t="s">
        <v>1004</v>
      </c>
      <c r="L421" s="142" t="s">
        <v>960</v>
      </c>
      <c r="M421" s="256">
        <f t="shared" si="109"/>
        <v>1.1705070112629077</v>
      </c>
      <c r="N421" s="256">
        <f t="shared" si="109"/>
        <v>1.1705070112629077</v>
      </c>
      <c r="O421" s="256">
        <f t="shared" si="109"/>
        <v>1.1705070112629077</v>
      </c>
      <c r="P421" s="256">
        <f t="shared" si="109"/>
        <v>1.1705070112629077</v>
      </c>
      <c r="Q421" s="256">
        <f t="shared" si="109"/>
        <v>1.1705070112629077</v>
      </c>
      <c r="R421" s="256">
        <f t="shared" si="109"/>
        <v>1.1705070112629077</v>
      </c>
      <c r="S421" s="256">
        <f t="shared" si="109"/>
        <v>1.1705070112629077</v>
      </c>
      <c r="T421" s="256">
        <f t="shared" si="109"/>
        <v>1.1705070112629077</v>
      </c>
      <c r="U421" s="256">
        <f t="shared" si="109"/>
        <v>1.1705070112629077</v>
      </c>
      <c r="V421" s="256">
        <f t="shared" si="109"/>
        <v>1.1705070112629077</v>
      </c>
      <c r="W421" s="256">
        <f t="shared" si="109"/>
        <v>1.1705070112629077</v>
      </c>
      <c r="X421" s="256">
        <f t="shared" si="109"/>
        <v>1.1705070112629077</v>
      </c>
      <c r="Y421" s="256">
        <f t="shared" si="109"/>
        <v>1.1705070112629077</v>
      </c>
      <c r="Z421" s="256">
        <f t="shared" si="109"/>
        <v>1.1705070112629077</v>
      </c>
      <c r="AA421" s="256">
        <f t="shared" si="109"/>
        <v>1.1705070112629077</v>
      </c>
      <c r="AB421" s="256">
        <f t="shared" si="109"/>
        <v>1.1705070112629077</v>
      </c>
      <c r="AC421" s="256">
        <f t="shared" si="109"/>
        <v>1.1705070112629077</v>
      </c>
      <c r="AD421" s="256">
        <f t="shared" si="109"/>
        <v>1.1705070112629077</v>
      </c>
      <c r="AE421" s="256">
        <f t="shared" si="109"/>
        <v>1.1705070112629077</v>
      </c>
      <c r="AF421" s="256">
        <f t="shared" si="109"/>
        <v>1.1705070112629077</v>
      </c>
      <c r="AG421" s="256">
        <f t="shared" si="109"/>
        <v>1.1705070112629077</v>
      </c>
      <c r="AH421" s="256">
        <f t="shared" si="109"/>
        <v>1.1705070112629077</v>
      </c>
      <c r="AI421" s="256">
        <f t="shared" si="109"/>
        <v>1.1705070112629077</v>
      </c>
      <c r="AJ421" s="256">
        <f t="shared" si="109"/>
        <v>1.1705070112629077</v>
      </c>
      <c r="AK421" s="256">
        <f t="shared" si="109"/>
        <v>1.1705070112629077</v>
      </c>
      <c r="AL421" s="256">
        <f t="shared" si="109"/>
        <v>1.1705070112629077</v>
      </c>
      <c r="AM421" s="256">
        <f t="shared" si="109"/>
        <v>1.1705070112629077</v>
      </c>
      <c r="AN421" s="256">
        <f t="shared" si="109"/>
        <v>1.1705070112629077</v>
      </c>
      <c r="AO421" s="256">
        <f t="shared" si="109"/>
        <v>1.1705070112629077</v>
      </c>
      <c r="AP421" s="256">
        <f t="shared" si="109"/>
        <v>1.1705070112629077</v>
      </c>
    </row>
    <row r="422" spans="6:42" ht="14.25" customHeight="1" thickTop="1" thickBot="1" x14ac:dyDescent="0.25">
      <c r="F422" s="257"/>
      <c r="H422" s="240"/>
      <c r="J422" s="251"/>
      <c r="K422" s="142" t="s">
        <v>1005</v>
      </c>
      <c r="L422" s="142" t="s">
        <v>962</v>
      </c>
      <c r="M422" s="256">
        <f>1+((1+(M$60+$O$41))^($J47+0.5)-1)</f>
        <v>1.0526157893552615</v>
      </c>
      <c r="N422" s="256">
        <f t="shared" ref="N422:AP422" si="110">1+((1+(N$60+$O$41))^($J47+0.5)-1)</f>
        <v>1.0526157893552615</v>
      </c>
      <c r="O422" s="256">
        <f t="shared" si="110"/>
        <v>1.0526157893552615</v>
      </c>
      <c r="P422" s="256">
        <f t="shared" si="110"/>
        <v>1.0526157893552615</v>
      </c>
      <c r="Q422" s="256">
        <f t="shared" si="110"/>
        <v>1.0526157893552615</v>
      </c>
      <c r="R422" s="256">
        <f t="shared" si="110"/>
        <v>1.0526157893552615</v>
      </c>
      <c r="S422" s="256">
        <f t="shared" si="110"/>
        <v>1.0526157893552615</v>
      </c>
      <c r="T422" s="256">
        <f t="shared" si="110"/>
        <v>1.0526157893552615</v>
      </c>
      <c r="U422" s="256">
        <f t="shared" si="110"/>
        <v>1.0526157893552615</v>
      </c>
      <c r="V422" s="256">
        <f t="shared" si="110"/>
        <v>1.0526157893552615</v>
      </c>
      <c r="W422" s="256">
        <f t="shared" si="110"/>
        <v>1.0526157893552615</v>
      </c>
      <c r="X422" s="256">
        <f t="shared" si="110"/>
        <v>1.0526157893552615</v>
      </c>
      <c r="Y422" s="256">
        <f t="shared" si="110"/>
        <v>1.0526157893552615</v>
      </c>
      <c r="Z422" s="256">
        <f t="shared" si="110"/>
        <v>1.0526157893552615</v>
      </c>
      <c r="AA422" s="256">
        <f t="shared" si="110"/>
        <v>1.0526157893552615</v>
      </c>
      <c r="AB422" s="256">
        <f t="shared" si="110"/>
        <v>1.0526157893552615</v>
      </c>
      <c r="AC422" s="256">
        <f t="shared" si="110"/>
        <v>1.0526157893552615</v>
      </c>
      <c r="AD422" s="256">
        <f t="shared" si="110"/>
        <v>1.0526157893552615</v>
      </c>
      <c r="AE422" s="256">
        <f t="shared" si="110"/>
        <v>1.0526157893552615</v>
      </c>
      <c r="AF422" s="256">
        <f t="shared" si="110"/>
        <v>1.0526157893552615</v>
      </c>
      <c r="AG422" s="256">
        <f t="shared" si="110"/>
        <v>1.0526157893552615</v>
      </c>
      <c r="AH422" s="256">
        <f t="shared" si="110"/>
        <v>1.0526157893552615</v>
      </c>
      <c r="AI422" s="256">
        <f t="shared" si="110"/>
        <v>1.0526157893552615</v>
      </c>
      <c r="AJ422" s="256">
        <f t="shared" si="110"/>
        <v>1.0526157893552615</v>
      </c>
      <c r="AK422" s="256">
        <f t="shared" si="110"/>
        <v>1.0526157893552615</v>
      </c>
      <c r="AL422" s="256">
        <f t="shared" si="110"/>
        <v>1.0526157893552615</v>
      </c>
      <c r="AM422" s="256">
        <f t="shared" si="110"/>
        <v>1.0526157893552615</v>
      </c>
      <c r="AN422" s="256">
        <f t="shared" si="110"/>
        <v>1.0526157893552615</v>
      </c>
      <c r="AO422" s="256">
        <f t="shared" si="110"/>
        <v>1.0526157893552615</v>
      </c>
      <c r="AP422" s="256">
        <f t="shared" si="110"/>
        <v>1.0526157893552615</v>
      </c>
    </row>
    <row r="423" spans="6:42" ht="14.25" customHeight="1" thickTop="1" thickBot="1" x14ac:dyDescent="0.25">
      <c r="F423" s="257"/>
      <c r="H423" s="240"/>
      <c r="J423" s="251"/>
      <c r="K423" s="142" t="s">
        <v>1006</v>
      </c>
      <c r="L423" s="142" t="s">
        <v>962</v>
      </c>
      <c r="M423" s="256">
        <f t="shared" ref="M423:AP424" si="111">1+((1+(M$60+$O$41))^($J48+0.5)-1)</f>
        <v>1.1662982946056297</v>
      </c>
      <c r="N423" s="256">
        <f t="shared" si="111"/>
        <v>1.1662982946056297</v>
      </c>
      <c r="O423" s="256">
        <f t="shared" si="111"/>
        <v>1.1662982946056297</v>
      </c>
      <c r="P423" s="256">
        <f t="shared" si="111"/>
        <v>1.1662982946056297</v>
      </c>
      <c r="Q423" s="256">
        <f t="shared" si="111"/>
        <v>1.1662982946056297</v>
      </c>
      <c r="R423" s="256">
        <f t="shared" si="111"/>
        <v>1.1662982946056297</v>
      </c>
      <c r="S423" s="256">
        <f t="shared" si="111"/>
        <v>1.1662982946056297</v>
      </c>
      <c r="T423" s="256">
        <f t="shared" si="111"/>
        <v>1.1662982946056297</v>
      </c>
      <c r="U423" s="256">
        <f t="shared" si="111"/>
        <v>1.1662982946056297</v>
      </c>
      <c r="V423" s="256">
        <f t="shared" si="111"/>
        <v>1.1662982946056297</v>
      </c>
      <c r="W423" s="256">
        <f t="shared" si="111"/>
        <v>1.1662982946056297</v>
      </c>
      <c r="X423" s="256">
        <f t="shared" si="111"/>
        <v>1.1662982946056297</v>
      </c>
      <c r="Y423" s="256">
        <f t="shared" si="111"/>
        <v>1.1662982946056297</v>
      </c>
      <c r="Z423" s="256">
        <f t="shared" si="111"/>
        <v>1.1662982946056297</v>
      </c>
      <c r="AA423" s="256">
        <f t="shared" si="111"/>
        <v>1.1662982946056297</v>
      </c>
      <c r="AB423" s="256">
        <f t="shared" si="111"/>
        <v>1.1662982946056297</v>
      </c>
      <c r="AC423" s="256">
        <f t="shared" si="111"/>
        <v>1.1662982946056297</v>
      </c>
      <c r="AD423" s="256">
        <f t="shared" si="111"/>
        <v>1.1662982946056297</v>
      </c>
      <c r="AE423" s="256">
        <f t="shared" si="111"/>
        <v>1.1662982946056297</v>
      </c>
      <c r="AF423" s="256">
        <f t="shared" si="111"/>
        <v>1.1662982946056297</v>
      </c>
      <c r="AG423" s="256">
        <f t="shared" si="111"/>
        <v>1.1662982946056297</v>
      </c>
      <c r="AH423" s="256">
        <f t="shared" si="111"/>
        <v>1.1662982946056297</v>
      </c>
      <c r="AI423" s="256">
        <f t="shared" si="111"/>
        <v>1.1662982946056297</v>
      </c>
      <c r="AJ423" s="256">
        <f t="shared" si="111"/>
        <v>1.1662982946056297</v>
      </c>
      <c r="AK423" s="256">
        <f t="shared" si="111"/>
        <v>1.1662982946056297</v>
      </c>
      <c r="AL423" s="256">
        <f t="shared" si="111"/>
        <v>1.1662982946056297</v>
      </c>
      <c r="AM423" s="256">
        <f t="shared" si="111"/>
        <v>1.1662982946056297</v>
      </c>
      <c r="AN423" s="256">
        <f t="shared" si="111"/>
        <v>1.1662982946056297</v>
      </c>
      <c r="AO423" s="256">
        <f t="shared" si="111"/>
        <v>1.1662982946056297</v>
      </c>
      <c r="AP423" s="256">
        <f t="shared" si="111"/>
        <v>1.1662982946056297</v>
      </c>
    </row>
    <row r="424" spans="6:42" ht="14.25" customHeight="1" thickTop="1" thickBot="1" x14ac:dyDescent="0.25">
      <c r="F424" s="257"/>
      <c r="H424" s="240"/>
      <c r="J424" s="251"/>
      <c r="K424" s="142" t="s">
        <v>1007</v>
      </c>
      <c r="L424" s="142" t="s">
        <v>962</v>
      </c>
      <c r="M424" s="256">
        <f t="shared" si="111"/>
        <v>1.292258510423038</v>
      </c>
      <c r="N424" s="256">
        <f t="shared" si="111"/>
        <v>1.292258510423038</v>
      </c>
      <c r="O424" s="256">
        <f t="shared" si="111"/>
        <v>1.292258510423038</v>
      </c>
      <c r="P424" s="256">
        <f t="shared" si="111"/>
        <v>1.292258510423038</v>
      </c>
      <c r="Q424" s="256">
        <f t="shared" si="111"/>
        <v>1.292258510423038</v>
      </c>
      <c r="R424" s="256">
        <f t="shared" si="111"/>
        <v>1.292258510423038</v>
      </c>
      <c r="S424" s="256">
        <f t="shared" si="111"/>
        <v>1.292258510423038</v>
      </c>
      <c r="T424" s="256">
        <f t="shared" si="111"/>
        <v>1.292258510423038</v>
      </c>
      <c r="U424" s="256">
        <f t="shared" si="111"/>
        <v>1.292258510423038</v>
      </c>
      <c r="V424" s="256">
        <f t="shared" si="111"/>
        <v>1.292258510423038</v>
      </c>
      <c r="W424" s="256">
        <f t="shared" si="111"/>
        <v>1.292258510423038</v>
      </c>
      <c r="X424" s="256">
        <f t="shared" si="111"/>
        <v>1.292258510423038</v>
      </c>
      <c r="Y424" s="256">
        <f t="shared" si="111"/>
        <v>1.292258510423038</v>
      </c>
      <c r="Z424" s="256">
        <f t="shared" si="111"/>
        <v>1.292258510423038</v>
      </c>
      <c r="AA424" s="256">
        <f t="shared" si="111"/>
        <v>1.292258510423038</v>
      </c>
      <c r="AB424" s="256">
        <f t="shared" si="111"/>
        <v>1.292258510423038</v>
      </c>
      <c r="AC424" s="256">
        <f t="shared" si="111"/>
        <v>1.292258510423038</v>
      </c>
      <c r="AD424" s="256">
        <f t="shared" si="111"/>
        <v>1.292258510423038</v>
      </c>
      <c r="AE424" s="256">
        <f t="shared" si="111"/>
        <v>1.292258510423038</v>
      </c>
      <c r="AF424" s="256">
        <f t="shared" si="111"/>
        <v>1.292258510423038</v>
      </c>
      <c r="AG424" s="256">
        <f t="shared" si="111"/>
        <v>1.292258510423038</v>
      </c>
      <c r="AH424" s="256">
        <f t="shared" si="111"/>
        <v>1.292258510423038</v>
      </c>
      <c r="AI424" s="256">
        <f t="shared" si="111"/>
        <v>1.292258510423038</v>
      </c>
      <c r="AJ424" s="256">
        <f t="shared" si="111"/>
        <v>1.292258510423038</v>
      </c>
      <c r="AK424" s="256">
        <f t="shared" si="111"/>
        <v>1.292258510423038</v>
      </c>
      <c r="AL424" s="256">
        <f t="shared" si="111"/>
        <v>1.292258510423038</v>
      </c>
      <c r="AM424" s="256">
        <f t="shared" si="111"/>
        <v>1.292258510423038</v>
      </c>
      <c r="AN424" s="256">
        <f t="shared" si="111"/>
        <v>1.292258510423038</v>
      </c>
      <c r="AO424" s="256">
        <f t="shared" si="111"/>
        <v>1.292258510423038</v>
      </c>
      <c r="AP424" s="256">
        <f t="shared" si="111"/>
        <v>1.292258510423038</v>
      </c>
    </row>
    <row r="425" spans="6:42" ht="14.25" customHeight="1" thickTop="1" thickBot="1" x14ac:dyDescent="0.25">
      <c r="F425" s="257"/>
      <c r="H425" s="240"/>
      <c r="J425" s="251"/>
      <c r="K425" s="142" t="s">
        <v>1005</v>
      </c>
      <c r="L425" s="142" t="s">
        <v>963</v>
      </c>
      <c r="M425" s="256">
        <f t="shared" ref="M425:AP427" si="112">1+((1+(M$61+$O$41))^($J47+0.5)-1)</f>
        <v>1.0526157893552615</v>
      </c>
      <c r="N425" s="256">
        <f t="shared" si="112"/>
        <v>1.0526157893552615</v>
      </c>
      <c r="O425" s="256">
        <f t="shared" si="112"/>
        <v>1.0526157893552615</v>
      </c>
      <c r="P425" s="256">
        <f t="shared" si="112"/>
        <v>1.0526157893552615</v>
      </c>
      <c r="Q425" s="256">
        <f t="shared" si="112"/>
        <v>1.0526157893552615</v>
      </c>
      <c r="R425" s="256">
        <f t="shared" si="112"/>
        <v>1.0526157893552615</v>
      </c>
      <c r="S425" s="256">
        <f t="shared" si="112"/>
        <v>1.0526157893552615</v>
      </c>
      <c r="T425" s="256">
        <f t="shared" si="112"/>
        <v>1.0526157893552615</v>
      </c>
      <c r="U425" s="256">
        <f t="shared" si="112"/>
        <v>1.0526157893552615</v>
      </c>
      <c r="V425" s="256">
        <f t="shared" si="112"/>
        <v>1.0526157893552615</v>
      </c>
      <c r="W425" s="256">
        <f t="shared" si="112"/>
        <v>1.0526157893552615</v>
      </c>
      <c r="X425" s="256">
        <f t="shared" si="112"/>
        <v>1.0526157893552615</v>
      </c>
      <c r="Y425" s="256">
        <f t="shared" si="112"/>
        <v>1.0526157893552615</v>
      </c>
      <c r="Z425" s="256">
        <f t="shared" si="112"/>
        <v>1.0526157893552615</v>
      </c>
      <c r="AA425" s="256">
        <f t="shared" si="112"/>
        <v>1.0526157893552615</v>
      </c>
      <c r="AB425" s="256">
        <f t="shared" si="112"/>
        <v>1.0526157893552615</v>
      </c>
      <c r="AC425" s="256">
        <f t="shared" si="112"/>
        <v>1.0526157893552615</v>
      </c>
      <c r="AD425" s="256">
        <f t="shared" si="112"/>
        <v>1.0526157893552615</v>
      </c>
      <c r="AE425" s="256">
        <f t="shared" si="112"/>
        <v>1.0526157893552615</v>
      </c>
      <c r="AF425" s="256">
        <f t="shared" si="112"/>
        <v>1.0526157893552615</v>
      </c>
      <c r="AG425" s="256">
        <f t="shared" si="112"/>
        <v>1.0526157893552615</v>
      </c>
      <c r="AH425" s="256">
        <f t="shared" si="112"/>
        <v>1.0526157893552615</v>
      </c>
      <c r="AI425" s="256">
        <f t="shared" si="112"/>
        <v>1.0526157893552615</v>
      </c>
      <c r="AJ425" s="256">
        <f t="shared" si="112"/>
        <v>1.0526157893552615</v>
      </c>
      <c r="AK425" s="256">
        <f t="shared" si="112"/>
        <v>1.0526157893552615</v>
      </c>
      <c r="AL425" s="256">
        <f t="shared" si="112"/>
        <v>1.0526157893552615</v>
      </c>
      <c r="AM425" s="256">
        <f t="shared" si="112"/>
        <v>1.0526157893552615</v>
      </c>
      <c r="AN425" s="256">
        <f t="shared" si="112"/>
        <v>1.0526157893552615</v>
      </c>
      <c r="AO425" s="256">
        <f t="shared" si="112"/>
        <v>1.0526157893552615</v>
      </c>
      <c r="AP425" s="256">
        <f t="shared" si="112"/>
        <v>1.0526157893552615</v>
      </c>
    </row>
    <row r="426" spans="6:42" ht="14.25" customHeight="1" thickTop="1" thickBot="1" x14ac:dyDescent="0.25">
      <c r="F426" s="257"/>
      <c r="H426" s="240"/>
      <c r="J426" s="251"/>
      <c r="K426" s="142" t="s">
        <v>1006</v>
      </c>
      <c r="L426" s="142" t="s">
        <v>963</v>
      </c>
      <c r="M426" s="256">
        <f t="shared" si="112"/>
        <v>1.1662982946056297</v>
      </c>
      <c r="N426" s="256">
        <f t="shared" si="112"/>
        <v>1.1662982946056297</v>
      </c>
      <c r="O426" s="256">
        <f t="shared" si="112"/>
        <v>1.1662982946056297</v>
      </c>
      <c r="P426" s="256">
        <f t="shared" si="112"/>
        <v>1.1662982946056297</v>
      </c>
      <c r="Q426" s="256">
        <f t="shared" si="112"/>
        <v>1.1662982946056297</v>
      </c>
      <c r="R426" s="256">
        <f t="shared" si="112"/>
        <v>1.1662982946056297</v>
      </c>
      <c r="S426" s="256">
        <f t="shared" si="112"/>
        <v>1.1662982946056297</v>
      </c>
      <c r="T426" s="256">
        <f t="shared" si="112"/>
        <v>1.1662982946056297</v>
      </c>
      <c r="U426" s="256">
        <f t="shared" si="112"/>
        <v>1.1662982946056297</v>
      </c>
      <c r="V426" s="256">
        <f t="shared" si="112"/>
        <v>1.1662982946056297</v>
      </c>
      <c r="W426" s="256">
        <f t="shared" si="112"/>
        <v>1.1662982946056297</v>
      </c>
      <c r="X426" s="256">
        <f t="shared" si="112"/>
        <v>1.1662982946056297</v>
      </c>
      <c r="Y426" s="256">
        <f t="shared" si="112"/>
        <v>1.1662982946056297</v>
      </c>
      <c r="Z426" s="256">
        <f t="shared" si="112"/>
        <v>1.1662982946056297</v>
      </c>
      <c r="AA426" s="256">
        <f t="shared" si="112"/>
        <v>1.1662982946056297</v>
      </c>
      <c r="AB426" s="256">
        <f t="shared" si="112"/>
        <v>1.1662982946056297</v>
      </c>
      <c r="AC426" s="256">
        <f t="shared" si="112"/>
        <v>1.1662982946056297</v>
      </c>
      <c r="AD426" s="256">
        <f t="shared" si="112"/>
        <v>1.1662982946056297</v>
      </c>
      <c r="AE426" s="256">
        <f t="shared" si="112"/>
        <v>1.1662982946056297</v>
      </c>
      <c r="AF426" s="256">
        <f t="shared" si="112"/>
        <v>1.1662982946056297</v>
      </c>
      <c r="AG426" s="256">
        <f t="shared" si="112"/>
        <v>1.1662982946056297</v>
      </c>
      <c r="AH426" s="256">
        <f t="shared" si="112"/>
        <v>1.1662982946056297</v>
      </c>
      <c r="AI426" s="256">
        <f t="shared" si="112"/>
        <v>1.1662982946056297</v>
      </c>
      <c r="AJ426" s="256">
        <f t="shared" si="112"/>
        <v>1.1662982946056297</v>
      </c>
      <c r="AK426" s="256">
        <f t="shared" si="112"/>
        <v>1.1662982946056297</v>
      </c>
      <c r="AL426" s="256">
        <f t="shared" si="112"/>
        <v>1.1662982946056297</v>
      </c>
      <c r="AM426" s="256">
        <f t="shared" si="112"/>
        <v>1.1662982946056297</v>
      </c>
      <c r="AN426" s="256">
        <f t="shared" si="112"/>
        <v>1.1662982946056297</v>
      </c>
      <c r="AO426" s="256">
        <f t="shared" si="112"/>
        <v>1.1662982946056297</v>
      </c>
      <c r="AP426" s="256">
        <f t="shared" si="112"/>
        <v>1.1662982946056297</v>
      </c>
    </row>
    <row r="427" spans="6:42" ht="14.25" customHeight="1" thickTop="1" thickBot="1" x14ac:dyDescent="0.25">
      <c r="F427" s="257"/>
      <c r="H427" s="240"/>
      <c r="J427" s="251"/>
      <c r="K427" s="142" t="s">
        <v>1007</v>
      </c>
      <c r="L427" s="142" t="s">
        <v>963</v>
      </c>
      <c r="M427" s="256">
        <f t="shared" si="112"/>
        <v>1.292258510423038</v>
      </c>
      <c r="N427" s="256">
        <f t="shared" si="112"/>
        <v>1.292258510423038</v>
      </c>
      <c r="O427" s="256">
        <f t="shared" si="112"/>
        <v>1.292258510423038</v>
      </c>
      <c r="P427" s="256">
        <f t="shared" si="112"/>
        <v>1.292258510423038</v>
      </c>
      <c r="Q427" s="256">
        <f t="shared" si="112"/>
        <v>1.292258510423038</v>
      </c>
      <c r="R427" s="256">
        <f t="shared" si="112"/>
        <v>1.292258510423038</v>
      </c>
      <c r="S427" s="256">
        <f t="shared" si="112"/>
        <v>1.292258510423038</v>
      </c>
      <c r="T427" s="256">
        <f t="shared" si="112"/>
        <v>1.292258510423038</v>
      </c>
      <c r="U427" s="256">
        <f t="shared" si="112"/>
        <v>1.292258510423038</v>
      </c>
      <c r="V427" s="256">
        <f t="shared" si="112"/>
        <v>1.292258510423038</v>
      </c>
      <c r="W427" s="256">
        <f t="shared" si="112"/>
        <v>1.292258510423038</v>
      </c>
      <c r="X427" s="256">
        <f t="shared" si="112"/>
        <v>1.292258510423038</v>
      </c>
      <c r="Y427" s="256">
        <f t="shared" si="112"/>
        <v>1.292258510423038</v>
      </c>
      <c r="Z427" s="256">
        <f t="shared" si="112"/>
        <v>1.292258510423038</v>
      </c>
      <c r="AA427" s="256">
        <f t="shared" si="112"/>
        <v>1.292258510423038</v>
      </c>
      <c r="AB427" s="256">
        <f t="shared" si="112"/>
        <v>1.292258510423038</v>
      </c>
      <c r="AC427" s="256">
        <f t="shared" si="112"/>
        <v>1.292258510423038</v>
      </c>
      <c r="AD427" s="256">
        <f t="shared" si="112"/>
        <v>1.292258510423038</v>
      </c>
      <c r="AE427" s="256">
        <f t="shared" si="112"/>
        <v>1.292258510423038</v>
      </c>
      <c r="AF427" s="256">
        <f t="shared" si="112"/>
        <v>1.292258510423038</v>
      </c>
      <c r="AG427" s="256">
        <f t="shared" si="112"/>
        <v>1.292258510423038</v>
      </c>
      <c r="AH427" s="256">
        <f t="shared" si="112"/>
        <v>1.292258510423038</v>
      </c>
      <c r="AI427" s="256">
        <f t="shared" si="112"/>
        <v>1.292258510423038</v>
      </c>
      <c r="AJ427" s="256">
        <f t="shared" si="112"/>
        <v>1.292258510423038</v>
      </c>
      <c r="AK427" s="256">
        <f t="shared" si="112"/>
        <v>1.292258510423038</v>
      </c>
      <c r="AL427" s="256">
        <f t="shared" si="112"/>
        <v>1.292258510423038</v>
      </c>
      <c r="AM427" s="256">
        <f t="shared" si="112"/>
        <v>1.292258510423038</v>
      </c>
      <c r="AN427" s="256">
        <f t="shared" si="112"/>
        <v>1.292258510423038</v>
      </c>
      <c r="AO427" s="256">
        <f t="shared" si="112"/>
        <v>1.292258510423038</v>
      </c>
      <c r="AP427" s="256">
        <f t="shared" si="112"/>
        <v>1.292258510423038</v>
      </c>
    </row>
    <row r="428" spans="6:42" ht="14.25" customHeight="1" thickTop="1" thickBot="1" x14ac:dyDescent="0.25">
      <c r="F428" s="257"/>
      <c r="H428" s="240"/>
      <c r="J428" s="251"/>
      <c r="K428" s="142" t="s">
        <v>1005</v>
      </c>
      <c r="L428" s="142" t="s">
        <v>964</v>
      </c>
      <c r="M428" s="256">
        <f t="shared" ref="M428:AP430" si="113">1+((1+(M$62+$O$41))^($J47+0.5)-1)</f>
        <v>1.0526157893552615</v>
      </c>
      <c r="N428" s="256">
        <f t="shared" si="113"/>
        <v>1.0526157893552615</v>
      </c>
      <c r="O428" s="256">
        <f t="shared" si="113"/>
        <v>1.0526157893552615</v>
      </c>
      <c r="P428" s="256">
        <f t="shared" si="113"/>
        <v>1.0526157893552615</v>
      </c>
      <c r="Q428" s="256">
        <f t="shared" si="113"/>
        <v>1.0526157893552615</v>
      </c>
      <c r="R428" s="256">
        <f t="shared" si="113"/>
        <v>1.0526157893552615</v>
      </c>
      <c r="S428" s="256">
        <f t="shared" si="113"/>
        <v>1.0526157893552615</v>
      </c>
      <c r="T428" s="256">
        <f t="shared" si="113"/>
        <v>1.0526157893552615</v>
      </c>
      <c r="U428" s="256">
        <f t="shared" si="113"/>
        <v>1.0526157893552615</v>
      </c>
      <c r="V428" s="256">
        <f t="shared" si="113"/>
        <v>1.0526157893552615</v>
      </c>
      <c r="W428" s="256">
        <f t="shared" si="113"/>
        <v>1.0526157893552615</v>
      </c>
      <c r="X428" s="256">
        <f t="shared" si="113"/>
        <v>1.0526157893552615</v>
      </c>
      <c r="Y428" s="256">
        <f t="shared" si="113"/>
        <v>1.0526157893552615</v>
      </c>
      <c r="Z428" s="256">
        <f t="shared" si="113"/>
        <v>1.0526157893552615</v>
      </c>
      <c r="AA428" s="256">
        <f t="shared" si="113"/>
        <v>1.0526157893552615</v>
      </c>
      <c r="AB428" s="256">
        <f t="shared" si="113"/>
        <v>1.0526157893552615</v>
      </c>
      <c r="AC428" s="256">
        <f t="shared" si="113"/>
        <v>1.0526157893552615</v>
      </c>
      <c r="AD428" s="256">
        <f t="shared" si="113"/>
        <v>1.0526157893552615</v>
      </c>
      <c r="AE428" s="256">
        <f t="shared" si="113"/>
        <v>1.0526157893552615</v>
      </c>
      <c r="AF428" s="256">
        <f t="shared" si="113"/>
        <v>1.0526157893552615</v>
      </c>
      <c r="AG428" s="256">
        <f t="shared" si="113"/>
        <v>1.0526157893552615</v>
      </c>
      <c r="AH428" s="256">
        <f t="shared" si="113"/>
        <v>1.0526157893552615</v>
      </c>
      <c r="AI428" s="256">
        <f t="shared" si="113"/>
        <v>1.0526157893552615</v>
      </c>
      <c r="AJ428" s="256">
        <f t="shared" si="113"/>
        <v>1.0526157893552615</v>
      </c>
      <c r="AK428" s="256">
        <f t="shared" si="113"/>
        <v>1.0526157893552615</v>
      </c>
      <c r="AL428" s="256">
        <f t="shared" si="113"/>
        <v>1.0526157893552615</v>
      </c>
      <c r="AM428" s="256">
        <f t="shared" si="113"/>
        <v>1.0526157893552615</v>
      </c>
      <c r="AN428" s="256">
        <f t="shared" si="113"/>
        <v>1.0526157893552615</v>
      </c>
      <c r="AO428" s="256">
        <f t="shared" si="113"/>
        <v>1.0526157893552615</v>
      </c>
      <c r="AP428" s="256">
        <f t="shared" si="113"/>
        <v>1.0526157893552615</v>
      </c>
    </row>
    <row r="429" spans="6:42" ht="14.25" customHeight="1" thickTop="1" thickBot="1" x14ac:dyDescent="0.25">
      <c r="F429" s="257"/>
      <c r="H429" s="240"/>
      <c r="J429" s="251"/>
      <c r="K429" s="142" t="s">
        <v>1006</v>
      </c>
      <c r="L429" s="142" t="s">
        <v>964</v>
      </c>
      <c r="M429" s="256">
        <f t="shared" si="113"/>
        <v>1.1662982946056297</v>
      </c>
      <c r="N429" s="256">
        <f t="shared" si="113"/>
        <v>1.1662982946056297</v>
      </c>
      <c r="O429" s="256">
        <f t="shared" si="113"/>
        <v>1.1662982946056297</v>
      </c>
      <c r="P429" s="256">
        <f t="shared" si="113"/>
        <v>1.1662982946056297</v>
      </c>
      <c r="Q429" s="256">
        <f t="shared" si="113"/>
        <v>1.1662982946056297</v>
      </c>
      <c r="R429" s="256">
        <f t="shared" si="113"/>
        <v>1.1662982946056297</v>
      </c>
      <c r="S429" s="256">
        <f t="shared" si="113"/>
        <v>1.1662982946056297</v>
      </c>
      <c r="T429" s="256">
        <f t="shared" si="113"/>
        <v>1.1662982946056297</v>
      </c>
      <c r="U429" s="256">
        <f t="shared" si="113"/>
        <v>1.1662982946056297</v>
      </c>
      <c r="V429" s="256">
        <f t="shared" si="113"/>
        <v>1.1662982946056297</v>
      </c>
      <c r="W429" s="256">
        <f t="shared" si="113"/>
        <v>1.1662982946056297</v>
      </c>
      <c r="X429" s="256">
        <f t="shared" si="113"/>
        <v>1.1662982946056297</v>
      </c>
      <c r="Y429" s="256">
        <f t="shared" si="113"/>
        <v>1.1662982946056297</v>
      </c>
      <c r="Z429" s="256">
        <f t="shared" si="113"/>
        <v>1.1662982946056297</v>
      </c>
      <c r="AA429" s="256">
        <f t="shared" si="113"/>
        <v>1.1662982946056297</v>
      </c>
      <c r="AB429" s="256">
        <f t="shared" si="113"/>
        <v>1.1662982946056297</v>
      </c>
      <c r="AC429" s="256">
        <f t="shared" si="113"/>
        <v>1.1662982946056297</v>
      </c>
      <c r="AD429" s="256">
        <f t="shared" si="113"/>
        <v>1.1662982946056297</v>
      </c>
      <c r="AE429" s="256">
        <f t="shared" si="113"/>
        <v>1.1662982946056297</v>
      </c>
      <c r="AF429" s="256">
        <f t="shared" si="113"/>
        <v>1.1662982946056297</v>
      </c>
      <c r="AG429" s="256">
        <f t="shared" si="113"/>
        <v>1.1662982946056297</v>
      </c>
      <c r="AH429" s="256">
        <f t="shared" si="113"/>
        <v>1.1662982946056297</v>
      </c>
      <c r="AI429" s="256">
        <f t="shared" si="113"/>
        <v>1.1662982946056297</v>
      </c>
      <c r="AJ429" s="256">
        <f t="shared" si="113"/>
        <v>1.1662982946056297</v>
      </c>
      <c r="AK429" s="256">
        <f t="shared" si="113"/>
        <v>1.1662982946056297</v>
      </c>
      <c r="AL429" s="256">
        <f t="shared" si="113"/>
        <v>1.1662982946056297</v>
      </c>
      <c r="AM429" s="256">
        <f t="shared" si="113"/>
        <v>1.1662982946056297</v>
      </c>
      <c r="AN429" s="256">
        <f t="shared" si="113"/>
        <v>1.1662982946056297</v>
      </c>
      <c r="AO429" s="256">
        <f t="shared" si="113"/>
        <v>1.1662982946056297</v>
      </c>
      <c r="AP429" s="256">
        <f t="shared" si="113"/>
        <v>1.1662982946056297</v>
      </c>
    </row>
    <row r="430" spans="6:42" ht="14.25" customHeight="1" thickTop="1" x14ac:dyDescent="0.2">
      <c r="F430" s="257"/>
      <c r="H430" s="240"/>
      <c r="J430" s="251"/>
      <c r="K430" s="142" t="s">
        <v>1007</v>
      </c>
      <c r="L430" s="142" t="s">
        <v>964</v>
      </c>
      <c r="M430" s="256">
        <f t="shared" si="113"/>
        <v>1.292258510423038</v>
      </c>
      <c r="N430" s="256">
        <f t="shared" si="113"/>
        <v>1.292258510423038</v>
      </c>
      <c r="O430" s="256">
        <f t="shared" si="113"/>
        <v>1.292258510423038</v>
      </c>
      <c r="P430" s="256">
        <f t="shared" si="113"/>
        <v>1.292258510423038</v>
      </c>
      <c r="Q430" s="256">
        <f t="shared" si="113"/>
        <v>1.292258510423038</v>
      </c>
      <c r="R430" s="256">
        <f t="shared" si="113"/>
        <v>1.292258510423038</v>
      </c>
      <c r="S430" s="256">
        <f t="shared" si="113"/>
        <v>1.292258510423038</v>
      </c>
      <c r="T430" s="256">
        <f t="shared" si="113"/>
        <v>1.292258510423038</v>
      </c>
      <c r="U430" s="256">
        <f t="shared" si="113"/>
        <v>1.292258510423038</v>
      </c>
      <c r="V430" s="256">
        <f t="shared" si="113"/>
        <v>1.292258510423038</v>
      </c>
      <c r="W430" s="256">
        <f t="shared" si="113"/>
        <v>1.292258510423038</v>
      </c>
      <c r="X430" s="256">
        <f t="shared" si="113"/>
        <v>1.292258510423038</v>
      </c>
      <c r="Y430" s="256">
        <f t="shared" si="113"/>
        <v>1.292258510423038</v>
      </c>
      <c r="Z430" s="256">
        <f t="shared" si="113"/>
        <v>1.292258510423038</v>
      </c>
      <c r="AA430" s="256">
        <f t="shared" si="113"/>
        <v>1.292258510423038</v>
      </c>
      <c r="AB430" s="256">
        <f t="shared" si="113"/>
        <v>1.292258510423038</v>
      </c>
      <c r="AC430" s="256">
        <f t="shared" si="113"/>
        <v>1.292258510423038</v>
      </c>
      <c r="AD430" s="256">
        <f t="shared" si="113"/>
        <v>1.292258510423038</v>
      </c>
      <c r="AE430" s="256">
        <f t="shared" si="113"/>
        <v>1.292258510423038</v>
      </c>
      <c r="AF430" s="256">
        <f t="shared" si="113"/>
        <v>1.292258510423038</v>
      </c>
      <c r="AG430" s="256">
        <f t="shared" si="113"/>
        <v>1.292258510423038</v>
      </c>
      <c r="AH430" s="256">
        <f t="shared" si="113"/>
        <v>1.292258510423038</v>
      </c>
      <c r="AI430" s="256">
        <f t="shared" si="113"/>
        <v>1.292258510423038</v>
      </c>
      <c r="AJ430" s="256">
        <f t="shared" si="113"/>
        <v>1.292258510423038</v>
      </c>
      <c r="AK430" s="256">
        <f t="shared" si="113"/>
        <v>1.292258510423038</v>
      </c>
      <c r="AL430" s="256">
        <f t="shared" si="113"/>
        <v>1.292258510423038</v>
      </c>
      <c r="AM430" s="256">
        <f t="shared" si="113"/>
        <v>1.292258510423038</v>
      </c>
      <c r="AN430" s="256">
        <f t="shared" si="113"/>
        <v>1.292258510423038</v>
      </c>
      <c r="AO430" s="256">
        <f t="shared" si="113"/>
        <v>1.292258510423038</v>
      </c>
      <c r="AP430" s="256">
        <f t="shared" si="113"/>
        <v>1.292258510423038</v>
      </c>
    </row>
    <row r="433" spans="3:29" ht="14.25" customHeight="1" x14ac:dyDescent="0.2">
      <c r="C433" s="143" t="s">
        <v>892</v>
      </c>
      <c r="G433" s="416" t="s">
        <v>1008</v>
      </c>
      <c r="H433" s="354"/>
      <c r="I433" s="354"/>
      <c r="J433" s="354"/>
      <c r="K433" s="354"/>
      <c r="L433" s="354"/>
      <c r="M433" s="354"/>
      <c r="N433" s="354"/>
      <c r="O433" s="354"/>
      <c r="P433" s="354"/>
      <c r="Q433" s="354"/>
      <c r="R433" s="354"/>
      <c r="S433" s="354"/>
      <c r="T433" s="354"/>
      <c r="U433" s="354"/>
      <c r="V433" s="144"/>
      <c r="W433" s="144"/>
      <c r="X433" s="144"/>
      <c r="Y433" s="144"/>
      <c r="Z433" s="144"/>
      <c r="AA433" s="144"/>
      <c r="AB433" s="144"/>
    </row>
    <row r="434" spans="3:29" ht="14.25" customHeight="1" thickBot="1" x14ac:dyDescent="0.25">
      <c r="N434" s="317"/>
      <c r="O434" s="317"/>
      <c r="P434" s="317"/>
      <c r="Q434" s="317"/>
      <c r="R434" s="317"/>
      <c r="S434" s="317"/>
      <c r="T434" s="317"/>
      <c r="U434" s="317"/>
    </row>
    <row r="435" spans="3:29" ht="14.25" customHeight="1" x14ac:dyDescent="0.2">
      <c r="H435" s="417" t="s">
        <v>1009</v>
      </c>
      <c r="I435" s="418"/>
      <c r="J435" s="418"/>
      <c r="K435" s="418"/>
      <c r="L435" s="418"/>
      <c r="M435" s="418"/>
      <c r="N435" s="419" t="s">
        <v>1010</v>
      </c>
      <c r="O435" s="420"/>
      <c r="P435" s="420"/>
      <c r="Q435" s="420"/>
      <c r="R435" s="421"/>
      <c r="S435" s="318" t="s">
        <v>1011</v>
      </c>
      <c r="T435" s="318" t="s">
        <v>1012</v>
      </c>
      <c r="U435" s="319"/>
      <c r="V435" s="320"/>
      <c r="W435" s="320"/>
      <c r="X435" s="320"/>
      <c r="Y435" s="320"/>
      <c r="Z435" s="320"/>
      <c r="AA435" s="320"/>
      <c r="AB435" s="321"/>
    </row>
    <row r="436" spans="3:29" ht="14.25" customHeight="1" x14ac:dyDescent="0.25">
      <c r="H436" s="422" t="s">
        <v>1035</v>
      </c>
      <c r="I436" s="423"/>
      <c r="J436" s="423"/>
      <c r="K436" s="423"/>
      <c r="L436" s="423"/>
      <c r="M436" s="424"/>
      <c r="N436" s="425" t="s">
        <v>1048</v>
      </c>
      <c r="O436" s="426"/>
      <c r="P436" s="426"/>
      <c r="Q436" s="426"/>
      <c r="R436" s="426"/>
      <c r="S436" s="322"/>
      <c r="T436" s="322"/>
      <c r="U436" s="323"/>
      <c r="V436" s="323"/>
      <c r="W436" s="323"/>
      <c r="X436" s="323"/>
      <c r="Y436" s="323"/>
      <c r="Z436" s="323"/>
      <c r="AA436" s="323"/>
      <c r="AB436" s="324"/>
      <c r="AC436" s="137" t="s">
        <v>1049</v>
      </c>
    </row>
    <row r="437" spans="3:29" ht="14.25" customHeight="1" x14ac:dyDescent="0.2">
      <c r="H437" s="422" t="s">
        <v>978</v>
      </c>
      <c r="I437" s="423"/>
      <c r="J437" s="423"/>
      <c r="K437" s="423"/>
      <c r="L437" s="423"/>
      <c r="M437" s="424"/>
      <c r="N437" s="428" t="s">
        <v>1050</v>
      </c>
      <c r="O437" s="429"/>
      <c r="P437" s="429"/>
      <c r="Q437" s="429"/>
      <c r="R437" s="429"/>
      <c r="S437" s="325"/>
      <c r="T437" s="325"/>
      <c r="U437" s="326"/>
      <c r="V437" s="326"/>
      <c r="W437" s="326"/>
      <c r="X437" s="326"/>
      <c r="Y437" s="326"/>
      <c r="Z437" s="326"/>
      <c r="AA437" s="326"/>
      <c r="AB437" s="327"/>
    </row>
    <row r="438" spans="3:29" ht="30.4" customHeight="1" x14ac:dyDescent="0.25">
      <c r="H438" s="422" t="s">
        <v>982</v>
      </c>
      <c r="I438" s="423"/>
      <c r="J438" s="423"/>
      <c r="K438" s="423"/>
      <c r="L438" s="423"/>
      <c r="M438" s="424"/>
      <c r="N438" s="430" t="s">
        <v>1051</v>
      </c>
      <c r="O438" s="431"/>
      <c r="P438" s="431"/>
      <c r="Q438" s="431"/>
      <c r="R438" s="432"/>
      <c r="S438" s="328"/>
      <c r="T438" s="328"/>
      <c r="U438" s="329"/>
      <c r="V438" s="329"/>
      <c r="W438" s="329"/>
      <c r="X438" s="329"/>
      <c r="Y438" s="329"/>
      <c r="Z438" s="329"/>
      <c r="AA438" s="329"/>
      <c r="AB438" s="330"/>
      <c r="AC438" s="137" t="s">
        <v>1052</v>
      </c>
    </row>
    <row r="439" spans="3:29" ht="32.65" customHeight="1" x14ac:dyDescent="0.25">
      <c r="H439" s="422" t="s">
        <v>1017</v>
      </c>
      <c r="I439" s="423"/>
      <c r="J439" s="423"/>
      <c r="K439" s="423"/>
      <c r="L439" s="423"/>
      <c r="M439" s="424"/>
      <c r="N439" s="430" t="s">
        <v>1051</v>
      </c>
      <c r="O439" s="431"/>
      <c r="P439" s="431"/>
      <c r="Q439" s="431"/>
      <c r="R439" s="432"/>
      <c r="S439" s="331"/>
      <c r="T439" s="331"/>
      <c r="U439" s="332"/>
      <c r="V439" s="332"/>
      <c r="W439" s="332"/>
      <c r="X439" s="332"/>
      <c r="Y439" s="332"/>
      <c r="Z439" s="332"/>
      <c r="AA439" s="332"/>
      <c r="AB439" s="333"/>
      <c r="AC439" s="137" t="s">
        <v>1052</v>
      </c>
    </row>
    <row r="440" spans="3:29" ht="14.25" customHeight="1" x14ac:dyDescent="0.2">
      <c r="H440" s="422" t="s">
        <v>1018</v>
      </c>
      <c r="I440" s="423"/>
      <c r="J440" s="423"/>
      <c r="K440" s="423"/>
      <c r="L440" s="423"/>
      <c r="M440" s="424"/>
      <c r="N440" s="433" t="s">
        <v>1019</v>
      </c>
      <c r="O440" s="434"/>
      <c r="P440" s="434"/>
      <c r="Q440" s="434"/>
      <c r="R440" s="434"/>
      <c r="S440" s="334"/>
      <c r="T440" s="334"/>
      <c r="U440" s="335"/>
      <c r="V440" s="335"/>
      <c r="W440" s="335"/>
      <c r="X440" s="335"/>
      <c r="Y440" s="335"/>
      <c r="Z440" s="335"/>
      <c r="AA440" s="335"/>
      <c r="AB440" s="336"/>
    </row>
    <row r="441" spans="3:29" ht="14.25" customHeight="1" thickBot="1" x14ac:dyDescent="0.25">
      <c r="H441" s="435" t="s">
        <v>1020</v>
      </c>
      <c r="I441" s="436"/>
      <c r="J441" s="436"/>
      <c r="K441" s="436"/>
      <c r="L441" s="436"/>
      <c r="M441" s="437"/>
      <c r="N441" s="438" t="s">
        <v>1019</v>
      </c>
      <c r="O441" s="439"/>
      <c r="P441" s="439"/>
      <c r="Q441" s="439"/>
      <c r="R441" s="439"/>
      <c r="S441" s="337"/>
      <c r="T441" s="338"/>
      <c r="U441" s="338"/>
      <c r="V441" s="339"/>
      <c r="W441" s="339"/>
      <c r="X441" s="339"/>
      <c r="Y441" s="339"/>
      <c r="Z441" s="339"/>
      <c r="AA441" s="339"/>
      <c r="AB441" s="340"/>
    </row>
    <row r="442" spans="3:29" ht="14.25" customHeight="1" thickBot="1" x14ac:dyDescent="0.25">
      <c r="H442" s="440"/>
      <c r="I442" s="440"/>
      <c r="J442" s="440"/>
      <c r="K442" s="440"/>
      <c r="L442" s="440"/>
      <c r="M442" s="440"/>
      <c r="N442" s="341"/>
      <c r="O442" s="341"/>
      <c r="P442" s="341"/>
      <c r="Q442" s="341"/>
      <c r="R442" s="341"/>
      <c r="S442" s="341"/>
      <c r="T442" s="341"/>
      <c r="U442" s="342"/>
      <c r="V442" s="342"/>
      <c r="W442" s="342"/>
      <c r="X442" s="342"/>
      <c r="Y442" s="342"/>
      <c r="Z442" s="342"/>
      <c r="AA442" s="342"/>
      <c r="AB442" s="342"/>
    </row>
    <row r="443" spans="3:29" ht="14.25" customHeight="1" x14ac:dyDescent="0.2">
      <c r="H443" s="417" t="s">
        <v>1021</v>
      </c>
      <c r="I443" s="418"/>
      <c r="J443" s="418"/>
      <c r="K443" s="418"/>
      <c r="L443" s="418"/>
      <c r="M443" s="427"/>
      <c r="N443" s="419" t="s">
        <v>1010</v>
      </c>
      <c r="O443" s="420"/>
      <c r="P443" s="420"/>
      <c r="Q443" s="420"/>
      <c r="R443" s="421"/>
      <c r="S443" s="318" t="s">
        <v>1011</v>
      </c>
      <c r="T443" s="318" t="s">
        <v>1012</v>
      </c>
      <c r="U443" s="343"/>
      <c r="V443" s="343"/>
      <c r="W443" s="343"/>
      <c r="X443" s="343"/>
      <c r="Y443" s="343"/>
      <c r="Z443" s="343"/>
      <c r="AA443" s="343"/>
      <c r="AB443" s="344"/>
    </row>
    <row r="444" spans="3:29" ht="14.25" customHeight="1" x14ac:dyDescent="0.2">
      <c r="H444" s="422" t="s">
        <v>978</v>
      </c>
      <c r="I444" s="423"/>
      <c r="J444" s="423"/>
      <c r="K444" s="423"/>
      <c r="L444" s="423"/>
      <c r="M444" s="424"/>
      <c r="N444" s="441" t="s">
        <v>1053</v>
      </c>
      <c r="O444" s="442"/>
      <c r="P444" s="442"/>
      <c r="Q444" s="442"/>
      <c r="R444" s="442"/>
      <c r="S444" s="334"/>
      <c r="T444" s="334"/>
      <c r="U444" s="335"/>
      <c r="V444" s="335"/>
      <c r="W444" s="335"/>
      <c r="X444" s="335"/>
      <c r="Y444" s="335"/>
      <c r="Z444" s="335"/>
      <c r="AA444" s="335"/>
      <c r="AB444" s="345"/>
    </row>
    <row r="445" spans="3:29" ht="14.25" customHeight="1" x14ac:dyDescent="0.2">
      <c r="H445" s="422" t="s">
        <v>982</v>
      </c>
      <c r="I445" s="423"/>
      <c r="J445" s="423"/>
      <c r="K445" s="423"/>
      <c r="L445" s="423"/>
      <c r="M445" s="424"/>
      <c r="N445" s="441" t="s">
        <v>1054</v>
      </c>
      <c r="O445" s="442"/>
      <c r="P445" s="442"/>
      <c r="Q445" s="442"/>
      <c r="R445" s="442"/>
      <c r="S445" s="334"/>
      <c r="T445" s="334"/>
      <c r="U445" s="335"/>
      <c r="V445" s="335"/>
      <c r="W445" s="335"/>
      <c r="X445" s="335"/>
      <c r="Y445" s="335"/>
      <c r="Z445" s="335"/>
      <c r="AA445" s="335"/>
      <c r="AB445" s="345"/>
    </row>
    <row r="446" spans="3:29" ht="30.4" customHeight="1" x14ac:dyDescent="0.25">
      <c r="H446" s="443" t="s">
        <v>1024</v>
      </c>
      <c r="I446" s="444"/>
      <c r="J446" s="444"/>
      <c r="K446" s="444"/>
      <c r="L446" s="444"/>
      <c r="M446" s="445"/>
      <c r="N446" s="430" t="s">
        <v>1051</v>
      </c>
      <c r="O446" s="431"/>
      <c r="P446" s="431"/>
      <c r="Q446" s="431"/>
      <c r="R446" s="432"/>
      <c r="S446" s="261"/>
      <c r="T446" s="268"/>
      <c r="U446" s="261"/>
      <c r="V446" s="261"/>
      <c r="W446" s="261"/>
      <c r="X446" s="261"/>
      <c r="Y446" s="261"/>
      <c r="Z446" s="261"/>
      <c r="AA446" s="261"/>
      <c r="AB446" s="262"/>
    </row>
    <row r="447" spans="3:29" ht="30.75" customHeight="1" x14ac:dyDescent="0.2">
      <c r="H447" s="422" t="s">
        <v>1017</v>
      </c>
      <c r="I447" s="423"/>
      <c r="J447" s="423"/>
      <c r="K447" s="423"/>
      <c r="L447" s="423"/>
      <c r="M447" s="424"/>
      <c r="N447" s="441" t="s">
        <v>1054</v>
      </c>
      <c r="O447" s="442"/>
      <c r="P447" s="442"/>
      <c r="Q447" s="442"/>
      <c r="R447" s="442"/>
      <c r="S447" s="334"/>
      <c r="T447" s="334"/>
      <c r="U447" s="335"/>
      <c r="V447" s="335"/>
      <c r="W447" s="335"/>
      <c r="X447" s="335"/>
      <c r="Y447" s="335"/>
      <c r="Z447" s="335"/>
      <c r="AA447" s="335"/>
      <c r="AB447" s="345"/>
    </row>
    <row r="448" spans="3:29" ht="13.5" customHeight="1" x14ac:dyDescent="0.2">
      <c r="H448" s="422" t="s">
        <v>1018</v>
      </c>
      <c r="I448" s="423"/>
      <c r="J448" s="423"/>
      <c r="K448" s="423"/>
      <c r="L448" s="423"/>
      <c r="M448" s="424"/>
      <c r="N448" s="433" t="s">
        <v>1019</v>
      </c>
      <c r="O448" s="434"/>
      <c r="P448" s="434"/>
      <c r="Q448" s="434"/>
      <c r="R448" s="434"/>
      <c r="S448" s="334"/>
      <c r="T448" s="334"/>
      <c r="U448" s="335"/>
      <c r="V448" s="335"/>
      <c r="W448" s="335"/>
      <c r="X448" s="335"/>
      <c r="Y448" s="335"/>
      <c r="Z448" s="335"/>
      <c r="AA448" s="335"/>
      <c r="AB448" s="345"/>
    </row>
    <row r="449" spans="8:28" ht="14.25" customHeight="1" thickBot="1" x14ac:dyDescent="0.25">
      <c r="H449" s="435" t="s">
        <v>1026</v>
      </c>
      <c r="I449" s="436"/>
      <c r="J449" s="436"/>
      <c r="K449" s="436"/>
      <c r="L449" s="436"/>
      <c r="M449" s="437"/>
      <c r="N449" s="438" t="s">
        <v>1019</v>
      </c>
      <c r="O449" s="439"/>
      <c r="P449" s="439"/>
      <c r="Q449" s="439"/>
      <c r="R449" s="439"/>
      <c r="S449" s="338"/>
      <c r="T449" s="338"/>
      <c r="U449" s="338"/>
      <c r="V449" s="339"/>
      <c r="W449" s="339"/>
      <c r="X449" s="339"/>
      <c r="Y449" s="339"/>
      <c r="Z449" s="339"/>
      <c r="AA449" s="339"/>
      <c r="AB449" s="340"/>
    </row>
    <row r="453" spans="8:28" ht="14.25" customHeight="1" x14ac:dyDescent="0.2">
      <c r="S453" s="137" t="s">
        <v>916</v>
      </c>
    </row>
    <row r="455" spans="8:28" ht="14.25" customHeight="1" x14ac:dyDescent="0.2">
      <c r="N455" s="346"/>
    </row>
    <row r="457" spans="8:28" ht="14.25" customHeight="1" x14ac:dyDescent="0.2">
      <c r="M457" s="346"/>
    </row>
    <row r="702" spans="13:44" ht="14.25" customHeight="1" x14ac:dyDescent="0.2">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1B526D49-1C7A-4519-823F-1571D2CC12EA}"/>
    <hyperlink ref="N446:R446" r:id="rId2" display="V. Ramasamy, J. Zuboy, E. O’Shaughnessy, D. Feldman, J. Desai, M. Woodhouse, P. Basore, and R. Margolis. 2022." xr:uid="{4A449BC5-213C-4F0E-B308-CEB56F4ED834}"/>
    <hyperlink ref="N438:R438" r:id="rId3" display="V. Ramasamy, J. Zuboy, E. O’Shaughnessy, D. Feldman, J. Desai, M. Woodhouse, P. Basore, and R. Margolis. 2022." xr:uid="{3D66574C-4B77-4D50-AE52-0AD6368E16AC}"/>
    <hyperlink ref="N439:R439" r:id="rId4" display="V. Ramasamy, J. Zuboy, E. O’Shaughnessy, D. Feldman, J. Desai, M. Woodhouse, P. Basore, and R. Margolis. 2022." xr:uid="{01675B98-3D56-483E-A487-B515288A6299}"/>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3" activePane="bottomRight" state="frozen"/>
      <selection activeCell="O383" sqref="O383"/>
      <selection pane="topRight" activeCell="O383" sqref="O383"/>
      <selection pane="bottomLeft" activeCell="O383" sqref="O383"/>
      <selection pane="bottomRight" activeCell="O383" sqref="O383"/>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x14ac:dyDescent="0.25">
      <c r="A1" s="135" t="s">
        <v>865</v>
      </c>
      <c r="B1" s="135"/>
      <c r="C1" s="135"/>
      <c r="D1" s="135"/>
      <c r="E1" s="135"/>
      <c r="F1" s="135"/>
      <c r="G1" s="135"/>
      <c r="H1" s="135"/>
      <c r="I1" s="136"/>
      <c r="M1" s="138" t="s">
        <v>888</v>
      </c>
    </row>
    <row r="2" spans="1:110"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25">
      <c r="A3"/>
      <c r="B3"/>
      <c r="C3"/>
      <c r="D3"/>
      <c r="E3"/>
      <c r="U3" s="141" t="s">
        <v>890</v>
      </c>
    </row>
    <row r="4" spans="1:110" ht="14.25" customHeight="1" x14ac:dyDescent="0.2">
      <c r="J4" s="142"/>
      <c r="U4" s="352" t="s">
        <v>891</v>
      </c>
    </row>
    <row r="5" spans="1:110" ht="14.25" customHeight="1" x14ac:dyDescent="0.2">
      <c r="U5" s="353"/>
    </row>
    <row r="7" spans="1:110" ht="14.25" customHeight="1" x14ac:dyDescent="0.25">
      <c r="B7" s="143" t="s">
        <v>892</v>
      </c>
      <c r="G7" s="354" t="s">
        <v>893</v>
      </c>
      <c r="H7" s="446"/>
      <c r="I7" s="446"/>
      <c r="J7" s="446"/>
      <c r="K7" s="446"/>
      <c r="L7" s="446"/>
      <c r="M7" s="446"/>
      <c r="N7" s="446"/>
      <c r="O7" s="446"/>
      <c r="P7" s="446"/>
      <c r="Q7" s="446"/>
      <c r="R7" s="446"/>
      <c r="S7" s="446"/>
      <c r="T7" s="446"/>
      <c r="U7" s="446"/>
      <c r="V7" s="446"/>
      <c r="W7" s="446"/>
      <c r="X7" s="447"/>
    </row>
    <row r="8" spans="1:110" ht="14.25" customHeight="1" thickBot="1" x14ac:dyDescent="0.25">
      <c r="G8" s="145"/>
      <c r="X8" s="146"/>
    </row>
    <row r="9" spans="1:110" ht="14.25" customHeight="1" thickBot="1" x14ac:dyDescent="0.25">
      <c r="G9" s="145"/>
      <c r="H9" s="448" t="s">
        <v>894</v>
      </c>
      <c r="J9" s="358" t="s">
        <v>895</v>
      </c>
      <c r="K9" s="359"/>
      <c r="L9" s="360"/>
      <c r="M9" s="450">
        <v>2021</v>
      </c>
      <c r="N9" s="451"/>
      <c r="O9" s="451"/>
      <c r="P9" s="452"/>
      <c r="R9" s="147"/>
      <c r="X9" s="146"/>
    </row>
    <row r="10" spans="1:110" ht="14.25" customHeight="1" thickBot="1" x14ac:dyDescent="0.3">
      <c r="G10" s="145"/>
      <c r="H10" s="449"/>
      <c r="J10" s="148" t="s">
        <v>896</v>
      </c>
      <c r="P10" s="146"/>
      <c r="R10"/>
      <c r="S10"/>
      <c r="T10"/>
      <c r="U10"/>
      <c r="V10"/>
      <c r="X10" s="146"/>
      <c r="AB10"/>
      <c r="AC10"/>
    </row>
    <row r="11" spans="1:110" ht="14.25" customHeight="1" x14ac:dyDescent="0.25">
      <c r="G11" s="145"/>
      <c r="H11" s="449"/>
      <c r="J11" s="149" t="s">
        <v>897</v>
      </c>
      <c r="K11" s="150"/>
      <c r="L11" s="150"/>
      <c r="M11" s="150"/>
      <c r="N11" s="150"/>
      <c r="P11"/>
      <c r="Q11"/>
      <c r="R11"/>
      <c r="S11"/>
      <c r="T11"/>
      <c r="X11" s="146"/>
    </row>
    <row r="12" spans="1:110" ht="13.5" customHeight="1" thickBot="1" x14ac:dyDescent="0.25">
      <c r="G12" s="145"/>
      <c r="H12" s="449"/>
      <c r="X12" s="146"/>
    </row>
    <row r="13" spans="1:110" ht="45.75" customHeight="1" thickBot="1" x14ac:dyDescent="0.25">
      <c r="G13" s="145"/>
      <c r="H13" s="449"/>
      <c r="J13" s="395" t="s">
        <v>898</v>
      </c>
      <c r="K13" s="152" t="s">
        <v>899</v>
      </c>
      <c r="L13" s="152" t="s">
        <v>900</v>
      </c>
      <c r="M13" s="152" t="s">
        <v>901</v>
      </c>
      <c r="N13" s="152" t="s">
        <v>902</v>
      </c>
      <c r="O13" s="152" t="s">
        <v>903</v>
      </c>
      <c r="P13" s="152" t="s">
        <v>904</v>
      </c>
      <c r="Q13" s="152" t="s">
        <v>905</v>
      </c>
      <c r="R13" s="152" t="s">
        <v>906</v>
      </c>
      <c r="X13" s="146"/>
    </row>
    <row r="14" spans="1:110" ht="14.25" customHeight="1" x14ac:dyDescent="0.2">
      <c r="G14" s="145"/>
      <c r="H14" s="449"/>
      <c r="J14" s="395"/>
      <c r="K14" s="153" t="s">
        <v>907</v>
      </c>
      <c r="L14" s="153" t="s">
        <v>908</v>
      </c>
      <c r="M14" s="153" t="s">
        <v>909</v>
      </c>
      <c r="N14" s="153" t="s">
        <v>910</v>
      </c>
      <c r="O14" s="153" t="s">
        <v>911</v>
      </c>
      <c r="P14" s="153" t="s">
        <v>909</v>
      </c>
      <c r="Q14" s="153" t="s">
        <v>912</v>
      </c>
      <c r="R14" s="154">
        <v>9.5</v>
      </c>
      <c r="S14" s="155"/>
      <c r="X14" s="146"/>
    </row>
    <row r="15" spans="1:110" ht="14.25" customHeight="1" x14ac:dyDescent="0.2">
      <c r="G15" s="145"/>
      <c r="H15" s="449"/>
      <c r="J15" s="395"/>
      <c r="K15" s="156" t="s">
        <v>913</v>
      </c>
      <c r="L15" s="156" t="s">
        <v>908</v>
      </c>
      <c r="M15" s="156" t="s">
        <v>914</v>
      </c>
      <c r="N15" s="156" t="s">
        <v>910</v>
      </c>
      <c r="O15" s="156" t="s">
        <v>911</v>
      </c>
      <c r="P15" s="156" t="s">
        <v>914</v>
      </c>
      <c r="Q15" s="156" t="s">
        <v>915</v>
      </c>
      <c r="R15" s="157">
        <v>8.9</v>
      </c>
      <c r="X15" s="146"/>
      <c r="AA15" s="137" t="s">
        <v>916</v>
      </c>
    </row>
    <row r="16" spans="1:110" ht="14.25" customHeight="1" x14ac:dyDescent="0.2">
      <c r="G16" s="145"/>
      <c r="H16" s="449"/>
      <c r="J16" s="395"/>
      <c r="K16" s="158" t="s">
        <v>917</v>
      </c>
      <c r="L16" s="158" t="s">
        <v>908</v>
      </c>
      <c r="M16" s="158" t="s">
        <v>918</v>
      </c>
      <c r="N16" s="158" t="s">
        <v>910</v>
      </c>
      <c r="O16" s="158" t="s">
        <v>911</v>
      </c>
      <c r="P16" s="158" t="s">
        <v>918</v>
      </c>
      <c r="Q16" s="158" t="s">
        <v>919</v>
      </c>
      <c r="R16" s="159">
        <v>8.6999999999999993</v>
      </c>
      <c r="X16" s="146"/>
    </row>
    <row r="17" spans="7:29" ht="14.25" customHeight="1" x14ac:dyDescent="0.2">
      <c r="G17" s="145"/>
      <c r="H17" s="449"/>
      <c r="J17" s="395"/>
      <c r="K17" s="156" t="s">
        <v>920</v>
      </c>
      <c r="L17" s="156" t="s">
        <v>908</v>
      </c>
      <c r="M17" s="156" t="s">
        <v>921</v>
      </c>
      <c r="N17" s="156" t="s">
        <v>910</v>
      </c>
      <c r="O17" s="156" t="s">
        <v>911</v>
      </c>
      <c r="P17" s="156" t="s">
        <v>921</v>
      </c>
      <c r="Q17" s="156" t="s">
        <v>922</v>
      </c>
      <c r="R17" s="157">
        <v>8.5</v>
      </c>
      <c r="X17" s="146"/>
    </row>
    <row r="18" spans="7:29" ht="14.25" customHeight="1" x14ac:dyDescent="0.2">
      <c r="G18" s="145"/>
      <c r="H18" s="449"/>
      <c r="J18" s="395"/>
      <c r="K18" s="158" t="s">
        <v>923</v>
      </c>
      <c r="L18" s="158" t="s">
        <v>908</v>
      </c>
      <c r="M18" s="158" t="s">
        <v>924</v>
      </c>
      <c r="N18" s="158" t="s">
        <v>910</v>
      </c>
      <c r="O18" s="158" t="s">
        <v>911</v>
      </c>
      <c r="P18" s="158" t="s">
        <v>924</v>
      </c>
      <c r="Q18" s="158" t="s">
        <v>925</v>
      </c>
      <c r="R18" s="159">
        <v>8.1999999999999993</v>
      </c>
    </row>
    <row r="19" spans="7:29" ht="14.25" customHeight="1" x14ac:dyDescent="0.2">
      <c r="G19" s="145"/>
      <c r="H19" s="449"/>
      <c r="J19" s="395"/>
      <c r="K19" s="160" t="s">
        <v>926</v>
      </c>
      <c r="L19" s="160" t="s">
        <v>908</v>
      </c>
      <c r="M19" s="160" t="s">
        <v>927</v>
      </c>
      <c r="N19" s="160" t="s">
        <v>910</v>
      </c>
      <c r="O19" s="160" t="s">
        <v>911</v>
      </c>
      <c r="P19" s="160" t="s">
        <v>927</v>
      </c>
      <c r="Q19" s="160" t="s">
        <v>928</v>
      </c>
      <c r="R19" s="161">
        <v>7.8</v>
      </c>
    </row>
    <row r="20" spans="7:29" ht="14.25" customHeight="1" x14ac:dyDescent="0.2">
      <c r="G20" s="145"/>
      <c r="H20" s="449"/>
      <c r="J20" s="395"/>
      <c r="K20" s="158" t="s">
        <v>929</v>
      </c>
      <c r="L20" s="158" t="s">
        <v>908</v>
      </c>
      <c r="M20" s="158" t="s">
        <v>930</v>
      </c>
      <c r="N20" s="158" t="s">
        <v>910</v>
      </c>
      <c r="O20" s="158" t="s">
        <v>911</v>
      </c>
      <c r="P20" s="158" t="s">
        <v>930</v>
      </c>
      <c r="Q20" s="158" t="s">
        <v>931</v>
      </c>
      <c r="R20" s="159">
        <v>7.4</v>
      </c>
    </row>
    <row r="21" spans="7:29" ht="14.25" customHeight="1" x14ac:dyDescent="0.2">
      <c r="G21" s="145"/>
      <c r="H21" s="449"/>
      <c r="J21" s="395"/>
      <c r="K21" s="156" t="s">
        <v>932</v>
      </c>
      <c r="L21" s="156" t="s">
        <v>933</v>
      </c>
      <c r="M21" s="156" t="s">
        <v>934</v>
      </c>
      <c r="N21" s="156" t="s">
        <v>910</v>
      </c>
      <c r="O21" s="156" t="s">
        <v>911</v>
      </c>
      <c r="P21" s="156" t="s">
        <v>934</v>
      </c>
      <c r="Q21" s="156" t="s">
        <v>935</v>
      </c>
      <c r="R21" s="157">
        <v>6.8</v>
      </c>
    </row>
    <row r="22" spans="7:29" ht="14.25" customHeight="1" x14ac:dyDescent="0.2">
      <c r="G22" s="145"/>
      <c r="H22" s="449"/>
      <c r="J22" s="395"/>
      <c r="K22" s="158" t="s">
        <v>936</v>
      </c>
      <c r="L22" s="158" t="s">
        <v>937</v>
      </c>
      <c r="M22" s="158" t="s">
        <v>938</v>
      </c>
      <c r="N22" s="158" t="s">
        <v>910</v>
      </c>
      <c r="O22" s="158" t="s">
        <v>911</v>
      </c>
      <c r="P22" s="158" t="s">
        <v>938</v>
      </c>
      <c r="Q22" s="158" t="s">
        <v>939</v>
      </c>
      <c r="R22" s="159">
        <v>6.2</v>
      </c>
    </row>
    <row r="23" spans="7:29" ht="14.25" customHeight="1" thickBot="1" x14ac:dyDescent="0.25">
      <c r="G23" s="145"/>
      <c r="H23" s="449"/>
      <c r="J23" s="395"/>
      <c r="K23" s="162" t="s">
        <v>940</v>
      </c>
      <c r="L23" s="162" t="s">
        <v>941</v>
      </c>
      <c r="M23" s="162" t="s">
        <v>942</v>
      </c>
      <c r="N23" s="162" t="s">
        <v>910</v>
      </c>
      <c r="O23" s="162" t="s">
        <v>911</v>
      </c>
      <c r="P23" s="162" t="s">
        <v>942</v>
      </c>
      <c r="Q23" s="162" t="s">
        <v>943</v>
      </c>
      <c r="R23" s="163">
        <v>5.2</v>
      </c>
    </row>
    <row r="24" spans="7:29" ht="14.25" customHeight="1" x14ac:dyDescent="0.2">
      <c r="G24" s="145"/>
      <c r="H24" s="449"/>
      <c r="J24" s="395"/>
    </row>
    <row r="25" spans="7:29" ht="14.25" customHeight="1" x14ac:dyDescent="0.2">
      <c r="G25" s="145"/>
      <c r="H25" s="449"/>
      <c r="J25" s="395"/>
      <c r="P25" s="137" t="s">
        <v>944</v>
      </c>
      <c r="U25" s="146"/>
    </row>
    <row r="26" spans="7:29" ht="14.25" customHeight="1" x14ac:dyDescent="0.2">
      <c r="G26" s="145"/>
    </row>
    <row r="27" spans="7:29" ht="14.25" customHeight="1" thickBot="1" x14ac:dyDescent="0.25">
      <c r="G27" s="145"/>
      <c r="Q27" s="137" t="s">
        <v>945</v>
      </c>
      <c r="S27" s="164" t="str">
        <f>'[2]Financial and CRP Inputs'!$B$5</f>
        <v>Market</v>
      </c>
    </row>
    <row r="28" spans="7:29" ht="14.25" customHeight="1" x14ac:dyDescent="0.2">
      <c r="G28" s="145"/>
      <c r="H28" s="453" t="s">
        <v>946</v>
      </c>
      <c r="J28" s="400" t="s">
        <v>947</v>
      </c>
      <c r="K28" s="401"/>
      <c r="L28" s="401"/>
      <c r="M28" s="401"/>
      <c r="N28" s="401"/>
      <c r="O28" s="402"/>
      <c r="Q28" s="137" t="s">
        <v>948</v>
      </c>
      <c r="S28" s="165">
        <f>IF('[2]Financial and CRP Inputs'!$E$5="Custom",'[2]Financial and CRP Inputs'!$J$6,IF('[2]Financial and CRP Inputs'!$E$5="TechLife",'[2]Financial and CRP Inputs'!$I$6,'[2]Financial and CRP Inputs'!$E$5))</f>
        <v>20</v>
      </c>
    </row>
    <row r="29" spans="7:29" ht="14.25" customHeight="1" thickBot="1" x14ac:dyDescent="0.25">
      <c r="G29" s="145"/>
      <c r="H29" s="454"/>
      <c r="J29" s="166" t="s">
        <v>949</v>
      </c>
      <c r="K29" s="167"/>
      <c r="L29" s="167"/>
      <c r="M29" s="167"/>
      <c r="N29" s="167"/>
      <c r="O29" s="168">
        <f>S28</f>
        <v>20</v>
      </c>
      <c r="Z29" s="169"/>
      <c r="AA29" s="169"/>
      <c r="AB29" s="169"/>
      <c r="AC29" s="169"/>
    </row>
    <row r="30" spans="7:29" ht="14.25" customHeight="1" x14ac:dyDescent="0.2">
      <c r="G30" s="145"/>
      <c r="H30" s="454"/>
      <c r="J30" s="170" t="s">
        <v>950</v>
      </c>
      <c r="K30" s="171"/>
      <c r="L30" s="171"/>
      <c r="M30" s="171"/>
      <c r="N30" s="171"/>
      <c r="O30" s="172">
        <v>5</v>
      </c>
    </row>
    <row r="31" spans="7:29" ht="14.25" customHeight="1" thickBot="1" x14ac:dyDescent="0.25">
      <c r="G31" s="145"/>
      <c r="H31" s="454"/>
      <c r="J31" s="455" t="s">
        <v>951</v>
      </c>
      <c r="K31" s="456"/>
      <c r="L31" s="456"/>
      <c r="M31" s="456"/>
      <c r="N31" s="456"/>
      <c r="O31" s="173">
        <v>0.02</v>
      </c>
    </row>
    <row r="32" spans="7:29" ht="14.25" customHeight="1" x14ac:dyDescent="0.2">
      <c r="G32" s="145"/>
      <c r="H32" s="454"/>
      <c r="J32" s="174" t="s">
        <v>952</v>
      </c>
      <c r="K32" s="175"/>
      <c r="L32" s="175"/>
      <c r="N32" s="176"/>
      <c r="O32" s="177">
        <v>3</v>
      </c>
    </row>
    <row r="33" spans="7:42" ht="26.25" customHeight="1" x14ac:dyDescent="0.2">
      <c r="G33" s="145"/>
      <c r="H33" s="454"/>
      <c r="J33" s="178" t="s">
        <v>172</v>
      </c>
      <c r="K33" s="179" t="s">
        <v>953</v>
      </c>
      <c r="L33" s="457" t="s">
        <v>954</v>
      </c>
      <c r="M33" s="459" t="s">
        <v>955</v>
      </c>
    </row>
    <row r="34" spans="7:42" ht="26.25" customHeight="1" x14ac:dyDescent="0.2">
      <c r="G34" s="145"/>
      <c r="H34" s="454"/>
      <c r="J34" s="180" t="s">
        <v>956</v>
      </c>
      <c r="K34" s="181" t="s">
        <v>957</v>
      </c>
      <c r="L34" s="458"/>
      <c r="M34" s="460"/>
    </row>
    <row r="35" spans="7:42" ht="14.25" customHeight="1" x14ac:dyDescent="0.2">
      <c r="G35" s="145"/>
      <c r="H35" s="454"/>
      <c r="J35" s="182">
        <v>0</v>
      </c>
      <c r="K35" s="183">
        <v>0.8</v>
      </c>
      <c r="L35" s="183">
        <v>0.8</v>
      </c>
      <c r="M35" s="184">
        <f>1-L35</f>
        <v>0.19999999999999996</v>
      </c>
    </row>
    <row r="36" spans="7:42" ht="14.25" customHeight="1" x14ac:dyDescent="0.2">
      <c r="G36" s="145"/>
      <c r="H36" s="454"/>
      <c r="J36" s="185">
        <v>1</v>
      </c>
      <c r="K36" s="186">
        <v>0.1</v>
      </c>
      <c r="L36" s="186">
        <v>0.8</v>
      </c>
      <c r="M36" s="184">
        <f>1-L36</f>
        <v>0.19999999999999996</v>
      </c>
      <c r="O36" s="187"/>
    </row>
    <row r="37" spans="7:42" ht="14.25" customHeight="1" thickBot="1" x14ac:dyDescent="0.25">
      <c r="G37" s="145"/>
      <c r="H37" s="454"/>
      <c r="J37" s="188">
        <v>2</v>
      </c>
      <c r="K37" s="189">
        <v>0.1</v>
      </c>
      <c r="L37" s="189">
        <v>0.8</v>
      </c>
      <c r="M37" s="190">
        <f>1-L37</f>
        <v>0.19999999999999996</v>
      </c>
    </row>
    <row r="38" spans="7:42" ht="14.25" customHeight="1" x14ac:dyDescent="0.2">
      <c r="G38" s="145"/>
      <c r="H38" s="454"/>
      <c r="M38" s="191"/>
    </row>
    <row r="39" spans="7:42" ht="14.25" customHeight="1" x14ac:dyDescent="0.25">
      <c r="H39" s="454"/>
      <c r="P39"/>
      <c r="Q39"/>
      <c r="R39"/>
      <c r="S39"/>
      <c r="T39"/>
    </row>
    <row r="40" spans="7:42" ht="14.25" customHeight="1" x14ac:dyDescent="0.2">
      <c r="H40" s="454"/>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
      <c r="H41" s="454"/>
      <c r="J41" s="395" t="s">
        <v>958</v>
      </c>
      <c r="K41" s="192" t="s">
        <v>959</v>
      </c>
      <c r="L41" s="192" t="s">
        <v>960</v>
      </c>
      <c r="M41" s="193">
        <f>IF($S$27="Market",'[2]WACC Calc'!F55,'[2]WACC Calc'!F446)</f>
        <v>2.7900000000000001E-2</v>
      </c>
      <c r="N41" s="193">
        <f>IF($S$27="Market",'[2]WACC Calc'!G55,'[2]WACC Calc'!G446)</f>
        <v>2.7199999999999998E-2</v>
      </c>
      <c r="O41" s="193">
        <f>IF($S$27="Market",'[2]WACC Calc'!H55,'[2]WACC Calc'!H446)</f>
        <v>2.53E-2</v>
      </c>
      <c r="P41" s="193">
        <f>IF($S$27="Market",'[2]WACC Calc'!I55,'[2]WACC Calc'!I446)</f>
        <v>2.5000000000000001E-2</v>
      </c>
      <c r="Q41" s="193">
        <f>IF($S$27="Market",'[2]WACC Calc'!J55,'[2]WACC Calc'!J446)</f>
        <v>2.5000000000000001E-2</v>
      </c>
      <c r="R41" s="193">
        <f>IF($S$27="Market",'[2]WACC Calc'!K55,'[2]WACC Calc'!K446)</f>
        <v>2.5000000000000001E-2</v>
      </c>
      <c r="S41" s="193">
        <f>IF($S$27="Market",'[2]WACC Calc'!L55,'[2]WACC Calc'!L446)</f>
        <v>2.5000000000000001E-2</v>
      </c>
      <c r="T41" s="193">
        <f>IF($S$27="Market",'[2]WACC Calc'!M55,'[2]WACC Calc'!M446)</f>
        <v>2.5000000000000001E-2</v>
      </c>
      <c r="U41" s="193">
        <f>IF($S$27="Market",'[2]WACC Calc'!N55,'[2]WACC Calc'!N446)</f>
        <v>2.5000000000000001E-2</v>
      </c>
      <c r="V41" s="193">
        <f>IF($S$27="Market",'[2]WACC Calc'!O55,'[2]WACC Calc'!O446)</f>
        <v>2.5000000000000001E-2</v>
      </c>
      <c r="W41" s="193">
        <f>IF($S$27="Market",'[2]WACC Calc'!P55,'[2]WACC Calc'!P446)</f>
        <v>2.5000000000000001E-2</v>
      </c>
      <c r="X41" s="193">
        <f>IF($S$27="Market",'[2]WACC Calc'!Q55,'[2]WACC Calc'!Q446)</f>
        <v>2.5000000000000001E-2</v>
      </c>
      <c r="Y41" s="193">
        <f>IF($S$27="Market",'[2]WACC Calc'!R55,'[2]WACC Calc'!R446)</f>
        <v>2.5000000000000001E-2</v>
      </c>
      <c r="Z41" s="193">
        <f>IF($S$27="Market",'[2]WACC Calc'!S55,'[2]WACC Calc'!S446)</f>
        <v>2.5000000000000001E-2</v>
      </c>
      <c r="AA41" s="193">
        <f>IF($S$27="Market",'[2]WACC Calc'!T55,'[2]WACC Calc'!T446)</f>
        <v>2.5000000000000001E-2</v>
      </c>
      <c r="AB41" s="193">
        <f>IF($S$27="Market",'[2]WACC Calc'!U55,'[2]WACC Calc'!U446)</f>
        <v>2.5000000000000001E-2</v>
      </c>
      <c r="AC41" s="193">
        <f>IF($S$27="Market",'[2]WACC Calc'!V55,'[2]WACC Calc'!V446)</f>
        <v>2.5000000000000001E-2</v>
      </c>
      <c r="AD41" s="193">
        <f>IF($S$27="Market",'[2]WACC Calc'!W55,'[2]WACC Calc'!W446)</f>
        <v>2.5000000000000001E-2</v>
      </c>
      <c r="AE41" s="193">
        <f>IF($S$27="Market",'[2]WACC Calc'!X55,'[2]WACC Calc'!X446)</f>
        <v>2.5000000000000001E-2</v>
      </c>
      <c r="AF41" s="193">
        <f>IF($S$27="Market",'[2]WACC Calc'!Y55,'[2]WACC Calc'!Y446)</f>
        <v>2.5000000000000001E-2</v>
      </c>
      <c r="AG41" s="193">
        <f>IF($S$27="Market",'[2]WACC Calc'!Z55,'[2]WACC Calc'!Z446)</f>
        <v>2.5000000000000001E-2</v>
      </c>
      <c r="AH41" s="193">
        <f>IF($S$27="Market",'[2]WACC Calc'!AA55,'[2]WACC Calc'!AA446)</f>
        <v>2.5000000000000001E-2</v>
      </c>
      <c r="AI41" s="193">
        <f>IF($S$27="Market",'[2]WACC Calc'!AB55,'[2]WACC Calc'!AB446)</f>
        <v>2.5000000000000001E-2</v>
      </c>
      <c r="AJ41" s="193">
        <f>IF($S$27="Market",'[2]WACC Calc'!AC55,'[2]WACC Calc'!AC446)</f>
        <v>2.5000000000000001E-2</v>
      </c>
      <c r="AK41" s="193">
        <f>IF($S$27="Market",'[2]WACC Calc'!AD55,'[2]WACC Calc'!AD446)</f>
        <v>2.5000000000000001E-2</v>
      </c>
      <c r="AL41" s="193">
        <f>IF($S$27="Market",'[2]WACC Calc'!AE55,'[2]WACC Calc'!AE446)</f>
        <v>2.5000000000000001E-2</v>
      </c>
      <c r="AM41" s="193">
        <f>IF($S$27="Market",'[2]WACC Calc'!AF55,'[2]WACC Calc'!AF446)</f>
        <v>2.5000000000000001E-2</v>
      </c>
      <c r="AN41" s="193">
        <f>IF($S$27="Market",'[2]WACC Calc'!AG55,'[2]WACC Calc'!AG446)</f>
        <v>2.5000000000000001E-2</v>
      </c>
      <c r="AO41" s="193">
        <f>IF($S$27="Market",'[2]WACC Calc'!AH55,'[2]WACC Calc'!AH446)</f>
        <v>2.5000000000000001E-2</v>
      </c>
      <c r="AP41" s="193">
        <f>IF($S$27="Market",'[2]WACC Calc'!AI55,'[2]WACC Calc'!AI446)</f>
        <v>2.5000000000000001E-2</v>
      </c>
    </row>
    <row r="42" spans="7:42" ht="14.25" customHeight="1" x14ac:dyDescent="0.2">
      <c r="H42" s="454"/>
      <c r="J42" s="395"/>
      <c r="K42" s="192" t="s">
        <v>961</v>
      </c>
      <c r="L42" s="192" t="s">
        <v>962</v>
      </c>
      <c r="M42" s="193">
        <f>IF($S$27="Market",'[2]WACC Calc'!F56,'[2]WACC Calc'!F447)</f>
        <v>7.0000000000000007E-2</v>
      </c>
      <c r="N42" s="193">
        <f>IF($S$27="Market",'[2]WACC Calc'!G56,'[2]WACC Calc'!G447)</f>
        <v>7.0000000000000007E-2</v>
      </c>
      <c r="O42" s="193">
        <f>IF($S$27="Market",'[2]WACC Calc'!H56,'[2]WACC Calc'!H447)</f>
        <v>7.0000000000000007E-2</v>
      </c>
      <c r="P42" s="193">
        <f>IF($S$27="Market",'[2]WACC Calc'!I56,'[2]WACC Calc'!I447)</f>
        <v>7.0000000000000007E-2</v>
      </c>
      <c r="Q42" s="193">
        <f>IF($S$27="Market",'[2]WACC Calc'!J56,'[2]WACC Calc'!J447)</f>
        <v>7.0000000000000007E-2</v>
      </c>
      <c r="R42" s="193">
        <f>IF($S$27="Market",'[2]WACC Calc'!K56,'[2]WACC Calc'!K447)</f>
        <v>7.0000000000000007E-2</v>
      </c>
      <c r="S42" s="193">
        <f>IF($S$27="Market",'[2]WACC Calc'!L56,'[2]WACC Calc'!L447)</f>
        <v>7.0000000000000007E-2</v>
      </c>
      <c r="T42" s="193">
        <f>IF($S$27="Market",'[2]WACC Calc'!M56,'[2]WACC Calc'!M447)</f>
        <v>7.0000000000000007E-2</v>
      </c>
      <c r="U42" s="193">
        <f>IF($S$27="Market",'[2]WACC Calc'!N56,'[2]WACC Calc'!N447)</f>
        <v>7.0000000000000007E-2</v>
      </c>
      <c r="V42" s="193">
        <f>IF($S$27="Market",'[2]WACC Calc'!O56,'[2]WACC Calc'!O447)</f>
        <v>7.0000000000000007E-2</v>
      </c>
      <c r="W42" s="193">
        <f>IF($S$27="Market",'[2]WACC Calc'!P56,'[2]WACC Calc'!P447)</f>
        <v>7.0000000000000007E-2</v>
      </c>
      <c r="X42" s="193">
        <f>IF($S$27="Market",'[2]WACC Calc'!Q56,'[2]WACC Calc'!Q447)</f>
        <v>7.0000000000000007E-2</v>
      </c>
      <c r="Y42" s="193">
        <f>IF($S$27="Market",'[2]WACC Calc'!R56,'[2]WACC Calc'!R447)</f>
        <v>7.0000000000000007E-2</v>
      </c>
      <c r="Z42" s="193">
        <f>IF($S$27="Market",'[2]WACC Calc'!S56,'[2]WACC Calc'!S447)</f>
        <v>7.0000000000000007E-2</v>
      </c>
      <c r="AA42" s="193">
        <f>IF($S$27="Market",'[2]WACC Calc'!T56,'[2]WACC Calc'!T447)</f>
        <v>7.0000000000000007E-2</v>
      </c>
      <c r="AB42" s="193">
        <f>IF($S$27="Market",'[2]WACC Calc'!U56,'[2]WACC Calc'!U447)</f>
        <v>7.0000000000000007E-2</v>
      </c>
      <c r="AC42" s="193">
        <f>IF($S$27="Market",'[2]WACC Calc'!V56,'[2]WACC Calc'!V447)</f>
        <v>7.0000000000000007E-2</v>
      </c>
      <c r="AD42" s="193">
        <f>IF($S$27="Market",'[2]WACC Calc'!W56,'[2]WACC Calc'!W447)</f>
        <v>7.0000000000000007E-2</v>
      </c>
      <c r="AE42" s="193">
        <f>IF($S$27="Market",'[2]WACC Calc'!X56,'[2]WACC Calc'!X447)</f>
        <v>7.0000000000000007E-2</v>
      </c>
      <c r="AF42" s="193">
        <f>IF($S$27="Market",'[2]WACC Calc'!Y56,'[2]WACC Calc'!Y447)</f>
        <v>7.0000000000000007E-2</v>
      </c>
      <c r="AG42" s="193">
        <f>IF($S$27="Market",'[2]WACC Calc'!Z56,'[2]WACC Calc'!Z447)</f>
        <v>7.0000000000000007E-2</v>
      </c>
      <c r="AH42" s="193">
        <f>IF($S$27="Market",'[2]WACC Calc'!AA56,'[2]WACC Calc'!AA447)</f>
        <v>7.0000000000000007E-2</v>
      </c>
      <c r="AI42" s="193">
        <f>IF($S$27="Market",'[2]WACC Calc'!AB56,'[2]WACC Calc'!AB447)</f>
        <v>7.0000000000000007E-2</v>
      </c>
      <c r="AJ42" s="193">
        <f>IF($S$27="Market",'[2]WACC Calc'!AC56,'[2]WACC Calc'!AC447)</f>
        <v>7.0000000000000007E-2</v>
      </c>
      <c r="AK42" s="193">
        <f>IF($S$27="Market",'[2]WACC Calc'!AD56,'[2]WACC Calc'!AD447)</f>
        <v>7.0000000000000007E-2</v>
      </c>
      <c r="AL42" s="193">
        <f>IF($S$27="Market",'[2]WACC Calc'!AE56,'[2]WACC Calc'!AE447)</f>
        <v>7.0000000000000007E-2</v>
      </c>
      <c r="AM42" s="193">
        <f>IF($S$27="Market",'[2]WACC Calc'!AF56,'[2]WACC Calc'!AF447)</f>
        <v>7.0000000000000007E-2</v>
      </c>
      <c r="AN42" s="193">
        <f>IF($S$27="Market",'[2]WACC Calc'!AG56,'[2]WACC Calc'!AG447)</f>
        <v>7.0000000000000007E-2</v>
      </c>
      <c r="AO42" s="193">
        <f>IF($S$27="Market",'[2]WACC Calc'!AH56,'[2]WACC Calc'!AH447)</f>
        <v>7.0000000000000007E-2</v>
      </c>
      <c r="AP42" s="193">
        <f>IF($S$27="Market",'[2]WACC Calc'!AI56,'[2]WACC Calc'!AI447)</f>
        <v>7.0000000000000007E-2</v>
      </c>
    </row>
    <row r="43" spans="7:42" ht="14.25" customHeight="1" x14ac:dyDescent="0.2">
      <c r="H43" s="454"/>
      <c r="J43" s="395"/>
      <c r="K43" s="192" t="s">
        <v>961</v>
      </c>
      <c r="L43" s="192" t="s">
        <v>963</v>
      </c>
      <c r="M43" s="193">
        <f>IF($S$27="Market",'[2]WACC Calc'!F57,'[2]WACC Calc'!F448)</f>
        <v>7.0000000000000007E-2</v>
      </c>
      <c r="N43" s="193">
        <f>IF($S$27="Market",'[2]WACC Calc'!G57,'[2]WACC Calc'!G448)</f>
        <v>7.0000000000000007E-2</v>
      </c>
      <c r="O43" s="193">
        <f>IF($S$27="Market",'[2]WACC Calc'!H57,'[2]WACC Calc'!H448)</f>
        <v>7.0000000000000007E-2</v>
      </c>
      <c r="P43" s="193">
        <f>IF($S$27="Market",'[2]WACC Calc'!I57,'[2]WACC Calc'!I448)</f>
        <v>7.0000000000000007E-2</v>
      </c>
      <c r="Q43" s="193">
        <f>IF($S$27="Market",'[2]WACC Calc'!J57,'[2]WACC Calc'!J448)</f>
        <v>7.0000000000000007E-2</v>
      </c>
      <c r="R43" s="193">
        <f>IF($S$27="Market",'[2]WACC Calc'!K57,'[2]WACC Calc'!K448)</f>
        <v>7.0000000000000007E-2</v>
      </c>
      <c r="S43" s="193">
        <f>IF($S$27="Market",'[2]WACC Calc'!L57,'[2]WACC Calc'!L448)</f>
        <v>7.0000000000000007E-2</v>
      </c>
      <c r="T43" s="193">
        <f>IF($S$27="Market",'[2]WACC Calc'!M57,'[2]WACC Calc'!M448)</f>
        <v>7.0000000000000007E-2</v>
      </c>
      <c r="U43" s="193">
        <f>IF($S$27="Market",'[2]WACC Calc'!N57,'[2]WACC Calc'!N448)</f>
        <v>7.0000000000000007E-2</v>
      </c>
      <c r="V43" s="193">
        <f>IF($S$27="Market",'[2]WACC Calc'!O57,'[2]WACC Calc'!O448)</f>
        <v>7.0000000000000007E-2</v>
      </c>
      <c r="W43" s="193">
        <f>IF($S$27="Market",'[2]WACC Calc'!P57,'[2]WACC Calc'!P448)</f>
        <v>7.0000000000000007E-2</v>
      </c>
      <c r="X43" s="193">
        <f>IF($S$27="Market",'[2]WACC Calc'!Q57,'[2]WACC Calc'!Q448)</f>
        <v>7.0000000000000007E-2</v>
      </c>
      <c r="Y43" s="193">
        <f>IF($S$27="Market",'[2]WACC Calc'!R57,'[2]WACC Calc'!R448)</f>
        <v>7.0000000000000007E-2</v>
      </c>
      <c r="Z43" s="193">
        <f>IF($S$27="Market",'[2]WACC Calc'!S57,'[2]WACC Calc'!S448)</f>
        <v>7.0000000000000007E-2</v>
      </c>
      <c r="AA43" s="193">
        <f>IF($S$27="Market",'[2]WACC Calc'!T57,'[2]WACC Calc'!T448)</f>
        <v>7.0000000000000007E-2</v>
      </c>
      <c r="AB43" s="193">
        <f>IF($S$27="Market",'[2]WACC Calc'!U57,'[2]WACC Calc'!U448)</f>
        <v>7.0000000000000007E-2</v>
      </c>
      <c r="AC43" s="193">
        <f>IF($S$27="Market",'[2]WACC Calc'!V57,'[2]WACC Calc'!V448)</f>
        <v>7.0000000000000007E-2</v>
      </c>
      <c r="AD43" s="193">
        <f>IF($S$27="Market",'[2]WACC Calc'!W57,'[2]WACC Calc'!W448)</f>
        <v>7.0000000000000007E-2</v>
      </c>
      <c r="AE43" s="193">
        <f>IF($S$27="Market",'[2]WACC Calc'!X57,'[2]WACC Calc'!X448)</f>
        <v>7.0000000000000007E-2</v>
      </c>
      <c r="AF43" s="193">
        <f>IF($S$27="Market",'[2]WACC Calc'!Y57,'[2]WACC Calc'!Y448)</f>
        <v>7.0000000000000007E-2</v>
      </c>
      <c r="AG43" s="193">
        <f>IF($S$27="Market",'[2]WACC Calc'!Z57,'[2]WACC Calc'!Z448)</f>
        <v>7.0000000000000007E-2</v>
      </c>
      <c r="AH43" s="193">
        <f>IF($S$27="Market",'[2]WACC Calc'!AA57,'[2]WACC Calc'!AA448)</f>
        <v>7.0000000000000007E-2</v>
      </c>
      <c r="AI43" s="193">
        <f>IF($S$27="Market",'[2]WACC Calc'!AB57,'[2]WACC Calc'!AB448)</f>
        <v>7.0000000000000007E-2</v>
      </c>
      <c r="AJ43" s="193">
        <f>IF($S$27="Market",'[2]WACC Calc'!AC57,'[2]WACC Calc'!AC448)</f>
        <v>7.0000000000000007E-2</v>
      </c>
      <c r="AK43" s="193">
        <f>IF($S$27="Market",'[2]WACC Calc'!AD57,'[2]WACC Calc'!AD448)</f>
        <v>7.0000000000000007E-2</v>
      </c>
      <c r="AL43" s="193">
        <f>IF($S$27="Market",'[2]WACC Calc'!AE57,'[2]WACC Calc'!AE448)</f>
        <v>7.0000000000000007E-2</v>
      </c>
      <c r="AM43" s="193">
        <f>IF($S$27="Market",'[2]WACC Calc'!AF57,'[2]WACC Calc'!AF448)</f>
        <v>7.0000000000000007E-2</v>
      </c>
      <c r="AN43" s="193">
        <f>IF($S$27="Market",'[2]WACC Calc'!AG57,'[2]WACC Calc'!AG448)</f>
        <v>7.0000000000000007E-2</v>
      </c>
      <c r="AO43" s="193">
        <f>IF($S$27="Market",'[2]WACC Calc'!AH57,'[2]WACC Calc'!AH448)</f>
        <v>7.0000000000000007E-2</v>
      </c>
      <c r="AP43" s="193">
        <f>IF($S$27="Market",'[2]WACC Calc'!AI57,'[2]WACC Calc'!AI448)</f>
        <v>7.0000000000000007E-2</v>
      </c>
    </row>
    <row r="44" spans="7:42" ht="14.25" customHeight="1" x14ac:dyDescent="0.2">
      <c r="H44" s="454"/>
      <c r="J44" s="395"/>
      <c r="K44" s="192" t="s">
        <v>961</v>
      </c>
      <c r="L44" s="192" t="s">
        <v>964</v>
      </c>
      <c r="M44" s="193">
        <f>IF($S$27="Market",'[2]WACC Calc'!F58,'[2]WACC Calc'!F449)</f>
        <v>7.0000000000000007E-2</v>
      </c>
      <c r="N44" s="193">
        <f>IF($S$27="Market",'[2]WACC Calc'!G58,'[2]WACC Calc'!G449)</f>
        <v>7.0000000000000007E-2</v>
      </c>
      <c r="O44" s="193">
        <f>IF($S$27="Market",'[2]WACC Calc'!H58,'[2]WACC Calc'!H449)</f>
        <v>7.0000000000000007E-2</v>
      </c>
      <c r="P44" s="193">
        <f>IF($S$27="Market",'[2]WACC Calc'!I58,'[2]WACC Calc'!I449)</f>
        <v>7.0000000000000007E-2</v>
      </c>
      <c r="Q44" s="193">
        <f>IF($S$27="Market",'[2]WACC Calc'!J58,'[2]WACC Calc'!J449)</f>
        <v>7.0000000000000007E-2</v>
      </c>
      <c r="R44" s="193">
        <f>IF($S$27="Market",'[2]WACC Calc'!K58,'[2]WACC Calc'!K449)</f>
        <v>7.0000000000000007E-2</v>
      </c>
      <c r="S44" s="193">
        <f>IF($S$27="Market",'[2]WACC Calc'!L58,'[2]WACC Calc'!L449)</f>
        <v>7.0000000000000007E-2</v>
      </c>
      <c r="T44" s="193">
        <f>IF($S$27="Market",'[2]WACC Calc'!M58,'[2]WACC Calc'!M449)</f>
        <v>7.0000000000000007E-2</v>
      </c>
      <c r="U44" s="193">
        <f>IF($S$27="Market",'[2]WACC Calc'!N58,'[2]WACC Calc'!N449)</f>
        <v>7.0000000000000007E-2</v>
      </c>
      <c r="V44" s="193">
        <f>IF($S$27="Market",'[2]WACC Calc'!O58,'[2]WACC Calc'!O449)</f>
        <v>7.0000000000000007E-2</v>
      </c>
      <c r="W44" s="193">
        <f>IF($S$27="Market",'[2]WACC Calc'!P58,'[2]WACC Calc'!P449)</f>
        <v>7.0000000000000007E-2</v>
      </c>
      <c r="X44" s="193">
        <f>IF($S$27="Market",'[2]WACC Calc'!Q58,'[2]WACC Calc'!Q449)</f>
        <v>7.0000000000000007E-2</v>
      </c>
      <c r="Y44" s="193">
        <f>IF($S$27="Market",'[2]WACC Calc'!R58,'[2]WACC Calc'!R449)</f>
        <v>7.0000000000000007E-2</v>
      </c>
      <c r="Z44" s="193">
        <f>IF($S$27="Market",'[2]WACC Calc'!S58,'[2]WACC Calc'!S449)</f>
        <v>7.0000000000000007E-2</v>
      </c>
      <c r="AA44" s="193">
        <f>IF($S$27="Market",'[2]WACC Calc'!T58,'[2]WACC Calc'!T449)</f>
        <v>7.0000000000000007E-2</v>
      </c>
      <c r="AB44" s="193">
        <f>IF($S$27="Market",'[2]WACC Calc'!U58,'[2]WACC Calc'!U449)</f>
        <v>7.0000000000000007E-2</v>
      </c>
      <c r="AC44" s="193">
        <f>IF($S$27="Market",'[2]WACC Calc'!V58,'[2]WACC Calc'!V449)</f>
        <v>7.0000000000000007E-2</v>
      </c>
      <c r="AD44" s="193">
        <f>IF($S$27="Market",'[2]WACC Calc'!W58,'[2]WACC Calc'!W449)</f>
        <v>7.0000000000000007E-2</v>
      </c>
      <c r="AE44" s="193">
        <f>IF($S$27="Market",'[2]WACC Calc'!X58,'[2]WACC Calc'!X449)</f>
        <v>7.0000000000000007E-2</v>
      </c>
      <c r="AF44" s="193">
        <f>IF($S$27="Market",'[2]WACC Calc'!Y58,'[2]WACC Calc'!Y449)</f>
        <v>7.0000000000000007E-2</v>
      </c>
      <c r="AG44" s="193">
        <f>IF($S$27="Market",'[2]WACC Calc'!Z58,'[2]WACC Calc'!Z449)</f>
        <v>7.0000000000000007E-2</v>
      </c>
      <c r="AH44" s="193">
        <f>IF($S$27="Market",'[2]WACC Calc'!AA58,'[2]WACC Calc'!AA449)</f>
        <v>7.0000000000000007E-2</v>
      </c>
      <c r="AI44" s="193">
        <f>IF($S$27="Market",'[2]WACC Calc'!AB58,'[2]WACC Calc'!AB449)</f>
        <v>7.0000000000000007E-2</v>
      </c>
      <c r="AJ44" s="193">
        <f>IF($S$27="Market",'[2]WACC Calc'!AC58,'[2]WACC Calc'!AC449)</f>
        <v>7.0000000000000007E-2</v>
      </c>
      <c r="AK44" s="193">
        <f>IF($S$27="Market",'[2]WACC Calc'!AD58,'[2]WACC Calc'!AD449)</f>
        <v>7.0000000000000007E-2</v>
      </c>
      <c r="AL44" s="193">
        <f>IF($S$27="Market",'[2]WACC Calc'!AE58,'[2]WACC Calc'!AE449)</f>
        <v>7.0000000000000007E-2</v>
      </c>
      <c r="AM44" s="193">
        <f>IF($S$27="Market",'[2]WACC Calc'!AF58,'[2]WACC Calc'!AF449)</f>
        <v>7.0000000000000007E-2</v>
      </c>
      <c r="AN44" s="193">
        <f>IF($S$27="Market",'[2]WACC Calc'!AG58,'[2]WACC Calc'!AG449)</f>
        <v>7.0000000000000007E-2</v>
      </c>
      <c r="AO44" s="193">
        <f>IF($S$27="Market",'[2]WACC Calc'!AH58,'[2]WACC Calc'!AH449)</f>
        <v>7.0000000000000007E-2</v>
      </c>
      <c r="AP44" s="193">
        <f>IF($S$27="Market",'[2]WACC Calc'!AI58,'[2]WACC Calc'!AI449)</f>
        <v>7.0000000000000007E-2</v>
      </c>
    </row>
    <row r="45" spans="7:42" ht="14.25" customHeight="1" x14ac:dyDescent="0.25">
      <c r="H45" s="454"/>
      <c r="J45" s="395"/>
      <c r="K45" s="192" t="s">
        <v>965</v>
      </c>
      <c r="L45" s="192" t="s">
        <v>962</v>
      </c>
      <c r="M45" s="194">
        <f t="shared" ref="M45:AP47" si="0">(1+M42)/(1+M$41) - 1</f>
        <v>4.0957291565327347E-2</v>
      </c>
      <c r="N45" s="194">
        <f t="shared" si="0"/>
        <v>4.1666666666666741E-2</v>
      </c>
      <c r="O45" s="194">
        <f t="shared" si="0"/>
        <v>4.3596996001170396E-2</v>
      </c>
      <c r="P45" s="194">
        <f t="shared" si="0"/>
        <v>4.3902439024390505E-2</v>
      </c>
      <c r="Q45" s="194">
        <f t="shared" si="0"/>
        <v>4.3902439024390505E-2</v>
      </c>
      <c r="R45" s="194">
        <f t="shared" si="0"/>
        <v>4.3902439024390505E-2</v>
      </c>
      <c r="S45" s="194">
        <f t="shared" si="0"/>
        <v>4.3902439024390505E-2</v>
      </c>
      <c r="T45" s="194">
        <f t="shared" si="0"/>
        <v>4.3902439024390505E-2</v>
      </c>
      <c r="U45" s="194">
        <f t="shared" si="0"/>
        <v>4.3902439024390505E-2</v>
      </c>
      <c r="V45" s="194">
        <f t="shared" si="0"/>
        <v>4.3902439024390505E-2</v>
      </c>
      <c r="W45" s="194">
        <f t="shared" si="0"/>
        <v>4.3902439024390505E-2</v>
      </c>
      <c r="X45" s="194">
        <f t="shared" si="0"/>
        <v>4.3902439024390505E-2</v>
      </c>
      <c r="Y45" s="194">
        <f t="shared" si="0"/>
        <v>4.3902439024390505E-2</v>
      </c>
      <c r="Z45" s="194">
        <f t="shared" si="0"/>
        <v>4.3902439024390505E-2</v>
      </c>
      <c r="AA45" s="194">
        <f t="shared" si="0"/>
        <v>4.3902439024390505E-2</v>
      </c>
      <c r="AB45" s="194">
        <f t="shared" si="0"/>
        <v>4.3902439024390505E-2</v>
      </c>
      <c r="AC45" s="194">
        <f t="shared" si="0"/>
        <v>4.3902439024390505E-2</v>
      </c>
      <c r="AD45" s="194">
        <f t="shared" si="0"/>
        <v>4.3902439024390505E-2</v>
      </c>
      <c r="AE45" s="194">
        <f t="shared" si="0"/>
        <v>4.3902439024390505E-2</v>
      </c>
      <c r="AF45" s="194">
        <f t="shared" si="0"/>
        <v>4.3902439024390505E-2</v>
      </c>
      <c r="AG45" s="194">
        <f t="shared" si="0"/>
        <v>4.3902439024390505E-2</v>
      </c>
      <c r="AH45" s="194">
        <f t="shared" si="0"/>
        <v>4.3902439024390505E-2</v>
      </c>
      <c r="AI45" s="194">
        <f t="shared" si="0"/>
        <v>4.3902439024390505E-2</v>
      </c>
      <c r="AJ45" s="194">
        <f t="shared" si="0"/>
        <v>4.3902439024390505E-2</v>
      </c>
      <c r="AK45" s="194">
        <f t="shared" si="0"/>
        <v>4.3902439024390505E-2</v>
      </c>
      <c r="AL45" s="194">
        <f t="shared" si="0"/>
        <v>4.3902439024390505E-2</v>
      </c>
      <c r="AM45" s="194">
        <f t="shared" si="0"/>
        <v>4.3902439024390505E-2</v>
      </c>
      <c r="AN45" s="194">
        <f t="shared" si="0"/>
        <v>4.3902439024390505E-2</v>
      </c>
      <c r="AO45" s="194">
        <f t="shared" si="0"/>
        <v>4.3902439024390505E-2</v>
      </c>
      <c r="AP45" s="194">
        <f t="shared" si="0"/>
        <v>4.3902439024390505E-2</v>
      </c>
    </row>
    <row r="46" spans="7:42" ht="14.25" customHeight="1" x14ac:dyDescent="0.25">
      <c r="H46" s="454"/>
      <c r="J46" s="395"/>
      <c r="K46" s="192" t="s">
        <v>965</v>
      </c>
      <c r="L46" s="192" t="s">
        <v>963</v>
      </c>
      <c r="M46" s="194">
        <f t="shared" si="0"/>
        <v>4.0957291565327347E-2</v>
      </c>
      <c r="N46" s="194">
        <f t="shared" si="0"/>
        <v>4.1666666666666741E-2</v>
      </c>
      <c r="O46" s="194">
        <f t="shared" si="0"/>
        <v>4.3596996001170396E-2</v>
      </c>
      <c r="P46" s="194">
        <f t="shared" si="0"/>
        <v>4.3902439024390505E-2</v>
      </c>
      <c r="Q46" s="194">
        <f t="shared" si="0"/>
        <v>4.3902439024390505E-2</v>
      </c>
      <c r="R46" s="194">
        <f t="shared" si="0"/>
        <v>4.3902439024390505E-2</v>
      </c>
      <c r="S46" s="194">
        <f t="shared" si="0"/>
        <v>4.3902439024390505E-2</v>
      </c>
      <c r="T46" s="194">
        <f t="shared" si="0"/>
        <v>4.3902439024390505E-2</v>
      </c>
      <c r="U46" s="194">
        <f t="shared" si="0"/>
        <v>4.3902439024390505E-2</v>
      </c>
      <c r="V46" s="194">
        <f t="shared" si="0"/>
        <v>4.3902439024390505E-2</v>
      </c>
      <c r="W46" s="194">
        <f t="shared" si="0"/>
        <v>4.3902439024390505E-2</v>
      </c>
      <c r="X46" s="194">
        <f t="shared" si="0"/>
        <v>4.3902439024390505E-2</v>
      </c>
      <c r="Y46" s="194">
        <f t="shared" si="0"/>
        <v>4.3902439024390505E-2</v>
      </c>
      <c r="Z46" s="194">
        <f t="shared" si="0"/>
        <v>4.3902439024390505E-2</v>
      </c>
      <c r="AA46" s="194">
        <f t="shared" si="0"/>
        <v>4.3902439024390505E-2</v>
      </c>
      <c r="AB46" s="194">
        <f t="shared" si="0"/>
        <v>4.3902439024390505E-2</v>
      </c>
      <c r="AC46" s="194">
        <f t="shared" si="0"/>
        <v>4.3902439024390505E-2</v>
      </c>
      <c r="AD46" s="194">
        <f t="shared" si="0"/>
        <v>4.3902439024390505E-2</v>
      </c>
      <c r="AE46" s="194">
        <f t="shared" si="0"/>
        <v>4.3902439024390505E-2</v>
      </c>
      <c r="AF46" s="194">
        <f t="shared" si="0"/>
        <v>4.3902439024390505E-2</v>
      </c>
      <c r="AG46" s="194">
        <f t="shared" si="0"/>
        <v>4.3902439024390505E-2</v>
      </c>
      <c r="AH46" s="194">
        <f t="shared" si="0"/>
        <v>4.3902439024390505E-2</v>
      </c>
      <c r="AI46" s="194">
        <f t="shared" si="0"/>
        <v>4.3902439024390505E-2</v>
      </c>
      <c r="AJ46" s="194">
        <f t="shared" si="0"/>
        <v>4.3902439024390505E-2</v>
      </c>
      <c r="AK46" s="194">
        <f t="shared" si="0"/>
        <v>4.3902439024390505E-2</v>
      </c>
      <c r="AL46" s="194">
        <f t="shared" si="0"/>
        <v>4.3902439024390505E-2</v>
      </c>
      <c r="AM46" s="194">
        <f t="shared" si="0"/>
        <v>4.3902439024390505E-2</v>
      </c>
      <c r="AN46" s="194">
        <f t="shared" si="0"/>
        <v>4.3902439024390505E-2</v>
      </c>
      <c r="AO46" s="194">
        <f t="shared" si="0"/>
        <v>4.3902439024390505E-2</v>
      </c>
      <c r="AP46" s="194">
        <f t="shared" si="0"/>
        <v>4.3902439024390505E-2</v>
      </c>
    </row>
    <row r="47" spans="7:42" ht="14.25" customHeight="1" x14ac:dyDescent="0.25">
      <c r="H47" s="454"/>
      <c r="J47" s="395"/>
      <c r="K47" s="192" t="s">
        <v>965</v>
      </c>
      <c r="L47" s="192" t="s">
        <v>964</v>
      </c>
      <c r="M47" s="194">
        <f t="shared" si="0"/>
        <v>4.0957291565327347E-2</v>
      </c>
      <c r="N47" s="194">
        <f t="shared" si="0"/>
        <v>4.1666666666666741E-2</v>
      </c>
      <c r="O47" s="194">
        <f t="shared" si="0"/>
        <v>4.3596996001170396E-2</v>
      </c>
      <c r="P47" s="194">
        <f t="shared" si="0"/>
        <v>4.3902439024390505E-2</v>
      </c>
      <c r="Q47" s="194">
        <f t="shared" si="0"/>
        <v>4.3902439024390505E-2</v>
      </c>
      <c r="R47" s="194">
        <f t="shared" si="0"/>
        <v>4.3902439024390505E-2</v>
      </c>
      <c r="S47" s="194">
        <f t="shared" si="0"/>
        <v>4.3902439024390505E-2</v>
      </c>
      <c r="T47" s="194">
        <f t="shared" si="0"/>
        <v>4.3902439024390505E-2</v>
      </c>
      <c r="U47" s="194">
        <f t="shared" si="0"/>
        <v>4.3902439024390505E-2</v>
      </c>
      <c r="V47" s="194">
        <f t="shared" si="0"/>
        <v>4.3902439024390505E-2</v>
      </c>
      <c r="W47" s="194">
        <f t="shared" si="0"/>
        <v>4.3902439024390505E-2</v>
      </c>
      <c r="X47" s="194">
        <f t="shared" si="0"/>
        <v>4.3902439024390505E-2</v>
      </c>
      <c r="Y47" s="194">
        <f t="shared" si="0"/>
        <v>4.3902439024390505E-2</v>
      </c>
      <c r="Z47" s="194">
        <f t="shared" si="0"/>
        <v>4.3902439024390505E-2</v>
      </c>
      <c r="AA47" s="194">
        <f t="shared" si="0"/>
        <v>4.3902439024390505E-2</v>
      </c>
      <c r="AB47" s="194">
        <f t="shared" si="0"/>
        <v>4.3902439024390505E-2</v>
      </c>
      <c r="AC47" s="194">
        <f t="shared" si="0"/>
        <v>4.3902439024390505E-2</v>
      </c>
      <c r="AD47" s="194">
        <f t="shared" si="0"/>
        <v>4.3902439024390505E-2</v>
      </c>
      <c r="AE47" s="194">
        <f t="shared" si="0"/>
        <v>4.3902439024390505E-2</v>
      </c>
      <c r="AF47" s="194">
        <f t="shared" si="0"/>
        <v>4.3902439024390505E-2</v>
      </c>
      <c r="AG47" s="194">
        <f t="shared" si="0"/>
        <v>4.3902439024390505E-2</v>
      </c>
      <c r="AH47" s="194">
        <f t="shared" si="0"/>
        <v>4.3902439024390505E-2</v>
      </c>
      <c r="AI47" s="194">
        <f t="shared" si="0"/>
        <v>4.3902439024390505E-2</v>
      </c>
      <c r="AJ47" s="194">
        <f t="shared" si="0"/>
        <v>4.3902439024390505E-2</v>
      </c>
      <c r="AK47" s="194">
        <f t="shared" si="0"/>
        <v>4.3902439024390505E-2</v>
      </c>
      <c r="AL47" s="194">
        <f t="shared" si="0"/>
        <v>4.3902439024390505E-2</v>
      </c>
      <c r="AM47" s="194">
        <f t="shared" si="0"/>
        <v>4.3902439024390505E-2</v>
      </c>
      <c r="AN47" s="194">
        <f t="shared" si="0"/>
        <v>4.3902439024390505E-2</v>
      </c>
      <c r="AO47" s="194">
        <f t="shared" si="0"/>
        <v>4.3902439024390505E-2</v>
      </c>
      <c r="AP47" s="194">
        <f t="shared" si="0"/>
        <v>4.3902439024390505E-2</v>
      </c>
    </row>
    <row r="48" spans="7:42" ht="14.25" customHeight="1" x14ac:dyDescent="0.2">
      <c r="H48" s="454"/>
      <c r="J48" s="395"/>
      <c r="K48" s="192" t="s">
        <v>966</v>
      </c>
      <c r="L48" s="192" t="s">
        <v>960</v>
      </c>
      <c r="M48" s="193">
        <f>IF($S$27="Market",'[2]WACC Calc'!F62,'[2]WACC Calc'!F453)</f>
        <v>6.5000000000000002E-2</v>
      </c>
      <c r="N48" s="193">
        <f>IF($S$27="Market",'[2]WACC Calc'!G62,'[2]WACC Calc'!G453)</f>
        <v>6.5000000000000002E-2</v>
      </c>
      <c r="O48" s="193">
        <f>IF($S$27="Market",'[2]WACC Calc'!H62,'[2]WACC Calc'!H453)</f>
        <v>6.5000000000000002E-2</v>
      </c>
      <c r="P48" s="193">
        <f>IF($S$27="Market",'[2]WACC Calc'!I62,'[2]WACC Calc'!I453)</f>
        <v>6.5000000000000002E-2</v>
      </c>
      <c r="Q48" s="193">
        <f>IF($S$27="Market",'[2]WACC Calc'!J62,'[2]WACC Calc'!J453)</f>
        <v>6.5000000000000002E-2</v>
      </c>
      <c r="R48" s="193">
        <f>IF($S$27="Market",'[2]WACC Calc'!K62,'[2]WACC Calc'!K453)</f>
        <v>6.5000000000000002E-2</v>
      </c>
      <c r="S48" s="193">
        <f>IF($S$27="Market",'[2]WACC Calc'!L62,'[2]WACC Calc'!L453)</f>
        <v>6.5000000000000002E-2</v>
      </c>
      <c r="T48" s="193">
        <f>IF($S$27="Market",'[2]WACC Calc'!M62,'[2]WACC Calc'!M453)</f>
        <v>6.5000000000000002E-2</v>
      </c>
      <c r="U48" s="193">
        <f>IF($S$27="Market",'[2]WACC Calc'!N62,'[2]WACC Calc'!N453)</f>
        <v>6.5000000000000002E-2</v>
      </c>
      <c r="V48" s="193">
        <f>IF($S$27="Market",'[2]WACC Calc'!O62,'[2]WACC Calc'!O453)</f>
        <v>6.5000000000000002E-2</v>
      </c>
      <c r="W48" s="193">
        <f>IF($S$27="Market",'[2]WACC Calc'!P62,'[2]WACC Calc'!P453)</f>
        <v>6.5000000000000002E-2</v>
      </c>
      <c r="X48" s="193">
        <f>IF($S$27="Market",'[2]WACC Calc'!Q62,'[2]WACC Calc'!Q453)</f>
        <v>6.5000000000000002E-2</v>
      </c>
      <c r="Y48" s="193">
        <f>IF($S$27="Market",'[2]WACC Calc'!R62,'[2]WACC Calc'!R453)</f>
        <v>6.5000000000000002E-2</v>
      </c>
      <c r="Z48" s="193">
        <f>IF($S$27="Market",'[2]WACC Calc'!S62,'[2]WACC Calc'!S453)</f>
        <v>6.5000000000000002E-2</v>
      </c>
      <c r="AA48" s="193">
        <f>IF($S$27="Market",'[2]WACC Calc'!T62,'[2]WACC Calc'!T453)</f>
        <v>6.5000000000000002E-2</v>
      </c>
      <c r="AB48" s="193">
        <f>IF($S$27="Market",'[2]WACC Calc'!U62,'[2]WACC Calc'!U453)</f>
        <v>6.5000000000000002E-2</v>
      </c>
      <c r="AC48" s="193">
        <f>IF($S$27="Market",'[2]WACC Calc'!V62,'[2]WACC Calc'!V453)</f>
        <v>6.5000000000000002E-2</v>
      </c>
      <c r="AD48" s="193">
        <f>IF($S$27="Market",'[2]WACC Calc'!W62,'[2]WACC Calc'!W453)</f>
        <v>6.5000000000000002E-2</v>
      </c>
      <c r="AE48" s="193">
        <f>IF($S$27="Market",'[2]WACC Calc'!X62,'[2]WACC Calc'!X453)</f>
        <v>6.5000000000000002E-2</v>
      </c>
      <c r="AF48" s="193">
        <f>IF($S$27="Market",'[2]WACC Calc'!Y62,'[2]WACC Calc'!Y453)</f>
        <v>6.5000000000000002E-2</v>
      </c>
      <c r="AG48" s="193">
        <f>IF($S$27="Market",'[2]WACC Calc'!Z62,'[2]WACC Calc'!Z453)</f>
        <v>6.5000000000000002E-2</v>
      </c>
      <c r="AH48" s="193">
        <f>IF($S$27="Market",'[2]WACC Calc'!AA62,'[2]WACC Calc'!AA453)</f>
        <v>6.5000000000000002E-2</v>
      </c>
      <c r="AI48" s="193">
        <f>IF($S$27="Market",'[2]WACC Calc'!AB62,'[2]WACC Calc'!AB453)</f>
        <v>6.5000000000000002E-2</v>
      </c>
      <c r="AJ48" s="193">
        <f>IF($S$27="Market",'[2]WACC Calc'!AC62,'[2]WACC Calc'!AC453)</f>
        <v>6.5000000000000002E-2</v>
      </c>
      <c r="AK48" s="193">
        <f>IF($S$27="Market",'[2]WACC Calc'!AD62,'[2]WACC Calc'!AD453)</f>
        <v>6.5000000000000002E-2</v>
      </c>
      <c r="AL48" s="193">
        <f>IF($S$27="Market",'[2]WACC Calc'!AE62,'[2]WACC Calc'!AE453)</f>
        <v>6.5000000000000002E-2</v>
      </c>
      <c r="AM48" s="193">
        <f>IF($S$27="Market",'[2]WACC Calc'!AF62,'[2]WACC Calc'!AF453)</f>
        <v>6.5000000000000002E-2</v>
      </c>
      <c r="AN48" s="193">
        <f>IF($S$27="Market",'[2]WACC Calc'!AG62,'[2]WACC Calc'!AG453)</f>
        <v>6.5000000000000002E-2</v>
      </c>
      <c r="AO48" s="193">
        <f>IF($S$27="Market",'[2]WACC Calc'!AH62,'[2]WACC Calc'!AH453)</f>
        <v>6.5000000000000002E-2</v>
      </c>
      <c r="AP48" s="193">
        <f>IF($S$27="Market",'[2]WACC Calc'!AI62,'[2]WACC Calc'!AI453)</f>
        <v>6.5000000000000002E-2</v>
      </c>
    </row>
    <row r="49" spans="8:42" ht="14.25" customHeight="1" x14ac:dyDescent="0.2">
      <c r="H49" s="454"/>
      <c r="J49" s="395"/>
      <c r="K49" s="192" t="s">
        <v>967</v>
      </c>
      <c r="L49" s="192" t="s">
        <v>962</v>
      </c>
      <c r="M49" s="193">
        <f>IF($S$27="Market",'[2]WACC Calc'!F63,'[2]WACC Calc'!F454)</f>
        <v>0.1</v>
      </c>
      <c r="N49" s="193">
        <f>IF($S$27="Market",'[2]WACC Calc'!G63,'[2]WACC Calc'!G454)</f>
        <v>0.1</v>
      </c>
      <c r="O49" s="193">
        <f>IF($S$27="Market",'[2]WACC Calc'!H63,'[2]WACC Calc'!H454)</f>
        <v>0.1</v>
      </c>
      <c r="P49" s="193">
        <f>IF($S$27="Market",'[2]WACC Calc'!I63,'[2]WACC Calc'!I454)</f>
        <v>0.1</v>
      </c>
      <c r="Q49" s="193">
        <f>IF($S$27="Market",'[2]WACC Calc'!J63,'[2]WACC Calc'!J454)</f>
        <v>0.1</v>
      </c>
      <c r="R49" s="193">
        <f>IF($S$27="Market",'[2]WACC Calc'!K63,'[2]WACC Calc'!K454)</f>
        <v>0.1</v>
      </c>
      <c r="S49" s="193">
        <f>IF($S$27="Market",'[2]WACC Calc'!L63,'[2]WACC Calc'!L454)</f>
        <v>0.1</v>
      </c>
      <c r="T49" s="193">
        <f>IF($S$27="Market",'[2]WACC Calc'!M63,'[2]WACC Calc'!M454)</f>
        <v>0.1</v>
      </c>
      <c r="U49" s="193">
        <f>IF($S$27="Market",'[2]WACC Calc'!N63,'[2]WACC Calc'!N454)</f>
        <v>0.1</v>
      </c>
      <c r="V49" s="193">
        <f>IF($S$27="Market",'[2]WACC Calc'!O63,'[2]WACC Calc'!O454)</f>
        <v>0.1</v>
      </c>
      <c r="W49" s="193">
        <f>IF($S$27="Market",'[2]WACC Calc'!P63,'[2]WACC Calc'!P454)</f>
        <v>0.1</v>
      </c>
      <c r="X49" s="193">
        <f>IF($S$27="Market",'[2]WACC Calc'!Q63,'[2]WACC Calc'!Q454)</f>
        <v>0.1</v>
      </c>
      <c r="Y49" s="193">
        <f>IF($S$27="Market",'[2]WACC Calc'!R63,'[2]WACC Calc'!R454)</f>
        <v>0.1</v>
      </c>
      <c r="Z49" s="193">
        <f>IF($S$27="Market",'[2]WACC Calc'!S63,'[2]WACC Calc'!S454)</f>
        <v>0.1</v>
      </c>
      <c r="AA49" s="193">
        <f>IF($S$27="Market",'[2]WACC Calc'!T63,'[2]WACC Calc'!T454)</f>
        <v>0.1</v>
      </c>
      <c r="AB49" s="193">
        <f>IF($S$27="Market",'[2]WACC Calc'!U63,'[2]WACC Calc'!U454)</f>
        <v>0.1</v>
      </c>
      <c r="AC49" s="193">
        <f>IF($S$27="Market",'[2]WACC Calc'!V63,'[2]WACC Calc'!V454)</f>
        <v>0.1</v>
      </c>
      <c r="AD49" s="193">
        <f>IF($S$27="Market",'[2]WACC Calc'!W63,'[2]WACC Calc'!W454)</f>
        <v>0.1</v>
      </c>
      <c r="AE49" s="193">
        <f>IF($S$27="Market",'[2]WACC Calc'!X63,'[2]WACC Calc'!X454)</f>
        <v>0.1</v>
      </c>
      <c r="AF49" s="193">
        <f>IF($S$27="Market",'[2]WACC Calc'!Y63,'[2]WACC Calc'!Y454)</f>
        <v>0.1</v>
      </c>
      <c r="AG49" s="193">
        <f>IF($S$27="Market",'[2]WACC Calc'!Z63,'[2]WACC Calc'!Z454)</f>
        <v>0.1</v>
      </c>
      <c r="AH49" s="193">
        <f>IF($S$27="Market",'[2]WACC Calc'!AA63,'[2]WACC Calc'!AA454)</f>
        <v>0.1</v>
      </c>
      <c r="AI49" s="193">
        <f>IF($S$27="Market",'[2]WACC Calc'!AB63,'[2]WACC Calc'!AB454)</f>
        <v>0.1</v>
      </c>
      <c r="AJ49" s="193">
        <f>IF($S$27="Market",'[2]WACC Calc'!AC63,'[2]WACC Calc'!AC454)</f>
        <v>0.1</v>
      </c>
      <c r="AK49" s="193">
        <f>IF($S$27="Market",'[2]WACC Calc'!AD63,'[2]WACC Calc'!AD454)</f>
        <v>0.1</v>
      </c>
      <c r="AL49" s="193">
        <f>IF($S$27="Market",'[2]WACC Calc'!AE63,'[2]WACC Calc'!AE454)</f>
        <v>0.1</v>
      </c>
      <c r="AM49" s="193">
        <f>IF($S$27="Market",'[2]WACC Calc'!AF63,'[2]WACC Calc'!AF454)</f>
        <v>0.1</v>
      </c>
      <c r="AN49" s="193">
        <f>IF($S$27="Market",'[2]WACC Calc'!AG63,'[2]WACC Calc'!AG454)</f>
        <v>0.1</v>
      </c>
      <c r="AO49" s="193">
        <f>IF($S$27="Market",'[2]WACC Calc'!AH63,'[2]WACC Calc'!AH454)</f>
        <v>0.1</v>
      </c>
      <c r="AP49" s="193">
        <f>IF($S$27="Market",'[2]WACC Calc'!AI63,'[2]WACC Calc'!AI454)</f>
        <v>0.1</v>
      </c>
    </row>
    <row r="50" spans="8:42" ht="14.25" customHeight="1" x14ac:dyDescent="0.2">
      <c r="H50" s="454"/>
      <c r="J50" s="395"/>
      <c r="K50" s="192" t="s">
        <v>967</v>
      </c>
      <c r="L50" s="192" t="s">
        <v>963</v>
      </c>
      <c r="M50" s="193">
        <f>IF($S$27="Market",'[2]WACC Calc'!F64,'[2]WACC Calc'!F455)</f>
        <v>0.1</v>
      </c>
      <c r="N50" s="193">
        <f>IF($S$27="Market",'[2]WACC Calc'!G64,'[2]WACC Calc'!G455)</f>
        <v>0.1</v>
      </c>
      <c r="O50" s="193">
        <f>IF($S$27="Market",'[2]WACC Calc'!H64,'[2]WACC Calc'!H455)</f>
        <v>0.1</v>
      </c>
      <c r="P50" s="193">
        <f>IF($S$27="Market",'[2]WACC Calc'!I64,'[2]WACC Calc'!I455)</f>
        <v>0.1</v>
      </c>
      <c r="Q50" s="193">
        <f>IF($S$27="Market",'[2]WACC Calc'!J64,'[2]WACC Calc'!J455)</f>
        <v>0.1</v>
      </c>
      <c r="R50" s="193">
        <f>IF($S$27="Market",'[2]WACC Calc'!K64,'[2]WACC Calc'!K455)</f>
        <v>0.1</v>
      </c>
      <c r="S50" s="193">
        <f>IF($S$27="Market",'[2]WACC Calc'!L64,'[2]WACC Calc'!L455)</f>
        <v>0.1</v>
      </c>
      <c r="T50" s="193">
        <f>IF($S$27="Market",'[2]WACC Calc'!M64,'[2]WACC Calc'!M455)</f>
        <v>0.1</v>
      </c>
      <c r="U50" s="193">
        <f>IF($S$27="Market",'[2]WACC Calc'!N64,'[2]WACC Calc'!N455)</f>
        <v>0.1</v>
      </c>
      <c r="V50" s="193">
        <f>IF($S$27="Market",'[2]WACC Calc'!O64,'[2]WACC Calc'!O455)</f>
        <v>0.1</v>
      </c>
      <c r="W50" s="193">
        <f>IF($S$27="Market",'[2]WACC Calc'!P64,'[2]WACC Calc'!P455)</f>
        <v>0.1</v>
      </c>
      <c r="X50" s="193">
        <f>IF($S$27="Market",'[2]WACC Calc'!Q64,'[2]WACC Calc'!Q455)</f>
        <v>0.1</v>
      </c>
      <c r="Y50" s="193">
        <f>IF($S$27="Market",'[2]WACC Calc'!R64,'[2]WACC Calc'!R455)</f>
        <v>0.1</v>
      </c>
      <c r="Z50" s="193">
        <f>IF($S$27="Market",'[2]WACC Calc'!S64,'[2]WACC Calc'!S455)</f>
        <v>0.1</v>
      </c>
      <c r="AA50" s="193">
        <f>IF($S$27="Market",'[2]WACC Calc'!T64,'[2]WACC Calc'!T455)</f>
        <v>0.1</v>
      </c>
      <c r="AB50" s="193">
        <f>IF($S$27="Market",'[2]WACC Calc'!U64,'[2]WACC Calc'!U455)</f>
        <v>0.1</v>
      </c>
      <c r="AC50" s="193">
        <f>IF($S$27="Market",'[2]WACC Calc'!V64,'[2]WACC Calc'!V455)</f>
        <v>0.1</v>
      </c>
      <c r="AD50" s="193">
        <f>IF($S$27="Market",'[2]WACC Calc'!W64,'[2]WACC Calc'!W455)</f>
        <v>0.1</v>
      </c>
      <c r="AE50" s="193">
        <f>IF($S$27="Market",'[2]WACC Calc'!X64,'[2]WACC Calc'!X455)</f>
        <v>0.1</v>
      </c>
      <c r="AF50" s="193">
        <f>IF($S$27="Market",'[2]WACC Calc'!Y64,'[2]WACC Calc'!Y455)</f>
        <v>0.1</v>
      </c>
      <c r="AG50" s="193">
        <f>IF($S$27="Market",'[2]WACC Calc'!Z64,'[2]WACC Calc'!Z455)</f>
        <v>0.1</v>
      </c>
      <c r="AH50" s="193">
        <f>IF($S$27="Market",'[2]WACC Calc'!AA64,'[2]WACC Calc'!AA455)</f>
        <v>0.1</v>
      </c>
      <c r="AI50" s="193">
        <f>IF($S$27="Market",'[2]WACC Calc'!AB64,'[2]WACC Calc'!AB455)</f>
        <v>0.1</v>
      </c>
      <c r="AJ50" s="193">
        <f>IF($S$27="Market",'[2]WACC Calc'!AC64,'[2]WACC Calc'!AC455)</f>
        <v>0.1</v>
      </c>
      <c r="AK50" s="193">
        <f>IF($S$27="Market",'[2]WACC Calc'!AD64,'[2]WACC Calc'!AD455)</f>
        <v>0.1</v>
      </c>
      <c r="AL50" s="193">
        <f>IF($S$27="Market",'[2]WACC Calc'!AE64,'[2]WACC Calc'!AE455)</f>
        <v>0.1</v>
      </c>
      <c r="AM50" s="193">
        <f>IF($S$27="Market",'[2]WACC Calc'!AF64,'[2]WACC Calc'!AF455)</f>
        <v>0.1</v>
      </c>
      <c r="AN50" s="193">
        <f>IF($S$27="Market",'[2]WACC Calc'!AG64,'[2]WACC Calc'!AG455)</f>
        <v>0.1</v>
      </c>
      <c r="AO50" s="193">
        <f>IF($S$27="Market",'[2]WACC Calc'!AH64,'[2]WACC Calc'!AH455)</f>
        <v>0.1</v>
      </c>
      <c r="AP50" s="193">
        <f>IF($S$27="Market",'[2]WACC Calc'!AI64,'[2]WACC Calc'!AI455)</f>
        <v>0.1</v>
      </c>
    </row>
    <row r="51" spans="8:42" ht="14.25" customHeight="1" x14ac:dyDescent="0.2">
      <c r="H51" s="454"/>
      <c r="J51" s="395"/>
      <c r="K51" s="192" t="s">
        <v>967</v>
      </c>
      <c r="L51" s="192" t="s">
        <v>964</v>
      </c>
      <c r="M51" s="193">
        <f>IF($S$27="Market",'[2]WACC Calc'!F65,'[2]WACC Calc'!F456)</f>
        <v>0.1</v>
      </c>
      <c r="N51" s="193">
        <f>IF($S$27="Market",'[2]WACC Calc'!G65,'[2]WACC Calc'!G456)</f>
        <v>0.1</v>
      </c>
      <c r="O51" s="193">
        <f>IF($S$27="Market",'[2]WACC Calc'!H65,'[2]WACC Calc'!H456)</f>
        <v>0.1</v>
      </c>
      <c r="P51" s="193">
        <f>IF($S$27="Market",'[2]WACC Calc'!I65,'[2]WACC Calc'!I456)</f>
        <v>0.1</v>
      </c>
      <c r="Q51" s="193">
        <f>IF($S$27="Market",'[2]WACC Calc'!J65,'[2]WACC Calc'!J456)</f>
        <v>0.1</v>
      </c>
      <c r="R51" s="193">
        <f>IF($S$27="Market",'[2]WACC Calc'!K65,'[2]WACC Calc'!K456)</f>
        <v>0.1</v>
      </c>
      <c r="S51" s="193">
        <f>IF($S$27="Market",'[2]WACC Calc'!L65,'[2]WACC Calc'!L456)</f>
        <v>0.1</v>
      </c>
      <c r="T51" s="193">
        <f>IF($S$27="Market",'[2]WACC Calc'!M65,'[2]WACC Calc'!M456)</f>
        <v>0.1</v>
      </c>
      <c r="U51" s="193">
        <f>IF($S$27="Market",'[2]WACC Calc'!N65,'[2]WACC Calc'!N456)</f>
        <v>0.1</v>
      </c>
      <c r="V51" s="193">
        <f>IF($S$27="Market",'[2]WACC Calc'!O65,'[2]WACC Calc'!O456)</f>
        <v>0.1</v>
      </c>
      <c r="W51" s="193">
        <f>IF($S$27="Market",'[2]WACC Calc'!P65,'[2]WACC Calc'!P456)</f>
        <v>0.1</v>
      </c>
      <c r="X51" s="193">
        <f>IF($S$27="Market",'[2]WACC Calc'!Q65,'[2]WACC Calc'!Q456)</f>
        <v>0.1</v>
      </c>
      <c r="Y51" s="193">
        <f>IF($S$27="Market",'[2]WACC Calc'!R65,'[2]WACC Calc'!R456)</f>
        <v>0.1</v>
      </c>
      <c r="Z51" s="193">
        <f>IF($S$27="Market",'[2]WACC Calc'!S65,'[2]WACC Calc'!S456)</f>
        <v>0.1</v>
      </c>
      <c r="AA51" s="193">
        <f>IF($S$27="Market",'[2]WACC Calc'!T65,'[2]WACC Calc'!T456)</f>
        <v>0.1</v>
      </c>
      <c r="AB51" s="193">
        <f>IF($S$27="Market",'[2]WACC Calc'!U65,'[2]WACC Calc'!U456)</f>
        <v>0.1</v>
      </c>
      <c r="AC51" s="193">
        <f>IF($S$27="Market",'[2]WACC Calc'!V65,'[2]WACC Calc'!V456)</f>
        <v>0.1</v>
      </c>
      <c r="AD51" s="193">
        <f>IF($S$27="Market",'[2]WACC Calc'!W65,'[2]WACC Calc'!W456)</f>
        <v>0.1</v>
      </c>
      <c r="AE51" s="193">
        <f>IF($S$27="Market",'[2]WACC Calc'!X65,'[2]WACC Calc'!X456)</f>
        <v>0.1</v>
      </c>
      <c r="AF51" s="193">
        <f>IF($S$27="Market",'[2]WACC Calc'!Y65,'[2]WACC Calc'!Y456)</f>
        <v>0.1</v>
      </c>
      <c r="AG51" s="193">
        <f>IF($S$27="Market",'[2]WACC Calc'!Z65,'[2]WACC Calc'!Z456)</f>
        <v>0.1</v>
      </c>
      <c r="AH51" s="193">
        <f>IF($S$27="Market",'[2]WACC Calc'!AA65,'[2]WACC Calc'!AA456)</f>
        <v>0.1</v>
      </c>
      <c r="AI51" s="193">
        <f>IF($S$27="Market",'[2]WACC Calc'!AB65,'[2]WACC Calc'!AB456)</f>
        <v>0.1</v>
      </c>
      <c r="AJ51" s="193">
        <f>IF($S$27="Market",'[2]WACC Calc'!AC65,'[2]WACC Calc'!AC456)</f>
        <v>0.1</v>
      </c>
      <c r="AK51" s="193">
        <f>IF($S$27="Market",'[2]WACC Calc'!AD65,'[2]WACC Calc'!AD456)</f>
        <v>0.1</v>
      </c>
      <c r="AL51" s="193">
        <f>IF($S$27="Market",'[2]WACC Calc'!AE65,'[2]WACC Calc'!AE456)</f>
        <v>0.1</v>
      </c>
      <c r="AM51" s="193">
        <f>IF($S$27="Market",'[2]WACC Calc'!AF65,'[2]WACC Calc'!AF456)</f>
        <v>0.1</v>
      </c>
      <c r="AN51" s="193">
        <f>IF($S$27="Market",'[2]WACC Calc'!AG65,'[2]WACC Calc'!AG456)</f>
        <v>0.1</v>
      </c>
      <c r="AO51" s="193">
        <f>IF($S$27="Market",'[2]WACC Calc'!AH65,'[2]WACC Calc'!AH456)</f>
        <v>0.1</v>
      </c>
      <c r="AP51" s="193">
        <f>IF($S$27="Market",'[2]WACC Calc'!AI65,'[2]WACC Calc'!AI456)</f>
        <v>0.1</v>
      </c>
    </row>
    <row r="52" spans="8:42" ht="14.25" customHeight="1" x14ac:dyDescent="0.25">
      <c r="H52" s="454"/>
      <c r="J52" s="395"/>
      <c r="K52" s="192" t="s">
        <v>968</v>
      </c>
      <c r="L52" s="192" t="s">
        <v>962</v>
      </c>
      <c r="M52" s="194">
        <f t="shared" ref="M52:AP54" si="1">(1+M49)/(1+M$41) - 1</f>
        <v>7.0143010020430108E-2</v>
      </c>
      <c r="N52" s="194">
        <f t="shared" si="1"/>
        <v>7.0872274143302327E-2</v>
      </c>
      <c r="O52" s="194">
        <f t="shared" si="1"/>
        <v>7.2856724861016353E-2</v>
      </c>
      <c r="P52" s="194">
        <f t="shared" si="1"/>
        <v>7.317073170731736E-2</v>
      </c>
      <c r="Q52" s="194">
        <f t="shared" si="1"/>
        <v>7.317073170731736E-2</v>
      </c>
      <c r="R52" s="194">
        <f t="shared" si="1"/>
        <v>7.317073170731736E-2</v>
      </c>
      <c r="S52" s="194">
        <f t="shared" si="1"/>
        <v>7.317073170731736E-2</v>
      </c>
      <c r="T52" s="194">
        <f t="shared" si="1"/>
        <v>7.317073170731736E-2</v>
      </c>
      <c r="U52" s="194">
        <f t="shared" si="1"/>
        <v>7.317073170731736E-2</v>
      </c>
      <c r="V52" s="194">
        <f t="shared" si="1"/>
        <v>7.317073170731736E-2</v>
      </c>
      <c r="W52" s="194">
        <f t="shared" si="1"/>
        <v>7.317073170731736E-2</v>
      </c>
      <c r="X52" s="194">
        <f t="shared" si="1"/>
        <v>7.317073170731736E-2</v>
      </c>
      <c r="Y52" s="194">
        <f t="shared" si="1"/>
        <v>7.317073170731736E-2</v>
      </c>
      <c r="Z52" s="194">
        <f t="shared" si="1"/>
        <v>7.317073170731736E-2</v>
      </c>
      <c r="AA52" s="194">
        <f t="shared" si="1"/>
        <v>7.317073170731736E-2</v>
      </c>
      <c r="AB52" s="194">
        <f t="shared" si="1"/>
        <v>7.317073170731736E-2</v>
      </c>
      <c r="AC52" s="194">
        <f t="shared" si="1"/>
        <v>7.317073170731736E-2</v>
      </c>
      <c r="AD52" s="194">
        <f t="shared" si="1"/>
        <v>7.317073170731736E-2</v>
      </c>
      <c r="AE52" s="194">
        <f t="shared" si="1"/>
        <v>7.317073170731736E-2</v>
      </c>
      <c r="AF52" s="194">
        <f t="shared" si="1"/>
        <v>7.317073170731736E-2</v>
      </c>
      <c r="AG52" s="194">
        <f t="shared" si="1"/>
        <v>7.317073170731736E-2</v>
      </c>
      <c r="AH52" s="194">
        <f t="shared" si="1"/>
        <v>7.317073170731736E-2</v>
      </c>
      <c r="AI52" s="194">
        <f t="shared" si="1"/>
        <v>7.317073170731736E-2</v>
      </c>
      <c r="AJ52" s="194">
        <f t="shared" si="1"/>
        <v>7.317073170731736E-2</v>
      </c>
      <c r="AK52" s="194">
        <f t="shared" si="1"/>
        <v>7.317073170731736E-2</v>
      </c>
      <c r="AL52" s="194">
        <f t="shared" si="1"/>
        <v>7.317073170731736E-2</v>
      </c>
      <c r="AM52" s="194">
        <f t="shared" si="1"/>
        <v>7.317073170731736E-2</v>
      </c>
      <c r="AN52" s="194">
        <f t="shared" si="1"/>
        <v>7.317073170731736E-2</v>
      </c>
      <c r="AO52" s="194">
        <f t="shared" si="1"/>
        <v>7.317073170731736E-2</v>
      </c>
      <c r="AP52" s="194">
        <f t="shared" si="1"/>
        <v>7.317073170731736E-2</v>
      </c>
    </row>
    <row r="53" spans="8:42" ht="14.25" customHeight="1" x14ac:dyDescent="0.25">
      <c r="H53" s="454"/>
      <c r="J53" s="395"/>
      <c r="K53" s="192" t="s">
        <v>968</v>
      </c>
      <c r="L53" s="192" t="s">
        <v>963</v>
      </c>
      <c r="M53" s="194">
        <f t="shared" si="1"/>
        <v>7.0143010020430108E-2</v>
      </c>
      <c r="N53" s="194">
        <f t="shared" si="1"/>
        <v>7.0872274143302327E-2</v>
      </c>
      <c r="O53" s="194">
        <f t="shared" si="1"/>
        <v>7.2856724861016353E-2</v>
      </c>
      <c r="P53" s="194">
        <f t="shared" si="1"/>
        <v>7.317073170731736E-2</v>
      </c>
      <c r="Q53" s="194">
        <f t="shared" si="1"/>
        <v>7.317073170731736E-2</v>
      </c>
      <c r="R53" s="194">
        <f t="shared" si="1"/>
        <v>7.317073170731736E-2</v>
      </c>
      <c r="S53" s="194">
        <f t="shared" si="1"/>
        <v>7.317073170731736E-2</v>
      </c>
      <c r="T53" s="194">
        <f t="shared" si="1"/>
        <v>7.317073170731736E-2</v>
      </c>
      <c r="U53" s="194">
        <f t="shared" si="1"/>
        <v>7.317073170731736E-2</v>
      </c>
      <c r="V53" s="194">
        <f t="shared" si="1"/>
        <v>7.317073170731736E-2</v>
      </c>
      <c r="W53" s="194">
        <f t="shared" si="1"/>
        <v>7.317073170731736E-2</v>
      </c>
      <c r="X53" s="194">
        <f t="shared" si="1"/>
        <v>7.317073170731736E-2</v>
      </c>
      <c r="Y53" s="194">
        <f t="shared" si="1"/>
        <v>7.317073170731736E-2</v>
      </c>
      <c r="Z53" s="194">
        <f t="shared" si="1"/>
        <v>7.317073170731736E-2</v>
      </c>
      <c r="AA53" s="194">
        <f t="shared" si="1"/>
        <v>7.317073170731736E-2</v>
      </c>
      <c r="AB53" s="194">
        <f t="shared" si="1"/>
        <v>7.317073170731736E-2</v>
      </c>
      <c r="AC53" s="194">
        <f t="shared" si="1"/>
        <v>7.317073170731736E-2</v>
      </c>
      <c r="AD53" s="194">
        <f t="shared" si="1"/>
        <v>7.317073170731736E-2</v>
      </c>
      <c r="AE53" s="194">
        <f t="shared" si="1"/>
        <v>7.317073170731736E-2</v>
      </c>
      <c r="AF53" s="194">
        <f t="shared" si="1"/>
        <v>7.317073170731736E-2</v>
      </c>
      <c r="AG53" s="194">
        <f t="shared" si="1"/>
        <v>7.317073170731736E-2</v>
      </c>
      <c r="AH53" s="194">
        <f t="shared" si="1"/>
        <v>7.317073170731736E-2</v>
      </c>
      <c r="AI53" s="194">
        <f t="shared" si="1"/>
        <v>7.317073170731736E-2</v>
      </c>
      <c r="AJ53" s="194">
        <f t="shared" si="1"/>
        <v>7.317073170731736E-2</v>
      </c>
      <c r="AK53" s="194">
        <f t="shared" si="1"/>
        <v>7.317073170731736E-2</v>
      </c>
      <c r="AL53" s="194">
        <f t="shared" si="1"/>
        <v>7.317073170731736E-2</v>
      </c>
      <c r="AM53" s="194">
        <f t="shared" si="1"/>
        <v>7.317073170731736E-2</v>
      </c>
      <c r="AN53" s="194">
        <f t="shared" si="1"/>
        <v>7.317073170731736E-2</v>
      </c>
      <c r="AO53" s="194">
        <f t="shared" si="1"/>
        <v>7.317073170731736E-2</v>
      </c>
      <c r="AP53" s="194">
        <f t="shared" si="1"/>
        <v>7.317073170731736E-2</v>
      </c>
    </row>
    <row r="54" spans="8:42" ht="14.25" customHeight="1" x14ac:dyDescent="0.25">
      <c r="H54" s="454"/>
      <c r="J54" s="395"/>
      <c r="K54" s="192" t="s">
        <v>968</v>
      </c>
      <c r="L54" s="192" t="s">
        <v>964</v>
      </c>
      <c r="M54" s="194">
        <f t="shared" si="1"/>
        <v>7.0143010020430108E-2</v>
      </c>
      <c r="N54" s="194">
        <f t="shared" si="1"/>
        <v>7.0872274143302327E-2</v>
      </c>
      <c r="O54" s="194">
        <f t="shared" si="1"/>
        <v>7.2856724861016353E-2</v>
      </c>
      <c r="P54" s="194">
        <f t="shared" si="1"/>
        <v>7.317073170731736E-2</v>
      </c>
      <c r="Q54" s="194">
        <f t="shared" si="1"/>
        <v>7.317073170731736E-2</v>
      </c>
      <c r="R54" s="194">
        <f t="shared" si="1"/>
        <v>7.317073170731736E-2</v>
      </c>
      <c r="S54" s="194">
        <f t="shared" si="1"/>
        <v>7.317073170731736E-2</v>
      </c>
      <c r="T54" s="194">
        <f t="shared" si="1"/>
        <v>7.317073170731736E-2</v>
      </c>
      <c r="U54" s="194">
        <f t="shared" si="1"/>
        <v>7.317073170731736E-2</v>
      </c>
      <c r="V54" s="194">
        <f t="shared" si="1"/>
        <v>7.317073170731736E-2</v>
      </c>
      <c r="W54" s="194">
        <f t="shared" si="1"/>
        <v>7.317073170731736E-2</v>
      </c>
      <c r="X54" s="194">
        <f t="shared" si="1"/>
        <v>7.317073170731736E-2</v>
      </c>
      <c r="Y54" s="194">
        <f t="shared" si="1"/>
        <v>7.317073170731736E-2</v>
      </c>
      <c r="Z54" s="194">
        <f t="shared" si="1"/>
        <v>7.317073170731736E-2</v>
      </c>
      <c r="AA54" s="194">
        <f t="shared" si="1"/>
        <v>7.317073170731736E-2</v>
      </c>
      <c r="AB54" s="194">
        <f t="shared" si="1"/>
        <v>7.317073170731736E-2</v>
      </c>
      <c r="AC54" s="194">
        <f t="shared" si="1"/>
        <v>7.317073170731736E-2</v>
      </c>
      <c r="AD54" s="194">
        <f t="shared" si="1"/>
        <v>7.317073170731736E-2</v>
      </c>
      <c r="AE54" s="194">
        <f t="shared" si="1"/>
        <v>7.317073170731736E-2</v>
      </c>
      <c r="AF54" s="194">
        <f t="shared" si="1"/>
        <v>7.317073170731736E-2</v>
      </c>
      <c r="AG54" s="194">
        <f t="shared" si="1"/>
        <v>7.317073170731736E-2</v>
      </c>
      <c r="AH54" s="194">
        <f t="shared" si="1"/>
        <v>7.317073170731736E-2</v>
      </c>
      <c r="AI54" s="194">
        <f t="shared" si="1"/>
        <v>7.317073170731736E-2</v>
      </c>
      <c r="AJ54" s="194">
        <f t="shared" si="1"/>
        <v>7.317073170731736E-2</v>
      </c>
      <c r="AK54" s="194">
        <f t="shared" si="1"/>
        <v>7.317073170731736E-2</v>
      </c>
      <c r="AL54" s="194">
        <f t="shared" si="1"/>
        <v>7.317073170731736E-2</v>
      </c>
      <c r="AM54" s="194">
        <f t="shared" si="1"/>
        <v>7.317073170731736E-2</v>
      </c>
      <c r="AN54" s="194">
        <f t="shared" si="1"/>
        <v>7.317073170731736E-2</v>
      </c>
      <c r="AO54" s="194">
        <f t="shared" si="1"/>
        <v>7.317073170731736E-2</v>
      </c>
      <c r="AP54" s="194">
        <f t="shared" si="1"/>
        <v>7.317073170731736E-2</v>
      </c>
    </row>
    <row r="55" spans="8:42" ht="14.25" customHeight="1" x14ac:dyDescent="0.2">
      <c r="H55" s="454"/>
      <c r="J55" s="395"/>
      <c r="K55" s="192" t="s">
        <v>969</v>
      </c>
      <c r="L55" s="192" t="s">
        <v>962</v>
      </c>
      <c r="M55" s="193">
        <f>IF($S$27="Market",'[2]WACC Calc'!F69,'[2]WACC Calc'!F460)</f>
        <v>0.47683494198086401</v>
      </c>
      <c r="N55" s="193">
        <f>IF($S$27="Market",'[2]WACC Calc'!G69,'[2]WACC Calc'!G460)</f>
        <v>0.429620956624159</v>
      </c>
      <c r="O55" s="193">
        <f>IF($S$27="Market",'[2]WACC Calc'!H69,'[2]WACC Calc'!H460)</f>
        <v>0.41202840114628098</v>
      </c>
      <c r="P55" s="193">
        <f>IF($S$27="Market",'[2]WACC Calc'!I69,'[2]WACC Calc'!I460)</f>
        <v>0.37981635956828103</v>
      </c>
      <c r="Q55" s="193">
        <f>IF($S$27="Market",'[2]WACC Calc'!J69,'[2]WACC Calc'!J460)</f>
        <v>0.37217056793804298</v>
      </c>
      <c r="R55" s="193">
        <f>IF($S$27="Market",'[2]WACC Calc'!K69,'[2]WACC Calc'!K460)</f>
        <v>0.36428922852918399</v>
      </c>
      <c r="S55" s="193">
        <f>IF($S$27="Market",'[2]WACC Calc'!L69,'[2]WACC Calc'!L460)</f>
        <v>0.35616128608976699</v>
      </c>
      <c r="T55" s="193">
        <f>IF($S$27="Market",'[2]WACC Calc'!M69,'[2]WACC Calc'!M460)</f>
        <v>0.34777498254617301</v>
      </c>
      <c r="U55" s="193">
        <f>IF($S$27="Market",'[2]WACC Calc'!N69,'[2]WACC Calc'!N460)</f>
        <v>0.33911780024946597</v>
      </c>
      <c r="V55" s="193">
        <f>IF($S$27="Market",'[2]WACC Calc'!O69,'[2]WACC Calc'!O460)</f>
        <v>0.330176399633897</v>
      </c>
      <c r="W55" s="193">
        <f>IF($S$27="Market",'[2]WACC Calc'!P69,'[2]WACC Calc'!P460)</f>
        <v>0.326814253286979</v>
      </c>
      <c r="X55" s="193">
        <f>IF($S$27="Market",'[2]WACC Calc'!Q69,'[2]WACC Calc'!Q460)</f>
        <v>0.32339845226421199</v>
      </c>
      <c r="Y55" s="193">
        <f>IF($S$27="Market",'[2]WACC Calc'!R69,'[2]WACC Calc'!R460)</f>
        <v>0.31992770186593</v>
      </c>
      <c r="Z55" s="193">
        <f>IF($S$27="Market",'[2]WACC Calc'!S69,'[2]WACC Calc'!S460)</f>
        <v>0.316400665399515</v>
      </c>
      <c r="AA55" s="193">
        <f>IF($S$27="Market",'[2]WACC Calc'!T69,'[2]WACC Calc'!T460)</f>
        <v>0.31281596246295701</v>
      </c>
      <c r="AB55" s="193">
        <f>IF($S$27="Market",'[2]WACC Calc'!U69,'[2]WACC Calc'!U460)</f>
        <v>0.30917216714345902</v>
      </c>
      <c r="AC55" s="193">
        <f>IF($S$27="Market",'[2]WACC Calc'!V69,'[2]WACC Calc'!V460)</f>
        <v>0.30546780612640501</v>
      </c>
      <c r="AD55" s="193">
        <f>IF($S$27="Market",'[2]WACC Calc'!W69,'[2]WACC Calc'!W460)</f>
        <v>0.30170135670889903</v>
      </c>
      <c r="AE55" s="193">
        <f>IF($S$27="Market",'[2]WACC Calc'!X69,'[2]WACC Calc'!X460)</f>
        <v>0.29787124471308002</v>
      </c>
      <c r="AF55" s="193">
        <f>IF($S$27="Market",'[2]WACC Calc'!Y69,'[2]WACC Calc'!Y460)</f>
        <v>0.29397584229242901</v>
      </c>
      <c r="AG55" s="193">
        <f>IF($S$27="Market",'[2]WACC Calc'!Z69,'[2]WACC Calc'!Z460)</f>
        <v>0.29001346562420999</v>
      </c>
      <c r="AH55" s="193">
        <f>IF($S$27="Market",'[2]WACC Calc'!AA69,'[2]WACC Calc'!AA460)</f>
        <v>0.28598237248380698</v>
      </c>
      <c r="AI55" s="193">
        <f>IF($S$27="Market",'[2]WACC Calc'!AB69,'[2]WACC Calc'!AB460)</f>
        <v>0.28188075968966197</v>
      </c>
      <c r="AJ55" s="193">
        <f>IF($S$27="Market",'[2]WACC Calc'!AC69,'[2]WACC Calc'!AC460)</f>
        <v>0.38273669933452398</v>
      </c>
      <c r="AK55" s="193">
        <f>IF($S$27="Market",'[2]WACC Calc'!AD69,'[2]WACC Calc'!AD460)</f>
        <v>0.48555780993221498</v>
      </c>
      <c r="AL55" s="193">
        <f>IF($S$27="Market",'[2]WACC Calc'!AE69,'[2]WACC Calc'!AE460)</f>
        <v>0.715332757014711</v>
      </c>
      <c r="AM55" s="193">
        <f>IF($S$27="Market",'[2]WACC Calc'!AF69,'[2]WACC Calc'!AF460)</f>
        <v>0.71533339957429398</v>
      </c>
      <c r="AN55" s="193">
        <f>IF($S$27="Market",'[2]WACC Calc'!AG69,'[2]WACC Calc'!AG460)</f>
        <v>0.71533405388887095</v>
      </c>
      <c r="AO55" s="193">
        <f>IF($S$27="Market",'[2]WACC Calc'!AH69,'[2]WACC Calc'!AH460)</f>
        <v>0.71533472028398803</v>
      </c>
      <c r="AP55" s="193">
        <f>IF($S$27="Market",'[2]WACC Calc'!AI69,'[2]WACC Calc'!AI460)</f>
        <v>0.71533539909732502</v>
      </c>
    </row>
    <row r="56" spans="8:42" ht="14.25" customHeight="1" x14ac:dyDescent="0.2">
      <c r="H56" s="454"/>
      <c r="J56" s="395"/>
      <c r="K56" s="192" t="s">
        <v>969</v>
      </c>
      <c r="L56" s="192" t="s">
        <v>963</v>
      </c>
      <c r="M56" s="193">
        <f>IF($S$27="Market",'[2]WACC Calc'!F70,'[2]WACC Calc'!F461)</f>
        <v>0.47683494198086401</v>
      </c>
      <c r="N56" s="193">
        <f>IF($S$27="Market",'[2]WACC Calc'!G70,'[2]WACC Calc'!G461)</f>
        <v>0.429620956624159</v>
      </c>
      <c r="O56" s="193">
        <f>IF($S$27="Market",'[2]WACC Calc'!H70,'[2]WACC Calc'!H461)</f>
        <v>0.41202840114628098</v>
      </c>
      <c r="P56" s="193">
        <f>IF($S$27="Market",'[2]WACC Calc'!I70,'[2]WACC Calc'!I461)</f>
        <v>0.37981635956828103</v>
      </c>
      <c r="Q56" s="193">
        <f>IF($S$27="Market",'[2]WACC Calc'!J70,'[2]WACC Calc'!J461)</f>
        <v>0.37217056793804298</v>
      </c>
      <c r="R56" s="193">
        <f>IF($S$27="Market",'[2]WACC Calc'!K70,'[2]WACC Calc'!K461)</f>
        <v>0.36428922852918399</v>
      </c>
      <c r="S56" s="193">
        <f>IF($S$27="Market",'[2]WACC Calc'!L70,'[2]WACC Calc'!L461)</f>
        <v>0.35616128608976699</v>
      </c>
      <c r="T56" s="193">
        <f>IF($S$27="Market",'[2]WACC Calc'!M70,'[2]WACC Calc'!M461)</f>
        <v>0.34777498254617301</v>
      </c>
      <c r="U56" s="193">
        <f>IF($S$27="Market",'[2]WACC Calc'!N70,'[2]WACC Calc'!N461)</f>
        <v>0.33911780024946597</v>
      </c>
      <c r="V56" s="193">
        <f>IF($S$27="Market",'[2]WACC Calc'!O70,'[2]WACC Calc'!O461)</f>
        <v>0.330176399633897</v>
      </c>
      <c r="W56" s="193">
        <f>IF($S$27="Market",'[2]WACC Calc'!P70,'[2]WACC Calc'!P461)</f>
        <v>0.326814253286979</v>
      </c>
      <c r="X56" s="193">
        <f>IF($S$27="Market",'[2]WACC Calc'!Q70,'[2]WACC Calc'!Q461)</f>
        <v>0.32339845226421199</v>
      </c>
      <c r="Y56" s="193">
        <f>IF($S$27="Market",'[2]WACC Calc'!R70,'[2]WACC Calc'!R461)</f>
        <v>0.31992770186593</v>
      </c>
      <c r="Z56" s="193">
        <f>IF($S$27="Market",'[2]WACC Calc'!S70,'[2]WACC Calc'!S461)</f>
        <v>0.316400665399515</v>
      </c>
      <c r="AA56" s="193">
        <f>IF($S$27="Market",'[2]WACC Calc'!T70,'[2]WACC Calc'!T461)</f>
        <v>0.31281596246295701</v>
      </c>
      <c r="AB56" s="193">
        <f>IF($S$27="Market",'[2]WACC Calc'!U70,'[2]WACC Calc'!U461)</f>
        <v>0.30917216714345902</v>
      </c>
      <c r="AC56" s="193">
        <f>IF($S$27="Market",'[2]WACC Calc'!V70,'[2]WACC Calc'!V461)</f>
        <v>0.30546780612640501</v>
      </c>
      <c r="AD56" s="193">
        <f>IF($S$27="Market",'[2]WACC Calc'!W70,'[2]WACC Calc'!W461)</f>
        <v>0.30170135670889903</v>
      </c>
      <c r="AE56" s="193">
        <f>IF($S$27="Market",'[2]WACC Calc'!X70,'[2]WACC Calc'!X461)</f>
        <v>0.29787124471308002</v>
      </c>
      <c r="AF56" s="193">
        <f>IF($S$27="Market",'[2]WACC Calc'!Y70,'[2]WACC Calc'!Y461)</f>
        <v>0.29397584229242901</v>
      </c>
      <c r="AG56" s="193">
        <f>IF($S$27="Market",'[2]WACC Calc'!Z70,'[2]WACC Calc'!Z461)</f>
        <v>0.29001346562420999</v>
      </c>
      <c r="AH56" s="193">
        <f>IF($S$27="Market",'[2]WACC Calc'!AA70,'[2]WACC Calc'!AA461)</f>
        <v>0.28598237248380698</v>
      </c>
      <c r="AI56" s="193">
        <f>IF($S$27="Market",'[2]WACC Calc'!AB70,'[2]WACC Calc'!AB461)</f>
        <v>0.28188075968966197</v>
      </c>
      <c r="AJ56" s="193">
        <f>IF($S$27="Market",'[2]WACC Calc'!AC70,'[2]WACC Calc'!AC461)</f>
        <v>0.38273669933452398</v>
      </c>
      <c r="AK56" s="193">
        <f>IF($S$27="Market",'[2]WACC Calc'!AD70,'[2]WACC Calc'!AD461)</f>
        <v>0.48555780993221498</v>
      </c>
      <c r="AL56" s="193">
        <f>IF($S$27="Market",'[2]WACC Calc'!AE70,'[2]WACC Calc'!AE461)</f>
        <v>0.715332757014711</v>
      </c>
      <c r="AM56" s="193">
        <f>IF($S$27="Market",'[2]WACC Calc'!AF70,'[2]WACC Calc'!AF461)</f>
        <v>0.71533339957429398</v>
      </c>
      <c r="AN56" s="193">
        <f>IF($S$27="Market",'[2]WACC Calc'!AG70,'[2]WACC Calc'!AG461)</f>
        <v>0.71533405388887095</v>
      </c>
      <c r="AO56" s="193">
        <f>IF($S$27="Market",'[2]WACC Calc'!AH70,'[2]WACC Calc'!AH461)</f>
        <v>0.71533472028398803</v>
      </c>
      <c r="AP56" s="193">
        <f>IF($S$27="Market",'[2]WACC Calc'!AI70,'[2]WACC Calc'!AI461)</f>
        <v>0.71533539909732502</v>
      </c>
    </row>
    <row r="57" spans="8:42" ht="14.25" customHeight="1" x14ac:dyDescent="0.2">
      <c r="H57" s="454"/>
      <c r="J57" s="395"/>
      <c r="K57" s="192" t="s">
        <v>969</v>
      </c>
      <c r="L57" s="192" t="s">
        <v>964</v>
      </c>
      <c r="M57" s="193">
        <f>IF($S$27="Market",'[2]WACC Calc'!F71,'[2]WACC Calc'!F462)</f>
        <v>0.47683494198086401</v>
      </c>
      <c r="N57" s="193">
        <f>IF($S$27="Market",'[2]WACC Calc'!G71,'[2]WACC Calc'!G462)</f>
        <v>0.429620956624159</v>
      </c>
      <c r="O57" s="193">
        <f>IF($S$27="Market",'[2]WACC Calc'!H71,'[2]WACC Calc'!H462)</f>
        <v>0.41202840114628098</v>
      </c>
      <c r="P57" s="193">
        <f>IF($S$27="Market",'[2]WACC Calc'!I71,'[2]WACC Calc'!I462)</f>
        <v>0.37981635956828103</v>
      </c>
      <c r="Q57" s="193">
        <f>IF($S$27="Market",'[2]WACC Calc'!J71,'[2]WACC Calc'!J462)</f>
        <v>0.37217056793804298</v>
      </c>
      <c r="R57" s="193">
        <f>IF($S$27="Market",'[2]WACC Calc'!K71,'[2]WACC Calc'!K462)</f>
        <v>0.36428922852918399</v>
      </c>
      <c r="S57" s="193">
        <f>IF($S$27="Market",'[2]WACC Calc'!L71,'[2]WACC Calc'!L462)</f>
        <v>0.35616128608976699</v>
      </c>
      <c r="T57" s="193">
        <f>IF($S$27="Market",'[2]WACC Calc'!M71,'[2]WACC Calc'!M462)</f>
        <v>0.34777498254617301</v>
      </c>
      <c r="U57" s="193">
        <f>IF($S$27="Market",'[2]WACC Calc'!N71,'[2]WACC Calc'!N462)</f>
        <v>0.33911780024946597</v>
      </c>
      <c r="V57" s="193">
        <f>IF($S$27="Market",'[2]WACC Calc'!O71,'[2]WACC Calc'!O462)</f>
        <v>0.330176399633897</v>
      </c>
      <c r="W57" s="193">
        <f>IF($S$27="Market",'[2]WACC Calc'!P71,'[2]WACC Calc'!P462)</f>
        <v>0.326814253286979</v>
      </c>
      <c r="X57" s="193">
        <f>IF($S$27="Market",'[2]WACC Calc'!Q71,'[2]WACC Calc'!Q462)</f>
        <v>0.32339845226421199</v>
      </c>
      <c r="Y57" s="193">
        <f>IF($S$27="Market",'[2]WACC Calc'!R71,'[2]WACC Calc'!R462)</f>
        <v>0.31992770186593</v>
      </c>
      <c r="Z57" s="193">
        <f>IF($S$27="Market",'[2]WACC Calc'!S71,'[2]WACC Calc'!S462)</f>
        <v>0.316400665399515</v>
      </c>
      <c r="AA57" s="193">
        <f>IF($S$27="Market",'[2]WACC Calc'!T71,'[2]WACC Calc'!T462)</f>
        <v>0.31281596246295701</v>
      </c>
      <c r="AB57" s="193">
        <f>IF($S$27="Market",'[2]WACC Calc'!U71,'[2]WACC Calc'!U462)</f>
        <v>0.30917216714345902</v>
      </c>
      <c r="AC57" s="193">
        <f>IF($S$27="Market",'[2]WACC Calc'!V71,'[2]WACC Calc'!V462)</f>
        <v>0.30546780612640501</v>
      </c>
      <c r="AD57" s="193">
        <f>IF($S$27="Market",'[2]WACC Calc'!W71,'[2]WACC Calc'!W462)</f>
        <v>0.30170135670889903</v>
      </c>
      <c r="AE57" s="193">
        <f>IF($S$27="Market",'[2]WACC Calc'!X71,'[2]WACC Calc'!X462)</f>
        <v>0.29787124471308002</v>
      </c>
      <c r="AF57" s="193">
        <f>IF($S$27="Market",'[2]WACC Calc'!Y71,'[2]WACC Calc'!Y462)</f>
        <v>0.29397584229242901</v>
      </c>
      <c r="AG57" s="193">
        <f>IF($S$27="Market",'[2]WACC Calc'!Z71,'[2]WACC Calc'!Z462)</f>
        <v>0.29001346562420999</v>
      </c>
      <c r="AH57" s="193">
        <f>IF($S$27="Market",'[2]WACC Calc'!AA71,'[2]WACC Calc'!AA462)</f>
        <v>0.28598237248380698</v>
      </c>
      <c r="AI57" s="193">
        <f>IF($S$27="Market",'[2]WACC Calc'!AB71,'[2]WACC Calc'!AB462)</f>
        <v>0.28188075968966197</v>
      </c>
      <c r="AJ57" s="193">
        <f>IF($S$27="Market",'[2]WACC Calc'!AC71,'[2]WACC Calc'!AC462)</f>
        <v>0.38273669933452398</v>
      </c>
      <c r="AK57" s="193">
        <f>IF($S$27="Market",'[2]WACC Calc'!AD71,'[2]WACC Calc'!AD462)</f>
        <v>0.48555780993221498</v>
      </c>
      <c r="AL57" s="193">
        <f>IF($S$27="Market",'[2]WACC Calc'!AE71,'[2]WACC Calc'!AE462)</f>
        <v>0.715332757014711</v>
      </c>
      <c r="AM57" s="193">
        <f>IF($S$27="Market",'[2]WACC Calc'!AF71,'[2]WACC Calc'!AF462)</f>
        <v>0.71533339957429398</v>
      </c>
      <c r="AN57" s="193">
        <f>IF($S$27="Market",'[2]WACC Calc'!AG71,'[2]WACC Calc'!AG462)</f>
        <v>0.71533405388887095</v>
      </c>
      <c r="AO57" s="193">
        <f>IF($S$27="Market",'[2]WACC Calc'!AH71,'[2]WACC Calc'!AH462)</f>
        <v>0.71533472028398803</v>
      </c>
      <c r="AP57" s="193">
        <f>IF($S$27="Market",'[2]WACC Calc'!AI71,'[2]WACC Calc'!AI462)</f>
        <v>0.71533539909732502</v>
      </c>
    </row>
    <row r="58" spans="8:42" ht="14.25" customHeight="1" x14ac:dyDescent="0.2">
      <c r="H58" s="454"/>
      <c r="J58" s="395"/>
      <c r="K58" s="192" t="s">
        <v>970</v>
      </c>
      <c r="L58" s="192" t="s">
        <v>960</v>
      </c>
      <c r="M58" s="193">
        <f>IF($S$27="Market",'[2]WACC Calc'!F72,'[2]WACC Calc'!F463)</f>
        <v>0.25739999999999996</v>
      </c>
      <c r="N58" s="193">
        <f>IF($S$27="Market",'[2]WACC Calc'!G72,'[2]WACC Calc'!G463)</f>
        <v>0.25739999999999996</v>
      </c>
      <c r="O58" s="193">
        <f>IF($S$27="Market",'[2]WACC Calc'!H72,'[2]WACC Calc'!H463)</f>
        <v>0.25739999999999996</v>
      </c>
      <c r="P58" s="193">
        <f>IF($S$27="Market",'[2]WACC Calc'!I72,'[2]WACC Calc'!I463)</f>
        <v>0.25739999999999996</v>
      </c>
      <c r="Q58" s="193">
        <f>IF($S$27="Market",'[2]WACC Calc'!J72,'[2]WACC Calc'!J463)</f>
        <v>0.25739999999999996</v>
      </c>
      <c r="R58" s="193">
        <f>IF($S$27="Market",'[2]WACC Calc'!K72,'[2]WACC Calc'!K463)</f>
        <v>0.25739999999999996</v>
      </c>
      <c r="S58" s="193">
        <f>IF($S$27="Market",'[2]WACC Calc'!L72,'[2]WACC Calc'!L463)</f>
        <v>0.25739999999999996</v>
      </c>
      <c r="T58" s="193">
        <f>IF($S$27="Market",'[2]WACC Calc'!M72,'[2]WACC Calc'!M463)</f>
        <v>0.25739999999999996</v>
      </c>
      <c r="U58" s="193">
        <f>IF($S$27="Market",'[2]WACC Calc'!N72,'[2]WACC Calc'!N463)</f>
        <v>0.25739999999999996</v>
      </c>
      <c r="V58" s="193">
        <f>IF($S$27="Market",'[2]WACC Calc'!O72,'[2]WACC Calc'!O463)</f>
        <v>0.25739999999999996</v>
      </c>
      <c r="W58" s="193">
        <f>IF($S$27="Market",'[2]WACC Calc'!P72,'[2]WACC Calc'!P463)</f>
        <v>0.25739999999999996</v>
      </c>
      <c r="X58" s="193">
        <f>IF($S$27="Market",'[2]WACC Calc'!Q72,'[2]WACC Calc'!Q463)</f>
        <v>0.25739999999999996</v>
      </c>
      <c r="Y58" s="193">
        <f>IF($S$27="Market",'[2]WACC Calc'!R72,'[2]WACC Calc'!R463)</f>
        <v>0.25739999999999996</v>
      </c>
      <c r="Z58" s="193">
        <f>IF($S$27="Market",'[2]WACC Calc'!S72,'[2]WACC Calc'!S463)</f>
        <v>0.25739999999999996</v>
      </c>
      <c r="AA58" s="193">
        <f>IF($S$27="Market",'[2]WACC Calc'!T72,'[2]WACC Calc'!T463)</f>
        <v>0.25739999999999996</v>
      </c>
      <c r="AB58" s="193">
        <f>IF($S$27="Market",'[2]WACC Calc'!U72,'[2]WACC Calc'!U463)</f>
        <v>0.25739999999999996</v>
      </c>
      <c r="AC58" s="193">
        <f>IF($S$27="Market",'[2]WACC Calc'!V72,'[2]WACC Calc'!V463)</f>
        <v>0.25739999999999996</v>
      </c>
      <c r="AD58" s="193">
        <f>IF($S$27="Market",'[2]WACC Calc'!W72,'[2]WACC Calc'!W463)</f>
        <v>0.25739999999999996</v>
      </c>
      <c r="AE58" s="193">
        <f>IF($S$27="Market",'[2]WACC Calc'!X72,'[2]WACC Calc'!X463)</f>
        <v>0.25739999999999996</v>
      </c>
      <c r="AF58" s="193">
        <f>IF($S$27="Market",'[2]WACC Calc'!Y72,'[2]WACC Calc'!Y463)</f>
        <v>0.25739999999999996</v>
      </c>
      <c r="AG58" s="193">
        <f>IF($S$27="Market",'[2]WACC Calc'!Z72,'[2]WACC Calc'!Z463)</f>
        <v>0.25739999999999996</v>
      </c>
      <c r="AH58" s="193">
        <f>IF($S$27="Market",'[2]WACC Calc'!AA72,'[2]WACC Calc'!AA463)</f>
        <v>0.25739999999999996</v>
      </c>
      <c r="AI58" s="193">
        <f>IF($S$27="Market",'[2]WACC Calc'!AB72,'[2]WACC Calc'!AB463)</f>
        <v>0.25739999999999996</v>
      </c>
      <c r="AJ58" s="193">
        <f>IF($S$27="Market",'[2]WACC Calc'!AC72,'[2]WACC Calc'!AC463)</f>
        <v>0.25739999999999996</v>
      </c>
      <c r="AK58" s="193">
        <f>IF($S$27="Market",'[2]WACC Calc'!AD72,'[2]WACC Calc'!AD463)</f>
        <v>0.25739999999999996</v>
      </c>
      <c r="AL58" s="193">
        <f>IF($S$27="Market",'[2]WACC Calc'!AE72,'[2]WACC Calc'!AE463)</f>
        <v>0.25739999999999996</v>
      </c>
      <c r="AM58" s="193">
        <f>IF($S$27="Market",'[2]WACC Calc'!AF72,'[2]WACC Calc'!AF463)</f>
        <v>0.25739999999999996</v>
      </c>
      <c r="AN58" s="193">
        <f>IF($S$27="Market",'[2]WACC Calc'!AG72,'[2]WACC Calc'!AG463)</f>
        <v>0.25739999999999996</v>
      </c>
      <c r="AO58" s="193">
        <f>IF($S$27="Market",'[2]WACC Calc'!AH72,'[2]WACC Calc'!AH463)</f>
        <v>0.25739999999999996</v>
      </c>
      <c r="AP58" s="193">
        <f>IF($S$27="Market",'[2]WACC Calc'!AI72,'[2]WACC Calc'!AI463)</f>
        <v>0.25739999999999996</v>
      </c>
    </row>
    <row r="59" spans="8:42" ht="14.25" customHeight="1" x14ac:dyDescent="0.2">
      <c r="H59" s="454"/>
      <c r="J59" s="395"/>
      <c r="K59" s="192" t="s">
        <v>971</v>
      </c>
      <c r="L59" s="192" t="s">
        <v>962</v>
      </c>
      <c r="M59" s="195">
        <f t="shared" ref="M59:AP61" si="2">M55*M42*(1-M$58)+(1-M55)*(M49)</f>
        <v>7.7103339755962882E-2</v>
      </c>
      <c r="N59" s="195">
        <f t="shared" si="2"/>
        <v>7.9370460904821138E-2</v>
      </c>
      <c r="O59" s="195">
        <f t="shared" si="2"/>
        <v>8.0215220233757892E-2</v>
      </c>
      <c r="P59" s="195">
        <f t="shared" si="2"/>
        <v>8.176197804625028E-2</v>
      </c>
      <c r="Q59" s="195">
        <f t="shared" si="2"/>
        <v>8.2129113668751058E-2</v>
      </c>
      <c r="R59" s="195">
        <f t="shared" si="2"/>
        <v>8.2507559824485655E-2</v>
      </c>
      <c r="S59" s="195">
        <f t="shared" si="2"/>
        <v>8.2897847364541574E-2</v>
      </c>
      <c r="T59" s="195">
        <f t="shared" si="2"/>
        <v>8.3300540888097865E-2</v>
      </c>
      <c r="U59" s="195">
        <f t="shared" si="2"/>
        <v>8.3716241467621161E-2</v>
      </c>
      <c r="V59" s="195">
        <f t="shared" si="2"/>
        <v>8.4145589642379531E-2</v>
      </c>
      <c r="W59" s="195">
        <f t="shared" si="2"/>
        <v>8.4307033185665847E-2</v>
      </c>
      <c r="X59" s="195">
        <f t="shared" si="2"/>
        <v>8.4471053119177075E-2</v>
      </c>
      <c r="Y59" s="195">
        <f t="shared" si="2"/>
        <v>8.463771161180178E-2</v>
      </c>
      <c r="Z59" s="195">
        <f t="shared" si="2"/>
        <v>8.4807072848846088E-2</v>
      </c>
      <c r="AA59" s="195">
        <f t="shared" si="2"/>
        <v>8.4979203114453741E-2</v>
      </c>
      <c r="AB59" s="195">
        <f t="shared" si="2"/>
        <v>8.5154170878105381E-2</v>
      </c>
      <c r="AC59" s="195">
        <f t="shared" si="2"/>
        <v>8.5332046885422286E-2</v>
      </c>
      <c r="AD59" s="195">
        <f t="shared" si="2"/>
        <v>8.5512904253552083E-2</v>
      </c>
      <c r="AE59" s="195">
        <f t="shared" si="2"/>
        <v>8.5696818571367323E-2</v>
      </c>
      <c r="AF59" s="195">
        <f t="shared" si="2"/>
        <v>8.5883868004802147E-2</v>
      </c>
      <c r="AG59" s="195">
        <f t="shared" si="2"/>
        <v>8.6074133407656697E-2</v>
      </c>
      <c r="AH59" s="195">
        <f t="shared" si="2"/>
        <v>8.6267698438072554E-2</v>
      </c>
      <c r="AI59" s="195">
        <f t="shared" si="2"/>
        <v>8.6464649681221806E-2</v>
      </c>
      <c r="AJ59" s="195">
        <f t="shared" si="2"/>
        <v>8.1621749171354827E-2</v>
      </c>
      <c r="AK59" s="195">
        <f t="shared" si="2"/>
        <v>7.6684485082674905E-2</v>
      </c>
      <c r="AL59" s="195">
        <f t="shared" si="2"/>
        <v>6.5651151673667613E-2</v>
      </c>
      <c r="AM59" s="195">
        <f t="shared" si="2"/>
        <v>6.5651120819241557E-2</v>
      </c>
      <c r="AN59" s="195">
        <f t="shared" si="2"/>
        <v>6.565108940036421E-2</v>
      </c>
      <c r="AO59" s="195">
        <f t="shared" si="2"/>
        <v>6.5651057401403465E-2</v>
      </c>
      <c r="AP59" s="195">
        <f t="shared" si="2"/>
        <v>6.5651024806144653E-2</v>
      </c>
    </row>
    <row r="60" spans="8:42" ht="14.25" customHeight="1" x14ac:dyDescent="0.2">
      <c r="H60" s="454"/>
      <c r="J60" s="395"/>
      <c r="K60" s="192" t="s">
        <v>971</v>
      </c>
      <c r="L60" s="192" t="s">
        <v>963</v>
      </c>
      <c r="M60" s="195">
        <f t="shared" si="2"/>
        <v>7.7103339755962882E-2</v>
      </c>
      <c r="N60" s="195">
        <f t="shared" si="2"/>
        <v>7.9370460904821138E-2</v>
      </c>
      <c r="O60" s="195">
        <f t="shared" si="2"/>
        <v>8.0215220233757892E-2</v>
      </c>
      <c r="P60" s="195">
        <f t="shared" si="2"/>
        <v>8.176197804625028E-2</v>
      </c>
      <c r="Q60" s="195">
        <f t="shared" si="2"/>
        <v>8.2129113668751058E-2</v>
      </c>
      <c r="R60" s="195">
        <f t="shared" si="2"/>
        <v>8.2507559824485655E-2</v>
      </c>
      <c r="S60" s="195">
        <f t="shared" si="2"/>
        <v>8.2897847364541574E-2</v>
      </c>
      <c r="T60" s="195">
        <f t="shared" si="2"/>
        <v>8.3300540888097865E-2</v>
      </c>
      <c r="U60" s="195">
        <f t="shared" si="2"/>
        <v>8.3716241467621161E-2</v>
      </c>
      <c r="V60" s="195">
        <f t="shared" si="2"/>
        <v>8.4145589642379531E-2</v>
      </c>
      <c r="W60" s="195">
        <f t="shared" si="2"/>
        <v>8.4307033185665847E-2</v>
      </c>
      <c r="X60" s="195">
        <f t="shared" si="2"/>
        <v>8.4471053119177075E-2</v>
      </c>
      <c r="Y60" s="195">
        <f t="shared" si="2"/>
        <v>8.463771161180178E-2</v>
      </c>
      <c r="Z60" s="195">
        <f t="shared" si="2"/>
        <v>8.4807072848846088E-2</v>
      </c>
      <c r="AA60" s="195">
        <f t="shared" si="2"/>
        <v>8.4979203114453741E-2</v>
      </c>
      <c r="AB60" s="195">
        <f t="shared" si="2"/>
        <v>8.5154170878105381E-2</v>
      </c>
      <c r="AC60" s="195">
        <f t="shared" si="2"/>
        <v>8.5332046885422286E-2</v>
      </c>
      <c r="AD60" s="195">
        <f t="shared" si="2"/>
        <v>8.5512904253552083E-2</v>
      </c>
      <c r="AE60" s="195">
        <f t="shared" si="2"/>
        <v>8.5696818571367323E-2</v>
      </c>
      <c r="AF60" s="195">
        <f t="shared" si="2"/>
        <v>8.5883868004802147E-2</v>
      </c>
      <c r="AG60" s="195">
        <f t="shared" si="2"/>
        <v>8.6074133407656697E-2</v>
      </c>
      <c r="AH60" s="195">
        <f t="shared" si="2"/>
        <v>8.6267698438072554E-2</v>
      </c>
      <c r="AI60" s="195">
        <f t="shared" si="2"/>
        <v>8.6464649681221806E-2</v>
      </c>
      <c r="AJ60" s="195">
        <f t="shared" si="2"/>
        <v>8.1621749171354827E-2</v>
      </c>
      <c r="AK60" s="195">
        <f t="shared" si="2"/>
        <v>7.6684485082674905E-2</v>
      </c>
      <c r="AL60" s="195">
        <f t="shared" si="2"/>
        <v>6.5651151673667613E-2</v>
      </c>
      <c r="AM60" s="195">
        <f t="shared" si="2"/>
        <v>6.5651120819241557E-2</v>
      </c>
      <c r="AN60" s="195">
        <f t="shared" si="2"/>
        <v>6.565108940036421E-2</v>
      </c>
      <c r="AO60" s="195">
        <f t="shared" si="2"/>
        <v>6.5651057401403465E-2</v>
      </c>
      <c r="AP60" s="195">
        <f t="shared" si="2"/>
        <v>6.5651024806144653E-2</v>
      </c>
    </row>
    <row r="61" spans="8:42" ht="14.25" customHeight="1" x14ac:dyDescent="0.2">
      <c r="H61" s="454"/>
      <c r="J61" s="395"/>
      <c r="K61" s="192" t="s">
        <v>971</v>
      </c>
      <c r="L61" s="192" t="s">
        <v>964</v>
      </c>
      <c r="M61" s="195">
        <f t="shared" si="2"/>
        <v>7.7103339755962882E-2</v>
      </c>
      <c r="N61" s="195">
        <f t="shared" si="2"/>
        <v>7.9370460904821138E-2</v>
      </c>
      <c r="O61" s="195">
        <f t="shared" si="2"/>
        <v>8.0215220233757892E-2</v>
      </c>
      <c r="P61" s="195">
        <f t="shared" si="2"/>
        <v>8.176197804625028E-2</v>
      </c>
      <c r="Q61" s="195">
        <f t="shared" si="2"/>
        <v>8.2129113668751058E-2</v>
      </c>
      <c r="R61" s="195">
        <f t="shared" si="2"/>
        <v>8.2507559824485655E-2</v>
      </c>
      <c r="S61" s="195">
        <f t="shared" si="2"/>
        <v>8.2897847364541574E-2</v>
      </c>
      <c r="T61" s="195">
        <f t="shared" si="2"/>
        <v>8.3300540888097865E-2</v>
      </c>
      <c r="U61" s="195">
        <f t="shared" si="2"/>
        <v>8.3716241467621161E-2</v>
      </c>
      <c r="V61" s="195">
        <f t="shared" si="2"/>
        <v>8.4145589642379531E-2</v>
      </c>
      <c r="W61" s="195">
        <f t="shared" si="2"/>
        <v>8.4307033185665847E-2</v>
      </c>
      <c r="X61" s="195">
        <f t="shared" si="2"/>
        <v>8.4471053119177075E-2</v>
      </c>
      <c r="Y61" s="195">
        <f t="shared" si="2"/>
        <v>8.463771161180178E-2</v>
      </c>
      <c r="Z61" s="195">
        <f t="shared" si="2"/>
        <v>8.4807072848846088E-2</v>
      </c>
      <c r="AA61" s="195">
        <f t="shared" si="2"/>
        <v>8.4979203114453741E-2</v>
      </c>
      <c r="AB61" s="195">
        <f t="shared" si="2"/>
        <v>8.5154170878105381E-2</v>
      </c>
      <c r="AC61" s="195">
        <f t="shared" si="2"/>
        <v>8.5332046885422286E-2</v>
      </c>
      <c r="AD61" s="195">
        <f t="shared" si="2"/>
        <v>8.5512904253552083E-2</v>
      </c>
      <c r="AE61" s="195">
        <f t="shared" si="2"/>
        <v>8.5696818571367323E-2</v>
      </c>
      <c r="AF61" s="195">
        <f t="shared" si="2"/>
        <v>8.5883868004802147E-2</v>
      </c>
      <c r="AG61" s="195">
        <f t="shared" si="2"/>
        <v>8.6074133407656697E-2</v>
      </c>
      <c r="AH61" s="195">
        <f t="shared" si="2"/>
        <v>8.6267698438072554E-2</v>
      </c>
      <c r="AI61" s="195">
        <f t="shared" si="2"/>
        <v>8.6464649681221806E-2</v>
      </c>
      <c r="AJ61" s="195">
        <f t="shared" si="2"/>
        <v>8.1621749171354827E-2</v>
      </c>
      <c r="AK61" s="195">
        <f t="shared" si="2"/>
        <v>7.6684485082674905E-2</v>
      </c>
      <c r="AL61" s="195">
        <f t="shared" si="2"/>
        <v>6.5651151673667613E-2</v>
      </c>
      <c r="AM61" s="195">
        <f t="shared" si="2"/>
        <v>6.5651120819241557E-2</v>
      </c>
      <c r="AN61" s="195">
        <f t="shared" si="2"/>
        <v>6.565108940036421E-2</v>
      </c>
      <c r="AO61" s="195">
        <f t="shared" si="2"/>
        <v>6.5651057401403465E-2</v>
      </c>
      <c r="AP61" s="195">
        <f t="shared" si="2"/>
        <v>6.5651024806144653E-2</v>
      </c>
    </row>
    <row r="62" spans="8:42" ht="14.25" customHeight="1" x14ac:dyDescent="0.25">
      <c r="H62" s="454"/>
      <c r="J62" s="395"/>
      <c r="K62" s="192" t="s">
        <v>972</v>
      </c>
      <c r="L62" s="192" t="s">
        <v>962</v>
      </c>
      <c r="M62" s="194">
        <f t="shared" ref="M62:AP64" si="3">(1+M59)/(1+M$41) - 1</f>
        <v>4.786782737227635E-2</v>
      </c>
      <c r="N62" s="194">
        <f t="shared" si="3"/>
        <v>5.0789000102045678E-2</v>
      </c>
      <c r="O62" s="194">
        <f t="shared" si="3"/>
        <v>5.3560148477282521E-2</v>
      </c>
      <c r="P62" s="194">
        <f t="shared" si="3"/>
        <v>5.5377539557317279E-2</v>
      </c>
      <c r="Q62" s="194">
        <f t="shared" si="3"/>
        <v>5.5735720652440035E-2</v>
      </c>
      <c r="R62" s="194">
        <f t="shared" si="3"/>
        <v>5.6104936414132389E-2</v>
      </c>
      <c r="S62" s="194">
        <f t="shared" si="3"/>
        <v>5.6485704745894427E-2</v>
      </c>
      <c r="T62" s="194">
        <f t="shared" si="3"/>
        <v>5.6878576476192988E-2</v>
      </c>
      <c r="U62" s="194">
        <f t="shared" si="3"/>
        <v>5.7284138017191344E-2</v>
      </c>
      <c r="V62" s="194">
        <f t="shared" si="3"/>
        <v>5.7703014285248377E-2</v>
      </c>
      <c r="W62" s="194">
        <f t="shared" si="3"/>
        <v>5.786052018113752E-2</v>
      </c>
      <c r="X62" s="194">
        <f t="shared" si="3"/>
        <v>5.8020539628465428E-2</v>
      </c>
      <c r="Y62" s="194">
        <f t="shared" si="3"/>
        <v>5.818313327980662E-2</v>
      </c>
      <c r="Z62" s="194">
        <f t="shared" si="3"/>
        <v>5.8348363754971988E-2</v>
      </c>
      <c r="AA62" s="194">
        <f t="shared" si="3"/>
        <v>5.8516295721418476E-2</v>
      </c>
      <c r="AB62" s="194">
        <f t="shared" si="3"/>
        <v>5.8686995978639578E-2</v>
      </c>
      <c r="AC62" s="194">
        <f t="shared" si="3"/>
        <v>5.886053354675358E-2</v>
      </c>
      <c r="AD62" s="194">
        <f t="shared" si="3"/>
        <v>5.9036979759563124E-2</v>
      </c>
      <c r="AE62" s="194">
        <f t="shared" si="3"/>
        <v>5.921640836230968E-2</v>
      </c>
      <c r="AF62" s="194">
        <f t="shared" si="3"/>
        <v>5.9398895614441338E-2</v>
      </c>
      <c r="AG62" s="194">
        <f t="shared" si="3"/>
        <v>5.9584520397713892E-2</v>
      </c>
      <c r="AH62" s="194">
        <f t="shared" si="3"/>
        <v>5.977336432982705E-2</v>
      </c>
      <c r="AI62" s="194">
        <f t="shared" si="3"/>
        <v>5.9965511884118916E-2</v>
      </c>
      <c r="AJ62" s="194">
        <f t="shared" si="3"/>
        <v>5.5240730898882928E-2</v>
      </c>
      <c r="AK62" s="194">
        <f t="shared" si="3"/>
        <v>5.0423887885536534E-2</v>
      </c>
      <c r="AL62" s="194">
        <f t="shared" si="3"/>
        <v>3.9659660169431898E-2</v>
      </c>
      <c r="AM62" s="194">
        <f t="shared" si="3"/>
        <v>3.9659630067552909E-2</v>
      </c>
      <c r="AN62" s="194">
        <f t="shared" si="3"/>
        <v>3.9659599414989533E-2</v>
      </c>
      <c r="AO62" s="194">
        <f t="shared" si="3"/>
        <v>3.9659568196491302E-2</v>
      </c>
      <c r="AP62" s="194">
        <f t="shared" si="3"/>
        <v>3.9659536396238648E-2</v>
      </c>
    </row>
    <row r="63" spans="8:42" ht="14.25" customHeight="1" x14ac:dyDescent="0.25">
      <c r="H63" s="454"/>
      <c r="J63" s="395"/>
      <c r="K63" s="192" t="s">
        <v>972</v>
      </c>
      <c r="L63" s="192" t="s">
        <v>963</v>
      </c>
      <c r="M63" s="194">
        <f t="shared" si="3"/>
        <v>4.786782737227635E-2</v>
      </c>
      <c r="N63" s="194">
        <f t="shared" si="3"/>
        <v>5.0789000102045678E-2</v>
      </c>
      <c r="O63" s="194">
        <f t="shared" si="3"/>
        <v>5.3560148477282521E-2</v>
      </c>
      <c r="P63" s="194">
        <f t="shared" si="3"/>
        <v>5.5377539557317279E-2</v>
      </c>
      <c r="Q63" s="194">
        <f t="shared" si="3"/>
        <v>5.5735720652440035E-2</v>
      </c>
      <c r="R63" s="194">
        <f t="shared" si="3"/>
        <v>5.6104936414132389E-2</v>
      </c>
      <c r="S63" s="194">
        <f t="shared" si="3"/>
        <v>5.6485704745894427E-2</v>
      </c>
      <c r="T63" s="194">
        <f t="shared" si="3"/>
        <v>5.6878576476192988E-2</v>
      </c>
      <c r="U63" s="194">
        <f t="shared" si="3"/>
        <v>5.7284138017191344E-2</v>
      </c>
      <c r="V63" s="194">
        <f t="shared" si="3"/>
        <v>5.7703014285248377E-2</v>
      </c>
      <c r="W63" s="194">
        <f t="shared" si="3"/>
        <v>5.786052018113752E-2</v>
      </c>
      <c r="X63" s="194">
        <f t="shared" si="3"/>
        <v>5.8020539628465428E-2</v>
      </c>
      <c r="Y63" s="194">
        <f t="shared" si="3"/>
        <v>5.818313327980662E-2</v>
      </c>
      <c r="Z63" s="194">
        <f t="shared" si="3"/>
        <v>5.8348363754971988E-2</v>
      </c>
      <c r="AA63" s="194">
        <f t="shared" si="3"/>
        <v>5.8516295721418476E-2</v>
      </c>
      <c r="AB63" s="194">
        <f t="shared" si="3"/>
        <v>5.8686995978639578E-2</v>
      </c>
      <c r="AC63" s="194">
        <f t="shared" si="3"/>
        <v>5.886053354675358E-2</v>
      </c>
      <c r="AD63" s="194">
        <f t="shared" si="3"/>
        <v>5.9036979759563124E-2</v>
      </c>
      <c r="AE63" s="194">
        <f t="shared" si="3"/>
        <v>5.921640836230968E-2</v>
      </c>
      <c r="AF63" s="194">
        <f t="shared" si="3"/>
        <v>5.9398895614441338E-2</v>
      </c>
      <c r="AG63" s="194">
        <f t="shared" si="3"/>
        <v>5.9584520397713892E-2</v>
      </c>
      <c r="AH63" s="194">
        <f t="shared" si="3"/>
        <v>5.977336432982705E-2</v>
      </c>
      <c r="AI63" s="194">
        <f t="shared" si="3"/>
        <v>5.9965511884118916E-2</v>
      </c>
      <c r="AJ63" s="194">
        <f t="shared" si="3"/>
        <v>5.5240730898882928E-2</v>
      </c>
      <c r="AK63" s="194">
        <f t="shared" si="3"/>
        <v>5.0423887885536534E-2</v>
      </c>
      <c r="AL63" s="194">
        <f t="shared" si="3"/>
        <v>3.9659660169431898E-2</v>
      </c>
      <c r="AM63" s="194">
        <f t="shared" si="3"/>
        <v>3.9659630067552909E-2</v>
      </c>
      <c r="AN63" s="194">
        <f t="shared" si="3"/>
        <v>3.9659599414989533E-2</v>
      </c>
      <c r="AO63" s="194">
        <f t="shared" si="3"/>
        <v>3.9659568196491302E-2</v>
      </c>
      <c r="AP63" s="194">
        <f t="shared" si="3"/>
        <v>3.9659536396238648E-2</v>
      </c>
    </row>
    <row r="64" spans="8:42" ht="14.25" customHeight="1" x14ac:dyDescent="0.25">
      <c r="H64" s="454"/>
      <c r="J64" s="395"/>
      <c r="K64" s="192" t="s">
        <v>972</v>
      </c>
      <c r="L64" s="192" t="s">
        <v>964</v>
      </c>
      <c r="M64" s="194">
        <f t="shared" si="3"/>
        <v>4.786782737227635E-2</v>
      </c>
      <c r="N64" s="194">
        <f t="shared" si="3"/>
        <v>5.0789000102045678E-2</v>
      </c>
      <c r="O64" s="194">
        <f t="shared" si="3"/>
        <v>5.3560148477282521E-2</v>
      </c>
      <c r="P64" s="194">
        <f t="shared" si="3"/>
        <v>5.5377539557317279E-2</v>
      </c>
      <c r="Q64" s="194">
        <f t="shared" si="3"/>
        <v>5.5735720652440035E-2</v>
      </c>
      <c r="R64" s="194">
        <f t="shared" si="3"/>
        <v>5.6104936414132389E-2</v>
      </c>
      <c r="S64" s="194">
        <f t="shared" si="3"/>
        <v>5.6485704745894427E-2</v>
      </c>
      <c r="T64" s="194">
        <f t="shared" si="3"/>
        <v>5.6878576476192988E-2</v>
      </c>
      <c r="U64" s="194">
        <f t="shared" si="3"/>
        <v>5.7284138017191344E-2</v>
      </c>
      <c r="V64" s="194">
        <f t="shared" si="3"/>
        <v>5.7703014285248377E-2</v>
      </c>
      <c r="W64" s="194">
        <f t="shared" si="3"/>
        <v>5.786052018113752E-2</v>
      </c>
      <c r="X64" s="194">
        <f t="shared" si="3"/>
        <v>5.8020539628465428E-2</v>
      </c>
      <c r="Y64" s="194">
        <f t="shared" si="3"/>
        <v>5.818313327980662E-2</v>
      </c>
      <c r="Z64" s="194">
        <f t="shared" si="3"/>
        <v>5.8348363754971988E-2</v>
      </c>
      <c r="AA64" s="194">
        <f t="shared" si="3"/>
        <v>5.8516295721418476E-2</v>
      </c>
      <c r="AB64" s="194">
        <f t="shared" si="3"/>
        <v>5.8686995978639578E-2</v>
      </c>
      <c r="AC64" s="194">
        <f t="shared" si="3"/>
        <v>5.886053354675358E-2</v>
      </c>
      <c r="AD64" s="194">
        <f t="shared" si="3"/>
        <v>5.9036979759563124E-2</v>
      </c>
      <c r="AE64" s="194">
        <f t="shared" si="3"/>
        <v>5.921640836230968E-2</v>
      </c>
      <c r="AF64" s="194">
        <f t="shared" si="3"/>
        <v>5.9398895614441338E-2</v>
      </c>
      <c r="AG64" s="194">
        <f t="shared" si="3"/>
        <v>5.9584520397713892E-2</v>
      </c>
      <c r="AH64" s="194">
        <f t="shared" si="3"/>
        <v>5.977336432982705E-2</v>
      </c>
      <c r="AI64" s="194">
        <f t="shared" si="3"/>
        <v>5.9965511884118916E-2</v>
      </c>
      <c r="AJ64" s="194">
        <f t="shared" si="3"/>
        <v>5.5240730898882928E-2</v>
      </c>
      <c r="AK64" s="194">
        <f t="shared" si="3"/>
        <v>5.0423887885536534E-2</v>
      </c>
      <c r="AL64" s="194">
        <f t="shared" si="3"/>
        <v>3.9659660169431898E-2</v>
      </c>
      <c r="AM64" s="194">
        <f t="shared" si="3"/>
        <v>3.9659630067552909E-2</v>
      </c>
      <c r="AN64" s="194">
        <f t="shared" si="3"/>
        <v>3.9659599414989533E-2</v>
      </c>
      <c r="AO64" s="194">
        <f t="shared" si="3"/>
        <v>3.9659568196491302E-2</v>
      </c>
      <c r="AP64" s="194">
        <f t="shared" si="3"/>
        <v>3.9659536396238648E-2</v>
      </c>
    </row>
    <row r="65" spans="4:44" ht="14.25" customHeight="1" x14ac:dyDescent="0.2">
      <c r="H65" s="454"/>
      <c r="J65" s="395"/>
      <c r="K65" s="196" t="s">
        <v>973</v>
      </c>
      <c r="L65" s="192" t="s">
        <v>962</v>
      </c>
      <c r="M65" s="195">
        <f t="shared" ref="M65:AP70" si="4" xml:space="preserve"> M59 / (1 - (1 / (1 + M59)^$O$29))</f>
        <v>9.9666622867023949E-2</v>
      </c>
      <c r="N65" s="195">
        <f t="shared" si="4"/>
        <v>0.10137551898509552</v>
      </c>
      <c r="O65" s="195">
        <f t="shared" si="4"/>
        <v>0.10201538837826606</v>
      </c>
      <c r="P65" s="195">
        <f t="shared" si="4"/>
        <v>0.10319132488682294</v>
      </c>
      <c r="Q65" s="195">
        <f t="shared" si="4"/>
        <v>0.10347126091245659</v>
      </c>
      <c r="R65" s="195">
        <f t="shared" si="4"/>
        <v>0.10376014776194453</v>
      </c>
      <c r="S65" s="195">
        <f t="shared" si="4"/>
        <v>0.10405842019306409</v>
      </c>
      <c r="T65" s="195">
        <f t="shared" si="4"/>
        <v>0.10436654148907429</v>
      </c>
      <c r="U65" s="195">
        <f t="shared" si="4"/>
        <v>0.10468500582989039</v>
      </c>
      <c r="V65" s="195">
        <f t="shared" si="4"/>
        <v>0.10501434090300255</v>
      </c>
      <c r="W65" s="195">
        <f t="shared" si="4"/>
        <v>0.10513828646344457</v>
      </c>
      <c r="X65" s="195">
        <f t="shared" si="4"/>
        <v>0.10526427087547163</v>
      </c>
      <c r="Y65" s="195">
        <f t="shared" si="4"/>
        <v>0.10539234474479592</v>
      </c>
      <c r="Z65" s="195">
        <f t="shared" si="4"/>
        <v>0.10552256036212478</v>
      </c>
      <c r="AA65" s="195">
        <f t="shared" si="4"/>
        <v>0.10565497177373179</v>
      </c>
      <c r="AB65" s="195">
        <f t="shared" si="4"/>
        <v>0.10578963485559983</v>
      </c>
      <c r="AC65" s="195">
        <f t="shared" si="4"/>
        <v>0.10592660739133973</v>
      </c>
      <c r="AD65" s="195">
        <f t="shared" si="4"/>
        <v>0.10606594915412948</v>
      </c>
      <c r="AE65" s="195">
        <f t="shared" si="4"/>
        <v>0.10620772199288482</v>
      </c>
      <c r="AF65" s="195">
        <f t="shared" si="4"/>
        <v>0.10635198992295095</v>
      </c>
      <c r="AG65" s="195">
        <f t="shared" si="4"/>
        <v>0.10649881922160633</v>
      </c>
      <c r="AH65" s="195">
        <f t="shared" si="4"/>
        <v>0.10664827852857925</v>
      </c>
      <c r="AI65" s="195">
        <f t="shared" si="4"/>
        <v>0.10680043895204151</v>
      </c>
      <c r="AJ65" s="195">
        <f t="shared" si="4"/>
        <v>0.10308448478077648</v>
      </c>
      <c r="AK65" s="195">
        <f t="shared" si="4"/>
        <v>9.9352243760439982E-2</v>
      </c>
      <c r="AL65" s="195">
        <f t="shared" si="4"/>
        <v>9.1226359499820886E-2</v>
      </c>
      <c r="AM65" s="195">
        <f t="shared" si="4"/>
        <v>9.1226337204929064E-2</v>
      </c>
      <c r="AN65" s="195">
        <f t="shared" si="4"/>
        <v>9.12263145021769E-2</v>
      </c>
      <c r="AO65" s="195">
        <f t="shared" si="4"/>
        <v>9.1226291380268665E-2</v>
      </c>
      <c r="AP65" s="195">
        <f t="shared" si="4"/>
        <v>9.1226267827488411E-2</v>
      </c>
    </row>
    <row r="66" spans="4:44" ht="14.25" customHeight="1" x14ac:dyDescent="0.2">
      <c r="H66" s="454"/>
      <c r="J66" s="395"/>
      <c r="K66" s="196" t="s">
        <v>973</v>
      </c>
      <c r="L66" s="192" t="s">
        <v>963</v>
      </c>
      <c r="M66" s="195">
        <f t="shared" si="4"/>
        <v>9.9666622867023949E-2</v>
      </c>
      <c r="N66" s="195">
        <f t="shared" si="4"/>
        <v>0.10137551898509552</v>
      </c>
      <c r="O66" s="195">
        <f t="shared" si="4"/>
        <v>0.10201538837826606</v>
      </c>
      <c r="P66" s="195">
        <f t="shared" si="4"/>
        <v>0.10319132488682294</v>
      </c>
      <c r="Q66" s="195">
        <f t="shared" si="4"/>
        <v>0.10347126091245659</v>
      </c>
      <c r="R66" s="195">
        <f t="shared" si="4"/>
        <v>0.10376014776194453</v>
      </c>
      <c r="S66" s="195">
        <f t="shared" si="4"/>
        <v>0.10405842019306409</v>
      </c>
      <c r="T66" s="195">
        <f t="shared" si="4"/>
        <v>0.10436654148907429</v>
      </c>
      <c r="U66" s="195">
        <f t="shared" si="4"/>
        <v>0.10468500582989039</v>
      </c>
      <c r="V66" s="195">
        <f t="shared" si="4"/>
        <v>0.10501434090300255</v>
      </c>
      <c r="W66" s="195">
        <f t="shared" si="4"/>
        <v>0.10513828646344457</v>
      </c>
      <c r="X66" s="195">
        <f t="shared" si="4"/>
        <v>0.10526427087547163</v>
      </c>
      <c r="Y66" s="195">
        <f t="shared" si="4"/>
        <v>0.10539234474479592</v>
      </c>
      <c r="Z66" s="195">
        <f t="shared" si="4"/>
        <v>0.10552256036212478</v>
      </c>
      <c r="AA66" s="195">
        <f t="shared" si="4"/>
        <v>0.10565497177373179</v>
      </c>
      <c r="AB66" s="195">
        <f t="shared" si="4"/>
        <v>0.10578963485559983</v>
      </c>
      <c r="AC66" s="195">
        <f t="shared" si="4"/>
        <v>0.10592660739133973</v>
      </c>
      <c r="AD66" s="195">
        <f t="shared" si="4"/>
        <v>0.10606594915412948</v>
      </c>
      <c r="AE66" s="195">
        <f t="shared" si="4"/>
        <v>0.10620772199288482</v>
      </c>
      <c r="AF66" s="195">
        <f t="shared" si="4"/>
        <v>0.10635198992295095</v>
      </c>
      <c r="AG66" s="195">
        <f t="shared" si="4"/>
        <v>0.10649881922160633</v>
      </c>
      <c r="AH66" s="195">
        <f t="shared" si="4"/>
        <v>0.10664827852857925</v>
      </c>
      <c r="AI66" s="195">
        <f t="shared" si="4"/>
        <v>0.10680043895204151</v>
      </c>
      <c r="AJ66" s="195">
        <f t="shared" si="4"/>
        <v>0.10308448478077648</v>
      </c>
      <c r="AK66" s="195">
        <f t="shared" si="4"/>
        <v>9.9352243760439982E-2</v>
      </c>
      <c r="AL66" s="195">
        <f t="shared" si="4"/>
        <v>9.1226359499820886E-2</v>
      </c>
      <c r="AM66" s="195">
        <f t="shared" si="4"/>
        <v>9.1226337204929064E-2</v>
      </c>
      <c r="AN66" s="195">
        <f t="shared" si="4"/>
        <v>9.12263145021769E-2</v>
      </c>
      <c r="AO66" s="195">
        <f t="shared" si="4"/>
        <v>9.1226291380268665E-2</v>
      </c>
      <c r="AP66" s="195">
        <f t="shared" si="4"/>
        <v>9.1226267827488411E-2</v>
      </c>
    </row>
    <row r="67" spans="4:44" ht="14.25" customHeight="1" x14ac:dyDescent="0.2">
      <c r="H67" s="454"/>
      <c r="J67" s="395"/>
      <c r="K67" s="196" t="s">
        <v>973</v>
      </c>
      <c r="L67" s="192" t="s">
        <v>964</v>
      </c>
      <c r="M67" s="195">
        <f t="shared" si="4"/>
        <v>9.9666622867023949E-2</v>
      </c>
      <c r="N67" s="195">
        <f t="shared" si="4"/>
        <v>0.10137551898509552</v>
      </c>
      <c r="O67" s="195">
        <f t="shared" si="4"/>
        <v>0.10201538837826606</v>
      </c>
      <c r="P67" s="195">
        <f t="shared" si="4"/>
        <v>0.10319132488682294</v>
      </c>
      <c r="Q67" s="195">
        <f t="shared" si="4"/>
        <v>0.10347126091245659</v>
      </c>
      <c r="R67" s="195">
        <f t="shared" si="4"/>
        <v>0.10376014776194453</v>
      </c>
      <c r="S67" s="195">
        <f t="shared" si="4"/>
        <v>0.10405842019306409</v>
      </c>
      <c r="T67" s="195">
        <f t="shared" si="4"/>
        <v>0.10436654148907429</v>
      </c>
      <c r="U67" s="195">
        <f t="shared" si="4"/>
        <v>0.10468500582989039</v>
      </c>
      <c r="V67" s="195">
        <f t="shared" si="4"/>
        <v>0.10501434090300255</v>
      </c>
      <c r="W67" s="195">
        <f t="shared" si="4"/>
        <v>0.10513828646344457</v>
      </c>
      <c r="X67" s="195">
        <f t="shared" si="4"/>
        <v>0.10526427087547163</v>
      </c>
      <c r="Y67" s="195">
        <f t="shared" si="4"/>
        <v>0.10539234474479592</v>
      </c>
      <c r="Z67" s="195">
        <f t="shared" si="4"/>
        <v>0.10552256036212478</v>
      </c>
      <c r="AA67" s="195">
        <f t="shared" si="4"/>
        <v>0.10565497177373179</v>
      </c>
      <c r="AB67" s="195">
        <f t="shared" si="4"/>
        <v>0.10578963485559983</v>
      </c>
      <c r="AC67" s="195">
        <f t="shared" si="4"/>
        <v>0.10592660739133973</v>
      </c>
      <c r="AD67" s="195">
        <f t="shared" si="4"/>
        <v>0.10606594915412948</v>
      </c>
      <c r="AE67" s="195">
        <f t="shared" si="4"/>
        <v>0.10620772199288482</v>
      </c>
      <c r="AF67" s="195">
        <f t="shared" si="4"/>
        <v>0.10635198992295095</v>
      </c>
      <c r="AG67" s="195">
        <f t="shared" si="4"/>
        <v>0.10649881922160633</v>
      </c>
      <c r="AH67" s="195">
        <f t="shared" si="4"/>
        <v>0.10664827852857925</v>
      </c>
      <c r="AI67" s="195">
        <f t="shared" si="4"/>
        <v>0.10680043895204151</v>
      </c>
      <c r="AJ67" s="195">
        <f t="shared" si="4"/>
        <v>0.10308448478077648</v>
      </c>
      <c r="AK67" s="195">
        <f t="shared" si="4"/>
        <v>9.9352243760439982E-2</v>
      </c>
      <c r="AL67" s="195">
        <f t="shared" si="4"/>
        <v>9.1226359499820886E-2</v>
      </c>
      <c r="AM67" s="195">
        <f t="shared" si="4"/>
        <v>9.1226337204929064E-2</v>
      </c>
      <c r="AN67" s="195">
        <f t="shared" si="4"/>
        <v>9.12263145021769E-2</v>
      </c>
      <c r="AO67" s="195">
        <f t="shared" si="4"/>
        <v>9.1226291380268665E-2</v>
      </c>
      <c r="AP67" s="195">
        <f t="shared" si="4"/>
        <v>9.1226267827488411E-2</v>
      </c>
    </row>
    <row r="68" spans="4:44" ht="14.25" customHeight="1" x14ac:dyDescent="0.2">
      <c r="H68" s="454"/>
      <c r="J68" s="395"/>
      <c r="K68" s="196" t="s">
        <v>974</v>
      </c>
      <c r="L68" s="192" t="s">
        <v>962</v>
      </c>
      <c r="M68" s="195">
        <f t="shared" si="4"/>
        <v>7.8798319112819079E-2</v>
      </c>
      <c r="N68" s="195">
        <f t="shared" si="4"/>
        <v>8.0780279706876304E-2</v>
      </c>
      <c r="O68" s="195">
        <f t="shared" si="4"/>
        <v>8.2682547962168632E-2</v>
      </c>
      <c r="P68" s="195">
        <f t="shared" si="4"/>
        <v>8.3941635199934306E-2</v>
      </c>
      <c r="Q68" s="195">
        <f t="shared" si="4"/>
        <v>8.4190850825113836E-2</v>
      </c>
      <c r="R68" s="195">
        <f t="shared" si="4"/>
        <v>8.4448110567957882E-2</v>
      </c>
      <c r="S68" s="195">
        <f t="shared" si="4"/>
        <v>8.4713808655274406E-2</v>
      </c>
      <c r="T68" s="195">
        <f t="shared" si="4"/>
        <v>8.4988365400379268E-2</v>
      </c>
      <c r="U68" s="195">
        <f t="shared" si="4"/>
        <v>8.5272229389068116E-2</v>
      </c>
      <c r="V68" s="195">
        <f t="shared" si="4"/>
        <v>8.5565879888300847E-2</v>
      </c>
      <c r="W68" s="195">
        <f t="shared" si="4"/>
        <v>8.5676420963396241E-2</v>
      </c>
      <c r="X68" s="195">
        <f t="shared" si="4"/>
        <v>8.5788794619284098E-2</v>
      </c>
      <c r="Y68" s="195">
        <f t="shared" si="4"/>
        <v>8.5903046680077227E-2</v>
      </c>
      <c r="Z68" s="195">
        <f t="shared" si="4"/>
        <v>8.6019224506465597E-2</v>
      </c>
      <c r="AA68" s="195">
        <f t="shared" si="4"/>
        <v>8.6137377060504575E-2</v>
      </c>
      <c r="AB68" s="195">
        <f t="shared" si="4"/>
        <v>8.6257554973704312E-2</v>
      </c>
      <c r="AC68" s="195">
        <f t="shared" si="4"/>
        <v>8.6379810618608097E-2</v>
      </c>
      <c r="AD68" s="195">
        <f t="shared" si="4"/>
        <v>8.650419818408768E-2</v>
      </c>
      <c r="AE68" s="195">
        <f t="shared" si="4"/>
        <v>8.6630773754553608E-2</v>
      </c>
      <c r="AF68" s="195">
        <f t="shared" si="4"/>
        <v>8.6759595393347377E-2</v>
      </c>
      <c r="AG68" s="195">
        <f t="shared" si="4"/>
        <v>8.6890723230586997E-2</v>
      </c>
      <c r="AH68" s="195">
        <f t="shared" si="4"/>
        <v>8.7024219555657936E-2</v>
      </c>
      <c r="AI68" s="195">
        <f t="shared" si="4"/>
        <v>8.7160148914770877E-2</v>
      </c>
      <c r="AJ68" s="195">
        <f t="shared" si="4"/>
        <v>8.3846538858982536E-2</v>
      </c>
      <c r="AK68" s="195">
        <f t="shared" si="4"/>
        <v>8.0531243674724265E-2</v>
      </c>
      <c r="AL68" s="195">
        <f t="shared" si="4"/>
        <v>7.3360169025768932E-2</v>
      </c>
      <c r="AM68" s="195">
        <f t="shared" si="4"/>
        <v>7.3360149442793413E-2</v>
      </c>
      <c r="AN68" s="195">
        <f t="shared" si="4"/>
        <v>7.336012950156931E-2</v>
      </c>
      <c r="AO68" s="195">
        <f t="shared" si="4"/>
        <v>7.3360109192175393E-2</v>
      </c>
      <c r="AP68" s="195">
        <f t="shared" si="4"/>
        <v>7.3360088504320423E-2</v>
      </c>
    </row>
    <row r="69" spans="4:44" ht="14.25" customHeight="1" x14ac:dyDescent="0.2">
      <c r="H69" s="454"/>
      <c r="J69" s="151"/>
      <c r="K69" s="196" t="s">
        <v>974</v>
      </c>
      <c r="L69" s="192" t="s">
        <v>963</v>
      </c>
      <c r="M69" s="195">
        <f t="shared" si="4"/>
        <v>7.8798319112819079E-2</v>
      </c>
      <c r="N69" s="195">
        <f t="shared" si="4"/>
        <v>8.0780279706876304E-2</v>
      </c>
      <c r="O69" s="195">
        <f t="shared" si="4"/>
        <v>8.2682547962168632E-2</v>
      </c>
      <c r="P69" s="195">
        <f t="shared" si="4"/>
        <v>8.3941635199934306E-2</v>
      </c>
      <c r="Q69" s="195">
        <f t="shared" si="4"/>
        <v>8.4190850825113836E-2</v>
      </c>
      <c r="R69" s="195">
        <f t="shared" si="4"/>
        <v>8.4448110567957882E-2</v>
      </c>
      <c r="S69" s="195">
        <f t="shared" si="4"/>
        <v>8.4713808655274406E-2</v>
      </c>
      <c r="T69" s="195">
        <f t="shared" si="4"/>
        <v>8.4988365400379268E-2</v>
      </c>
      <c r="U69" s="195">
        <f t="shared" si="4"/>
        <v>8.5272229389068116E-2</v>
      </c>
      <c r="V69" s="195">
        <f t="shared" si="4"/>
        <v>8.5565879888300847E-2</v>
      </c>
      <c r="W69" s="195">
        <f t="shared" si="4"/>
        <v>8.5676420963396241E-2</v>
      </c>
      <c r="X69" s="195">
        <f t="shared" si="4"/>
        <v>8.5788794619284098E-2</v>
      </c>
      <c r="Y69" s="195">
        <f t="shared" si="4"/>
        <v>8.5903046680077227E-2</v>
      </c>
      <c r="Z69" s="195">
        <f t="shared" si="4"/>
        <v>8.6019224506465597E-2</v>
      </c>
      <c r="AA69" s="195">
        <f t="shared" si="4"/>
        <v>8.6137377060504575E-2</v>
      </c>
      <c r="AB69" s="195">
        <f t="shared" si="4"/>
        <v>8.6257554973704312E-2</v>
      </c>
      <c r="AC69" s="195">
        <f t="shared" si="4"/>
        <v>8.6379810618608097E-2</v>
      </c>
      <c r="AD69" s="195">
        <f t="shared" si="4"/>
        <v>8.650419818408768E-2</v>
      </c>
      <c r="AE69" s="195">
        <f t="shared" si="4"/>
        <v>8.6630773754553608E-2</v>
      </c>
      <c r="AF69" s="195">
        <f t="shared" si="4"/>
        <v>8.6759595393347377E-2</v>
      </c>
      <c r="AG69" s="195">
        <f t="shared" si="4"/>
        <v>8.6890723230586997E-2</v>
      </c>
      <c r="AH69" s="195">
        <f t="shared" si="4"/>
        <v>8.7024219555657936E-2</v>
      </c>
      <c r="AI69" s="195">
        <f t="shared" si="4"/>
        <v>8.7160148914770877E-2</v>
      </c>
      <c r="AJ69" s="195">
        <f t="shared" si="4"/>
        <v>8.3846538858982536E-2</v>
      </c>
      <c r="AK69" s="195">
        <f t="shared" si="4"/>
        <v>8.0531243674724265E-2</v>
      </c>
      <c r="AL69" s="195">
        <f t="shared" si="4"/>
        <v>7.3360169025768932E-2</v>
      </c>
      <c r="AM69" s="195">
        <f t="shared" si="4"/>
        <v>7.3360149442793413E-2</v>
      </c>
      <c r="AN69" s="195">
        <f t="shared" si="4"/>
        <v>7.336012950156931E-2</v>
      </c>
      <c r="AO69" s="195">
        <f t="shared" si="4"/>
        <v>7.3360109192175393E-2</v>
      </c>
      <c r="AP69" s="195">
        <f t="shared" si="4"/>
        <v>7.3360088504320423E-2</v>
      </c>
    </row>
    <row r="70" spans="4:44" ht="14.25" customHeight="1" x14ac:dyDescent="0.2">
      <c r="H70" s="454"/>
      <c r="J70" s="151"/>
      <c r="K70" s="196" t="s">
        <v>974</v>
      </c>
      <c r="L70" s="192" t="s">
        <v>964</v>
      </c>
      <c r="M70" s="195">
        <f t="shared" si="4"/>
        <v>7.8798319112819079E-2</v>
      </c>
      <c r="N70" s="195">
        <f t="shared" si="4"/>
        <v>8.0780279706876304E-2</v>
      </c>
      <c r="O70" s="195">
        <f t="shared" si="4"/>
        <v>8.2682547962168632E-2</v>
      </c>
      <c r="P70" s="195">
        <f t="shared" si="4"/>
        <v>8.3941635199934306E-2</v>
      </c>
      <c r="Q70" s="195">
        <f t="shared" si="4"/>
        <v>8.4190850825113836E-2</v>
      </c>
      <c r="R70" s="195">
        <f t="shared" si="4"/>
        <v>8.4448110567957882E-2</v>
      </c>
      <c r="S70" s="195">
        <f t="shared" si="4"/>
        <v>8.4713808655274406E-2</v>
      </c>
      <c r="T70" s="195">
        <f t="shared" si="4"/>
        <v>8.4988365400379268E-2</v>
      </c>
      <c r="U70" s="195">
        <f t="shared" si="4"/>
        <v>8.5272229389068116E-2</v>
      </c>
      <c r="V70" s="195">
        <f t="shared" si="4"/>
        <v>8.5565879888300847E-2</v>
      </c>
      <c r="W70" s="195">
        <f t="shared" si="4"/>
        <v>8.5676420963396241E-2</v>
      </c>
      <c r="X70" s="195">
        <f t="shared" si="4"/>
        <v>8.5788794619284098E-2</v>
      </c>
      <c r="Y70" s="195">
        <f t="shared" si="4"/>
        <v>8.5903046680077227E-2</v>
      </c>
      <c r="Z70" s="195">
        <f t="shared" si="4"/>
        <v>8.6019224506465597E-2</v>
      </c>
      <c r="AA70" s="195">
        <f t="shared" si="4"/>
        <v>8.6137377060504575E-2</v>
      </c>
      <c r="AB70" s="195">
        <f t="shared" si="4"/>
        <v>8.6257554973704312E-2</v>
      </c>
      <c r="AC70" s="195">
        <f t="shared" si="4"/>
        <v>8.6379810618608097E-2</v>
      </c>
      <c r="AD70" s="195">
        <f t="shared" si="4"/>
        <v>8.650419818408768E-2</v>
      </c>
      <c r="AE70" s="195">
        <f t="shared" si="4"/>
        <v>8.6630773754553608E-2</v>
      </c>
      <c r="AF70" s="195">
        <f t="shared" si="4"/>
        <v>8.6759595393347377E-2</v>
      </c>
      <c r="AG70" s="195">
        <f t="shared" si="4"/>
        <v>8.6890723230586997E-2</v>
      </c>
      <c r="AH70" s="195">
        <f t="shared" si="4"/>
        <v>8.7024219555657936E-2</v>
      </c>
      <c r="AI70" s="195">
        <f t="shared" si="4"/>
        <v>8.7160148914770877E-2</v>
      </c>
      <c r="AJ70" s="195">
        <f t="shared" si="4"/>
        <v>8.3846538858982536E-2</v>
      </c>
      <c r="AK70" s="195">
        <f t="shared" si="4"/>
        <v>8.0531243674724265E-2</v>
      </c>
      <c r="AL70" s="195">
        <f t="shared" si="4"/>
        <v>7.3360169025768932E-2</v>
      </c>
      <c r="AM70" s="195">
        <f t="shared" si="4"/>
        <v>7.3360149442793413E-2</v>
      </c>
      <c r="AN70" s="195">
        <f t="shared" si="4"/>
        <v>7.336012950156931E-2</v>
      </c>
      <c r="AO70" s="195">
        <f t="shared" si="4"/>
        <v>7.3360109192175393E-2</v>
      </c>
      <c r="AP70" s="195">
        <f t="shared" si="4"/>
        <v>7.3360088504320423E-2</v>
      </c>
    </row>
    <row r="71" spans="4:44" ht="14.25" customHeight="1" x14ac:dyDescent="0.2">
      <c r="X71" s="197"/>
    </row>
    <row r="72" spans="4:44" ht="14.25" customHeight="1" x14ac:dyDescent="0.2">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
      <c r="D73" s="143" t="s">
        <v>892</v>
      </c>
      <c r="G73" s="354" t="s">
        <v>975</v>
      </c>
      <c r="H73" s="354"/>
      <c r="I73" s="354"/>
      <c r="J73" s="354"/>
      <c r="K73" s="354"/>
      <c r="L73" s="354"/>
      <c r="M73" s="354"/>
      <c r="N73" s="354"/>
      <c r="O73" s="354"/>
      <c r="P73" s="354"/>
      <c r="Q73" s="354"/>
      <c r="R73" s="354"/>
      <c r="S73" s="354"/>
      <c r="T73" s="354"/>
      <c r="U73" s="354"/>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
      <c r="G74" s="145"/>
      <c r="M74" s="137" t="s">
        <v>976</v>
      </c>
    </row>
    <row r="75" spans="4:44" ht="14.25" customHeight="1" thickBot="1" x14ac:dyDescent="0.2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
      <c r="G76" s="145"/>
      <c r="H76" s="396" t="s">
        <v>977</v>
      </c>
      <c r="J76" s="349" t="s">
        <v>978</v>
      </c>
      <c r="K76" s="201" t="s">
        <v>907</v>
      </c>
      <c r="L76" s="201" t="s">
        <v>962</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
      <c r="G77" s="145"/>
      <c r="H77" s="396"/>
      <c r="J77" s="350"/>
      <c r="K77" s="142" t="s">
        <v>907</v>
      </c>
      <c r="L77" s="192" t="s">
        <v>963</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25">
      <c r="G78" s="145"/>
      <c r="H78" s="396"/>
      <c r="J78" s="350"/>
      <c r="K78" s="203" t="s">
        <v>907</v>
      </c>
      <c r="L78" s="203" t="s">
        <v>964</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
      <c r="G79" s="145"/>
      <c r="H79" s="396"/>
      <c r="J79" s="350"/>
      <c r="K79" s="201" t="s">
        <v>913</v>
      </c>
      <c r="L79" s="201" t="s">
        <v>962</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
      <c r="G80" s="145"/>
      <c r="H80" s="396"/>
      <c r="J80" s="350"/>
      <c r="K80" s="142" t="s">
        <v>913</v>
      </c>
      <c r="L80" s="192" t="s">
        <v>963</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25">
      <c r="G81" s="145"/>
      <c r="H81" s="396"/>
      <c r="J81" s="350"/>
      <c r="K81" s="203" t="s">
        <v>913</v>
      </c>
      <c r="L81" s="203" t="s">
        <v>964</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
      <c r="G82" s="145"/>
      <c r="H82" s="396"/>
      <c r="J82" s="350"/>
      <c r="K82" s="201" t="s">
        <v>917</v>
      </c>
      <c r="L82" s="201" t="s">
        <v>962</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
      <c r="G83" s="145"/>
      <c r="H83" s="396"/>
      <c r="J83" s="350"/>
      <c r="K83" s="142" t="s">
        <v>917</v>
      </c>
      <c r="L83" s="192" t="s">
        <v>963</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25">
      <c r="G84" s="145"/>
      <c r="H84" s="396"/>
      <c r="J84" s="350"/>
      <c r="K84" s="203" t="s">
        <v>917</v>
      </c>
      <c r="L84" s="203" t="s">
        <v>964</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
      <c r="G85" s="145"/>
      <c r="H85" s="396"/>
      <c r="J85" s="350"/>
      <c r="K85" s="201" t="s">
        <v>920</v>
      </c>
      <c r="L85" s="201" t="s">
        <v>962</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
      <c r="G86" s="145"/>
      <c r="H86" s="396"/>
      <c r="J86" s="350"/>
      <c r="K86" s="142" t="s">
        <v>920</v>
      </c>
      <c r="L86" s="192" t="s">
        <v>963</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25">
      <c r="G87" s="145"/>
      <c r="H87" s="396"/>
      <c r="J87" s="350"/>
      <c r="K87" s="203" t="s">
        <v>920</v>
      </c>
      <c r="L87" s="203" t="s">
        <v>964</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
      <c r="G88" s="145"/>
      <c r="H88" s="396"/>
      <c r="J88" s="350"/>
      <c r="K88" s="201" t="s">
        <v>923</v>
      </c>
      <c r="L88" s="201" t="s">
        <v>962</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
      <c r="G89" s="145"/>
      <c r="H89" s="396"/>
      <c r="J89" s="350"/>
      <c r="K89" s="142" t="s">
        <v>923</v>
      </c>
      <c r="L89" s="192" t="s">
        <v>963</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25">
      <c r="G90" s="145"/>
      <c r="H90" s="396"/>
      <c r="J90" s="350"/>
      <c r="K90" s="203" t="s">
        <v>923</v>
      </c>
      <c r="L90" s="203" t="s">
        <v>964</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
      <c r="G91" s="145"/>
      <c r="H91" s="396"/>
      <c r="J91" s="350"/>
      <c r="K91" s="201" t="s">
        <v>926</v>
      </c>
      <c r="L91" s="201" t="s">
        <v>962</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
      <c r="G92" s="145"/>
      <c r="H92" s="396"/>
      <c r="J92" s="350"/>
      <c r="K92" s="142" t="s">
        <v>926</v>
      </c>
      <c r="L92" s="192" t="s">
        <v>963</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25">
      <c r="G93" s="145"/>
      <c r="H93" s="396"/>
      <c r="J93" s="350"/>
      <c r="K93" s="203" t="s">
        <v>926</v>
      </c>
      <c r="L93" s="203" t="s">
        <v>964</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
      <c r="G94" s="145"/>
      <c r="H94" s="396"/>
      <c r="J94" s="350"/>
      <c r="K94" s="201" t="s">
        <v>929</v>
      </c>
      <c r="L94" s="201" t="s">
        <v>962</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
      <c r="G95" s="145"/>
      <c r="H95" s="396"/>
      <c r="J95" s="350"/>
      <c r="K95" s="142" t="s">
        <v>929</v>
      </c>
      <c r="L95" s="192" t="s">
        <v>963</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25">
      <c r="G96" s="145"/>
      <c r="H96" s="396"/>
      <c r="J96" s="350"/>
      <c r="K96" s="203" t="s">
        <v>929</v>
      </c>
      <c r="L96" s="203" t="s">
        <v>964</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
      <c r="G97" s="145"/>
      <c r="H97" s="396"/>
      <c r="J97" s="350"/>
      <c r="K97" s="201" t="s">
        <v>932</v>
      </c>
      <c r="L97" s="201" t="s">
        <v>962</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
      <c r="G98" s="145"/>
      <c r="H98" s="396"/>
      <c r="J98" s="350"/>
      <c r="K98" s="142" t="s">
        <v>932</v>
      </c>
      <c r="L98" s="192" t="s">
        <v>963</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25">
      <c r="G99" s="145"/>
      <c r="H99" s="396"/>
      <c r="J99" s="350"/>
      <c r="K99" s="203" t="s">
        <v>932</v>
      </c>
      <c r="L99" s="203" t="s">
        <v>964</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
      <c r="G100" s="145"/>
      <c r="H100" s="396"/>
      <c r="J100" s="350"/>
      <c r="K100" s="201" t="s">
        <v>936</v>
      </c>
      <c r="L100" s="201" t="s">
        <v>962</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25">
      <c r="G101" s="145"/>
      <c r="H101" s="396"/>
      <c r="J101" s="350"/>
      <c r="K101" s="142" t="s">
        <v>936</v>
      </c>
      <c r="L101" s="192" t="s">
        <v>963</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25">
      <c r="G102" s="145"/>
      <c r="H102" s="396"/>
      <c r="J102" s="350"/>
      <c r="K102" s="203" t="s">
        <v>936</v>
      </c>
      <c r="L102" s="203" t="s">
        <v>964</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
      <c r="G103" s="145"/>
      <c r="H103" s="396"/>
      <c r="J103" s="350"/>
      <c r="K103" s="201" t="s">
        <v>940</v>
      </c>
      <c r="L103" s="201" t="s">
        <v>962</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
      <c r="G104" s="145"/>
      <c r="H104" s="396"/>
      <c r="J104" s="350"/>
      <c r="K104" s="142" t="s">
        <v>940</v>
      </c>
      <c r="L104" s="192" t="s">
        <v>963</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
      <c r="G105" s="145"/>
      <c r="H105" s="396"/>
      <c r="J105" s="397"/>
      <c r="K105" s="203" t="s">
        <v>940</v>
      </c>
      <c r="L105" s="203" t="s">
        <v>964</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
      <c r="G106" s="145"/>
      <c r="H106" s="396"/>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
      <c r="G107" s="145"/>
      <c r="H107" s="396"/>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
      <c r="G108" s="145"/>
      <c r="H108" s="396"/>
      <c r="J108" s="349" t="s">
        <v>979</v>
      </c>
      <c r="K108" s="201" t="s">
        <v>907</v>
      </c>
      <c r="L108" s="201" t="s">
        <v>962</v>
      </c>
      <c r="M108" s="210">
        <f t="shared" ref="M108:AP116" si="5">(M76)*8760</f>
        <v>4363.7939999999999</v>
      </c>
      <c r="N108" s="210">
        <f t="shared" si="5"/>
        <v>4429.4253259259249</v>
      </c>
      <c r="O108" s="210">
        <f t="shared" si="5"/>
        <v>4495.4157037037012</v>
      </c>
      <c r="P108" s="210">
        <f t="shared" si="5"/>
        <v>4561.7651333333297</v>
      </c>
      <c r="Q108" s="210">
        <f t="shared" si="5"/>
        <v>4628.4736148148095</v>
      </c>
      <c r="R108" s="210">
        <f t="shared" si="5"/>
        <v>4695.5411481481415</v>
      </c>
      <c r="S108" s="210">
        <f t="shared" si="5"/>
        <v>4762.9677333333266</v>
      </c>
      <c r="T108" s="210">
        <f t="shared" si="5"/>
        <v>4830.753370370363</v>
      </c>
      <c r="U108" s="210">
        <f t="shared" si="5"/>
        <v>4898.8980592592598</v>
      </c>
      <c r="V108" s="210">
        <f t="shared" si="5"/>
        <v>4967.4017999999996</v>
      </c>
      <c r="W108" s="210">
        <f t="shared" si="5"/>
        <v>4971.680423344259</v>
      </c>
      <c r="X108" s="210">
        <f t="shared" si="5"/>
        <v>4975.9603104262223</v>
      </c>
      <c r="Y108" s="210">
        <f t="shared" si="5"/>
        <v>4980.2414612458988</v>
      </c>
      <c r="Z108" s="210">
        <f t="shared" si="5"/>
        <v>4984.5238758032792</v>
      </c>
      <c r="AA108" s="210">
        <f t="shared" si="5"/>
        <v>4988.8075540983555</v>
      </c>
      <c r="AB108" s="210">
        <f t="shared" si="5"/>
        <v>4993.092496131143</v>
      </c>
      <c r="AC108" s="210">
        <f t="shared" si="5"/>
        <v>4997.3787019016372</v>
      </c>
      <c r="AD108" s="210">
        <f t="shared" si="5"/>
        <v>5001.6661714098336</v>
      </c>
      <c r="AE108" s="210">
        <f t="shared" si="5"/>
        <v>5005.9549046557358</v>
      </c>
      <c r="AF108" s="210">
        <f t="shared" si="5"/>
        <v>5010.2449016393402</v>
      </c>
      <c r="AG108" s="210">
        <f t="shared" si="5"/>
        <v>5014.5361623606505</v>
      </c>
      <c r="AH108" s="210">
        <f t="shared" si="5"/>
        <v>5018.8286868196637</v>
      </c>
      <c r="AI108" s="210">
        <f t="shared" si="5"/>
        <v>5023.1224750163919</v>
      </c>
      <c r="AJ108" s="210">
        <f t="shared" si="5"/>
        <v>5027.4175269508141</v>
      </c>
      <c r="AK108" s="210">
        <f t="shared" si="5"/>
        <v>5031.7138426229494</v>
      </c>
      <c r="AL108" s="210">
        <f t="shared" si="5"/>
        <v>5036.0114220327805</v>
      </c>
      <c r="AM108" s="210">
        <f t="shared" si="5"/>
        <v>5040.3102651803238</v>
      </c>
      <c r="AN108" s="210">
        <f t="shared" si="5"/>
        <v>5044.6103720655719</v>
      </c>
      <c r="AO108" s="210">
        <f t="shared" si="5"/>
        <v>5048.9117426885241</v>
      </c>
      <c r="AP108" s="210">
        <f t="shared" si="5"/>
        <v>5053.2143770491803</v>
      </c>
    </row>
    <row r="109" spans="7:67" ht="14.25" customHeight="1" x14ac:dyDescent="0.2">
      <c r="G109" s="145"/>
      <c r="H109" s="396"/>
      <c r="J109" s="350"/>
      <c r="K109" s="142" t="s">
        <v>907</v>
      </c>
      <c r="L109" s="192" t="s">
        <v>963</v>
      </c>
      <c r="M109" s="211">
        <f t="shared" si="5"/>
        <v>4363.7939999999999</v>
      </c>
      <c r="N109" s="211">
        <f t="shared" si="5"/>
        <v>4397.3155999999935</v>
      </c>
      <c r="O109" s="211">
        <f t="shared" si="5"/>
        <v>4430.8371999999972</v>
      </c>
      <c r="P109" s="211">
        <f t="shared" si="5"/>
        <v>4464.3588</v>
      </c>
      <c r="Q109" s="211">
        <f t="shared" si="5"/>
        <v>4497.8803999999946</v>
      </c>
      <c r="R109" s="211">
        <f t="shared" si="5"/>
        <v>4531.4019999999973</v>
      </c>
      <c r="S109" s="211">
        <f t="shared" si="5"/>
        <v>4564.9236000000001</v>
      </c>
      <c r="T109" s="211">
        <f t="shared" si="5"/>
        <v>4598.4451999999947</v>
      </c>
      <c r="U109" s="211">
        <f t="shared" si="5"/>
        <v>4631.9667999999974</v>
      </c>
      <c r="V109" s="211">
        <f t="shared" si="5"/>
        <v>4665.4884000000002</v>
      </c>
      <c r="W109" s="211">
        <f t="shared" si="5"/>
        <v>4669.2595799999999</v>
      </c>
      <c r="X109" s="211">
        <f t="shared" si="5"/>
        <v>4673.0307599999996</v>
      </c>
      <c r="Y109" s="211">
        <f t="shared" si="5"/>
        <v>4676.8019400000003</v>
      </c>
      <c r="Z109" s="211">
        <f t="shared" si="5"/>
        <v>4680.57312</v>
      </c>
      <c r="AA109" s="211">
        <f t="shared" si="5"/>
        <v>4684.3442999999997</v>
      </c>
      <c r="AB109" s="211">
        <f t="shared" si="5"/>
        <v>4688.1154800000004</v>
      </c>
      <c r="AC109" s="211">
        <f t="shared" si="5"/>
        <v>4691.8866600000001</v>
      </c>
      <c r="AD109" s="211">
        <f t="shared" si="5"/>
        <v>4695.6578399999917</v>
      </c>
      <c r="AE109" s="211">
        <f t="shared" si="5"/>
        <v>4699.4290200000005</v>
      </c>
      <c r="AF109" s="211">
        <f t="shared" si="5"/>
        <v>4703.2002000000002</v>
      </c>
      <c r="AG109" s="211">
        <f t="shared" si="5"/>
        <v>4706.97138</v>
      </c>
      <c r="AH109" s="211">
        <f t="shared" si="5"/>
        <v>4710.7425599999997</v>
      </c>
      <c r="AI109" s="211">
        <f t="shared" si="5"/>
        <v>4714.5137400000003</v>
      </c>
      <c r="AJ109" s="211">
        <f t="shared" si="5"/>
        <v>4718.2849200000001</v>
      </c>
      <c r="AK109" s="211">
        <f t="shared" si="5"/>
        <v>4722.0560999999998</v>
      </c>
      <c r="AL109" s="211">
        <f t="shared" si="5"/>
        <v>4725.8272800000004</v>
      </c>
      <c r="AM109" s="211">
        <f t="shared" si="5"/>
        <v>4729.5984600000002</v>
      </c>
      <c r="AN109" s="211">
        <f t="shared" si="5"/>
        <v>4733.3696399999999</v>
      </c>
      <c r="AO109" s="211">
        <f t="shared" si="5"/>
        <v>4737.1408200000005</v>
      </c>
      <c r="AP109" s="211">
        <f t="shared" si="5"/>
        <v>4740.9120000000003</v>
      </c>
    </row>
    <row r="110" spans="7:67" ht="14.25" customHeight="1" thickBot="1" x14ac:dyDescent="0.25">
      <c r="G110" s="145"/>
      <c r="H110" s="396"/>
      <c r="J110" s="350"/>
      <c r="K110" s="203" t="s">
        <v>907</v>
      </c>
      <c r="L110" s="203" t="s">
        <v>964</v>
      </c>
      <c r="M110" s="212">
        <f t="shared" si="5"/>
        <v>4363.7939999999999</v>
      </c>
      <c r="N110" s="212">
        <f t="shared" si="5"/>
        <v>4369.779999999997</v>
      </c>
      <c r="O110" s="212">
        <f t="shared" si="5"/>
        <v>4375.7659999999942</v>
      </c>
      <c r="P110" s="212">
        <f t="shared" si="5"/>
        <v>4381.7519999999995</v>
      </c>
      <c r="Q110" s="212">
        <f t="shared" si="5"/>
        <v>4387.7379999999976</v>
      </c>
      <c r="R110" s="212">
        <f t="shared" si="5"/>
        <v>4393.7239999999947</v>
      </c>
      <c r="S110" s="212">
        <f t="shared" si="5"/>
        <v>4399.71</v>
      </c>
      <c r="T110" s="212">
        <f t="shared" si="5"/>
        <v>4405.6959999999972</v>
      </c>
      <c r="U110" s="212">
        <f t="shared" si="5"/>
        <v>4411.6819999999943</v>
      </c>
      <c r="V110" s="212">
        <f t="shared" si="5"/>
        <v>4417.6679999999997</v>
      </c>
      <c r="W110" s="212">
        <f t="shared" si="5"/>
        <v>4423.0554000000002</v>
      </c>
      <c r="X110" s="212">
        <f t="shared" si="5"/>
        <v>4428.4428000000007</v>
      </c>
      <c r="Y110" s="212">
        <f t="shared" si="5"/>
        <v>4433.8301999999994</v>
      </c>
      <c r="Z110" s="212">
        <f t="shared" si="5"/>
        <v>4439.2175999999999</v>
      </c>
      <c r="AA110" s="212">
        <f t="shared" si="5"/>
        <v>4444.6050000000005</v>
      </c>
      <c r="AB110" s="212">
        <f t="shared" si="5"/>
        <v>4449.9924000000001</v>
      </c>
      <c r="AC110" s="212">
        <f t="shared" si="5"/>
        <v>4455.3797999999997</v>
      </c>
      <c r="AD110" s="212">
        <f t="shared" si="5"/>
        <v>4460.7672000000002</v>
      </c>
      <c r="AE110" s="212">
        <f t="shared" si="5"/>
        <v>4466.1545999999917</v>
      </c>
      <c r="AF110" s="212">
        <f t="shared" si="5"/>
        <v>4471.5419999999995</v>
      </c>
      <c r="AG110" s="212">
        <f t="shared" si="5"/>
        <v>4476.9294</v>
      </c>
      <c r="AH110" s="212">
        <f t="shared" si="5"/>
        <v>4482.3168000000005</v>
      </c>
      <c r="AI110" s="212">
        <f t="shared" si="5"/>
        <v>4487.7041999999992</v>
      </c>
      <c r="AJ110" s="212">
        <f t="shared" si="5"/>
        <v>4493.0915999999997</v>
      </c>
      <c r="AK110" s="212">
        <f t="shared" si="5"/>
        <v>4498.4790000000003</v>
      </c>
      <c r="AL110" s="212">
        <f t="shared" si="5"/>
        <v>4503.8664000000008</v>
      </c>
      <c r="AM110" s="212">
        <f t="shared" si="5"/>
        <v>4509.2537999999995</v>
      </c>
      <c r="AN110" s="212">
        <f t="shared" si="5"/>
        <v>4514.6412</v>
      </c>
      <c r="AO110" s="212">
        <f t="shared" si="5"/>
        <v>4520.0286000000006</v>
      </c>
      <c r="AP110" s="212">
        <f t="shared" si="5"/>
        <v>4525.4159999999993</v>
      </c>
    </row>
    <row r="111" spans="7:67" ht="14.25" customHeight="1" thickTop="1" x14ac:dyDescent="0.2">
      <c r="G111" s="145"/>
      <c r="H111" s="396"/>
      <c r="J111" s="350"/>
      <c r="K111" s="201" t="s">
        <v>913</v>
      </c>
      <c r="L111" s="201" t="s">
        <v>962</v>
      </c>
      <c r="M111" s="213">
        <f t="shared" si="5"/>
        <v>4094.1612</v>
      </c>
      <c r="N111" s="213">
        <f t="shared" si="5"/>
        <v>4156.7226325925867</v>
      </c>
      <c r="O111" s="213">
        <f t="shared" si="5"/>
        <v>4219.6431170370333</v>
      </c>
      <c r="P111" s="213">
        <f t="shared" si="5"/>
        <v>4282.9226533333322</v>
      </c>
      <c r="Q111" s="213">
        <f t="shared" si="5"/>
        <v>4346.561241481475</v>
      </c>
      <c r="R111" s="213">
        <f t="shared" si="5"/>
        <v>4410.5588814814773</v>
      </c>
      <c r="S111" s="213">
        <f t="shared" si="5"/>
        <v>4474.9155733333328</v>
      </c>
      <c r="T111" s="213">
        <f t="shared" si="5"/>
        <v>4539.6313170370304</v>
      </c>
      <c r="U111" s="213">
        <f t="shared" si="5"/>
        <v>4604.7061125925893</v>
      </c>
      <c r="V111" s="213">
        <f t="shared" si="5"/>
        <v>4670.1399599999995</v>
      </c>
      <c r="W111" s="213">
        <f t="shared" si="5"/>
        <v>4673.6770309945296</v>
      </c>
      <c r="X111" s="213">
        <f t="shared" si="5"/>
        <v>4677.2146381202165</v>
      </c>
      <c r="Y111" s="213">
        <f t="shared" si="5"/>
        <v>4680.7527813770448</v>
      </c>
      <c r="Z111" s="213">
        <f t="shared" si="5"/>
        <v>4684.2914607650227</v>
      </c>
      <c r="AA111" s="213">
        <f t="shared" si="5"/>
        <v>4687.8306762841494</v>
      </c>
      <c r="AB111" s="213">
        <f t="shared" si="5"/>
        <v>4691.3704279344256</v>
      </c>
      <c r="AC111" s="213">
        <f t="shared" si="5"/>
        <v>4694.9107157158423</v>
      </c>
      <c r="AD111" s="213">
        <f t="shared" si="5"/>
        <v>4698.4515396284087</v>
      </c>
      <c r="AE111" s="213">
        <f t="shared" si="5"/>
        <v>4701.9928996721237</v>
      </c>
      <c r="AF111" s="213">
        <f t="shared" si="5"/>
        <v>4705.5347958469883</v>
      </c>
      <c r="AG111" s="213">
        <f t="shared" si="5"/>
        <v>4709.0772281530026</v>
      </c>
      <c r="AH111" s="213">
        <f t="shared" si="5"/>
        <v>4712.6201965901573</v>
      </c>
      <c r="AI111" s="213">
        <f t="shared" si="5"/>
        <v>4716.1637011584617</v>
      </c>
      <c r="AJ111" s="213">
        <f t="shared" si="5"/>
        <v>4719.7077418579156</v>
      </c>
      <c r="AK111" s="213">
        <f t="shared" si="5"/>
        <v>4723.2523186885182</v>
      </c>
      <c r="AL111" s="213">
        <f t="shared" si="5"/>
        <v>4726.7974316502705</v>
      </c>
      <c r="AM111" s="213">
        <f t="shared" si="5"/>
        <v>4730.3430807431632</v>
      </c>
      <c r="AN111" s="213">
        <f t="shared" si="5"/>
        <v>4733.8892659672056</v>
      </c>
      <c r="AO111" s="213">
        <f t="shared" si="5"/>
        <v>4737.4359873223966</v>
      </c>
      <c r="AP111" s="213">
        <f t="shared" si="5"/>
        <v>4740.9832448087382</v>
      </c>
    </row>
    <row r="112" spans="7:67" ht="14.25" customHeight="1" x14ac:dyDescent="0.2">
      <c r="G112" s="145"/>
      <c r="H112" s="396"/>
      <c r="J112" s="350"/>
      <c r="K112" s="142" t="s">
        <v>913</v>
      </c>
      <c r="L112" s="192" t="s">
        <v>963</v>
      </c>
      <c r="M112" s="214">
        <f t="shared" si="5"/>
        <v>4094.1612</v>
      </c>
      <c r="N112" s="214">
        <f t="shared" si="5"/>
        <v>4125.6115466666652</v>
      </c>
      <c r="O112" s="214">
        <f t="shared" si="5"/>
        <v>4157.0618933333299</v>
      </c>
      <c r="P112" s="214">
        <f t="shared" si="5"/>
        <v>4188.5122399999937</v>
      </c>
      <c r="Q112" s="214">
        <f t="shared" si="5"/>
        <v>4219.9625866666584</v>
      </c>
      <c r="R112" s="214">
        <f t="shared" si="5"/>
        <v>4251.4129333333321</v>
      </c>
      <c r="S112" s="214">
        <f t="shared" si="5"/>
        <v>4282.8632799999968</v>
      </c>
      <c r="T112" s="214">
        <f t="shared" si="5"/>
        <v>4314.3136266666625</v>
      </c>
      <c r="U112" s="214">
        <f t="shared" si="5"/>
        <v>4345.7639733333272</v>
      </c>
      <c r="V112" s="214">
        <f t="shared" si="5"/>
        <v>4377.2143199999909</v>
      </c>
      <c r="W112" s="214">
        <f t="shared" si="5"/>
        <v>4380.7524839999996</v>
      </c>
      <c r="X112" s="214">
        <f t="shared" si="5"/>
        <v>4384.2906480000001</v>
      </c>
      <c r="Y112" s="214">
        <f t="shared" si="5"/>
        <v>4387.8288119999997</v>
      </c>
      <c r="Z112" s="214">
        <f t="shared" si="5"/>
        <v>4391.3669760000002</v>
      </c>
      <c r="AA112" s="214">
        <f t="shared" si="5"/>
        <v>4394.9051399999917</v>
      </c>
      <c r="AB112" s="214">
        <f t="shared" si="5"/>
        <v>4398.4433039999913</v>
      </c>
      <c r="AC112" s="214">
        <f t="shared" si="5"/>
        <v>4401.9814679999918</v>
      </c>
      <c r="AD112" s="214">
        <f t="shared" si="5"/>
        <v>4405.5196319999995</v>
      </c>
      <c r="AE112" s="214">
        <f t="shared" si="5"/>
        <v>4409.0577960000001</v>
      </c>
      <c r="AF112" s="214">
        <f t="shared" si="5"/>
        <v>4412.5959599999996</v>
      </c>
      <c r="AG112" s="214">
        <f t="shared" si="5"/>
        <v>4416.1341240000002</v>
      </c>
      <c r="AH112" s="214">
        <f t="shared" si="5"/>
        <v>4419.6722879999998</v>
      </c>
      <c r="AI112" s="214">
        <f t="shared" si="5"/>
        <v>4423.2104520000003</v>
      </c>
      <c r="AJ112" s="214">
        <f t="shared" si="5"/>
        <v>4426.7486159999999</v>
      </c>
      <c r="AK112" s="214">
        <f t="shared" si="5"/>
        <v>4430.2867800000004</v>
      </c>
      <c r="AL112" s="214">
        <f t="shared" si="5"/>
        <v>4433.8249440000009</v>
      </c>
      <c r="AM112" s="214">
        <f t="shared" si="5"/>
        <v>4437.3631079999996</v>
      </c>
      <c r="AN112" s="214">
        <f t="shared" si="5"/>
        <v>4440.9012720000001</v>
      </c>
      <c r="AO112" s="214">
        <f t="shared" si="5"/>
        <v>4444.4394359999997</v>
      </c>
      <c r="AP112" s="214">
        <f t="shared" si="5"/>
        <v>4447.9776000000002</v>
      </c>
    </row>
    <row r="113" spans="1:67" ht="14.25" customHeight="1" thickBot="1" x14ac:dyDescent="0.25">
      <c r="G113" s="145"/>
      <c r="H113" s="396"/>
      <c r="J113" s="350"/>
      <c r="K113" s="203" t="s">
        <v>913</v>
      </c>
      <c r="L113" s="203" t="s">
        <v>964</v>
      </c>
      <c r="M113" s="212">
        <f t="shared" si="5"/>
        <v>4094.1612</v>
      </c>
      <c r="N113" s="212">
        <f t="shared" si="5"/>
        <v>4099.7773333333325</v>
      </c>
      <c r="O113" s="212">
        <f t="shared" si="5"/>
        <v>4105.3934666666646</v>
      </c>
      <c r="P113" s="212">
        <f t="shared" si="5"/>
        <v>4111.0095999999976</v>
      </c>
      <c r="Q113" s="212">
        <f t="shared" si="5"/>
        <v>4116.6257333333297</v>
      </c>
      <c r="R113" s="212">
        <f t="shared" si="5"/>
        <v>4122.2418666666617</v>
      </c>
      <c r="S113" s="212">
        <f t="shared" si="5"/>
        <v>4127.8579999999938</v>
      </c>
      <c r="T113" s="212">
        <f t="shared" si="5"/>
        <v>4133.4741333333268</v>
      </c>
      <c r="U113" s="212">
        <f t="shared" si="5"/>
        <v>4139.0902666666589</v>
      </c>
      <c r="V113" s="212">
        <f t="shared" si="5"/>
        <v>4144.7064</v>
      </c>
      <c r="W113" s="212">
        <f t="shared" si="5"/>
        <v>4149.7609199999915</v>
      </c>
      <c r="X113" s="212">
        <f t="shared" si="5"/>
        <v>4154.8154400000003</v>
      </c>
      <c r="Y113" s="212">
        <f t="shared" si="5"/>
        <v>4159.8699599999909</v>
      </c>
      <c r="Z113" s="212">
        <f t="shared" si="5"/>
        <v>4164.9244799999997</v>
      </c>
      <c r="AA113" s="212">
        <f t="shared" si="5"/>
        <v>4169.9789999999912</v>
      </c>
      <c r="AB113" s="212">
        <f t="shared" si="5"/>
        <v>4175.03352</v>
      </c>
      <c r="AC113" s="212">
        <f t="shared" si="5"/>
        <v>4180.0880399999915</v>
      </c>
      <c r="AD113" s="212">
        <f t="shared" si="5"/>
        <v>4185.1425600000002</v>
      </c>
      <c r="AE113" s="212">
        <f t="shared" si="5"/>
        <v>4190.1970799999917</v>
      </c>
      <c r="AF113" s="212">
        <f t="shared" si="5"/>
        <v>4195.2515999999996</v>
      </c>
      <c r="AG113" s="212">
        <f t="shared" si="5"/>
        <v>4200.3061199999911</v>
      </c>
      <c r="AH113" s="212">
        <f t="shared" si="5"/>
        <v>4205.3606399999908</v>
      </c>
      <c r="AI113" s="212">
        <f t="shared" si="5"/>
        <v>4210.4151599999914</v>
      </c>
      <c r="AJ113" s="212">
        <f t="shared" si="5"/>
        <v>4215.4696799999911</v>
      </c>
      <c r="AK113" s="212">
        <f t="shared" si="5"/>
        <v>4220.5241999999907</v>
      </c>
      <c r="AL113" s="212">
        <f t="shared" si="5"/>
        <v>4225.5787199999913</v>
      </c>
      <c r="AM113" s="212">
        <f t="shared" si="5"/>
        <v>4230.633239999991</v>
      </c>
      <c r="AN113" s="212">
        <f t="shared" si="5"/>
        <v>4235.6877599999916</v>
      </c>
      <c r="AO113" s="212">
        <f t="shared" si="5"/>
        <v>4240.7422799999913</v>
      </c>
      <c r="AP113" s="212">
        <f t="shared" si="5"/>
        <v>4245.796799999991</v>
      </c>
      <c r="AQ113" s="206"/>
      <c r="AR113" s="206"/>
      <c r="AS113" s="206"/>
      <c r="AT113" s="206"/>
      <c r="AU113" s="206"/>
      <c r="AV113" s="206"/>
      <c r="AW113" s="206"/>
    </row>
    <row r="114" spans="1:67" ht="14.25" customHeight="1" thickTop="1" x14ac:dyDescent="0.2">
      <c r="G114" s="145"/>
      <c r="H114" s="396"/>
      <c r="J114" s="350"/>
      <c r="K114" s="201" t="s">
        <v>917</v>
      </c>
      <c r="L114" s="201" t="s">
        <v>962</v>
      </c>
      <c r="M114" s="213">
        <f t="shared" si="5"/>
        <v>4001.9183999999914</v>
      </c>
      <c r="N114" s="213">
        <f t="shared" si="5"/>
        <v>4063.4296059259186</v>
      </c>
      <c r="O114" s="213">
        <f t="shared" si="5"/>
        <v>4125.2998637036981</v>
      </c>
      <c r="P114" s="213">
        <f t="shared" si="5"/>
        <v>4187.5291733333288</v>
      </c>
      <c r="Q114" s="213">
        <f t="shared" si="5"/>
        <v>4250.1175348148126</v>
      </c>
      <c r="R114" s="213">
        <f t="shared" si="5"/>
        <v>4313.0649481481396</v>
      </c>
      <c r="S114" s="213">
        <f t="shared" si="5"/>
        <v>4376.3714133333269</v>
      </c>
      <c r="T114" s="213">
        <f t="shared" si="5"/>
        <v>4440.0369303703665</v>
      </c>
      <c r="U114" s="213">
        <f t="shared" si="5"/>
        <v>4504.0614992592564</v>
      </c>
      <c r="V114" s="213">
        <f t="shared" si="5"/>
        <v>4568.4451199999994</v>
      </c>
      <c r="W114" s="213">
        <f t="shared" si="5"/>
        <v>4571.7285020327836</v>
      </c>
      <c r="X114" s="213">
        <f t="shared" si="5"/>
        <v>4575.0121712786868</v>
      </c>
      <c r="Y114" s="213">
        <f t="shared" si="5"/>
        <v>4578.2961277377044</v>
      </c>
      <c r="Z114" s="213">
        <f t="shared" si="5"/>
        <v>4581.5803714098338</v>
      </c>
      <c r="AA114" s="213">
        <f t="shared" si="5"/>
        <v>4584.8649022950758</v>
      </c>
      <c r="AB114" s="213">
        <f t="shared" si="5"/>
        <v>4588.1497203934396</v>
      </c>
      <c r="AC114" s="213">
        <f t="shared" si="5"/>
        <v>4591.4348257049151</v>
      </c>
      <c r="AD114" s="213">
        <f t="shared" si="5"/>
        <v>4594.7202182295041</v>
      </c>
      <c r="AE114" s="213">
        <f t="shared" si="5"/>
        <v>4598.0058979672049</v>
      </c>
      <c r="AF114" s="213">
        <f t="shared" si="5"/>
        <v>4601.2918649180283</v>
      </c>
      <c r="AG114" s="213">
        <f t="shared" si="5"/>
        <v>4604.5781190819635</v>
      </c>
      <c r="AH114" s="213">
        <f t="shared" si="5"/>
        <v>4607.8646604590112</v>
      </c>
      <c r="AI114" s="213">
        <f t="shared" si="5"/>
        <v>4611.1514890491799</v>
      </c>
      <c r="AJ114" s="213">
        <f t="shared" si="5"/>
        <v>4614.438604852453</v>
      </c>
      <c r="AK114" s="213">
        <f t="shared" si="5"/>
        <v>4617.7260078688478</v>
      </c>
      <c r="AL114" s="213">
        <f t="shared" si="5"/>
        <v>4621.0136980983543</v>
      </c>
      <c r="AM114" s="213">
        <f t="shared" si="5"/>
        <v>4624.3016755409835</v>
      </c>
      <c r="AN114" s="213">
        <f t="shared" si="5"/>
        <v>4627.5899401967154</v>
      </c>
      <c r="AO114" s="213">
        <f t="shared" si="5"/>
        <v>4630.8784920655689</v>
      </c>
      <c r="AP114" s="213">
        <f t="shared" si="5"/>
        <v>4634.1673311475352</v>
      </c>
      <c r="AQ114" s="207"/>
      <c r="AR114" s="207"/>
      <c r="AS114" s="207"/>
      <c r="AT114" s="207"/>
      <c r="AU114" s="207"/>
      <c r="AV114" s="207"/>
      <c r="AW114" s="207"/>
    </row>
    <row r="115" spans="1:67" ht="14.25" customHeight="1" x14ac:dyDescent="0.2">
      <c r="G115" s="145"/>
      <c r="H115" s="396"/>
      <c r="J115" s="350"/>
      <c r="K115" s="142" t="s">
        <v>917</v>
      </c>
      <c r="L115" s="192" t="s">
        <v>963</v>
      </c>
      <c r="M115" s="215">
        <f t="shared" si="5"/>
        <v>4001.9183999999914</v>
      </c>
      <c r="N115" s="215">
        <f t="shared" si="5"/>
        <v>4032.6601599999972</v>
      </c>
      <c r="O115" s="215">
        <f t="shared" si="5"/>
        <v>4063.4019199999939</v>
      </c>
      <c r="P115" s="215">
        <f t="shared" si="5"/>
        <v>4094.1436799999915</v>
      </c>
      <c r="Q115" s="215">
        <f t="shared" si="5"/>
        <v>4124.8854399999973</v>
      </c>
      <c r="R115" s="215">
        <f t="shared" si="5"/>
        <v>4155.6271999999944</v>
      </c>
      <c r="S115" s="215">
        <f t="shared" si="5"/>
        <v>4186.3689599999907</v>
      </c>
      <c r="T115" s="215">
        <f t="shared" si="5"/>
        <v>4217.1107199999969</v>
      </c>
      <c r="U115" s="215">
        <f t="shared" si="5"/>
        <v>4247.8524799999941</v>
      </c>
      <c r="V115" s="215">
        <f t="shared" si="5"/>
        <v>4278.5942399999913</v>
      </c>
      <c r="W115" s="215">
        <f t="shared" si="5"/>
        <v>4282.0526879999916</v>
      </c>
      <c r="X115" s="215">
        <f t="shared" si="5"/>
        <v>4285.5111359999919</v>
      </c>
      <c r="Y115" s="215">
        <f t="shared" si="5"/>
        <v>4288.9695839999913</v>
      </c>
      <c r="Z115" s="215">
        <f t="shared" si="5"/>
        <v>4292.4280319999907</v>
      </c>
      <c r="AA115" s="215">
        <f t="shared" si="5"/>
        <v>4295.886479999991</v>
      </c>
      <c r="AB115" s="215">
        <f t="shared" si="5"/>
        <v>4299.3449279999913</v>
      </c>
      <c r="AC115" s="215">
        <f t="shared" si="5"/>
        <v>4302.8033759999917</v>
      </c>
      <c r="AD115" s="215">
        <f t="shared" si="5"/>
        <v>4306.2618239999911</v>
      </c>
      <c r="AE115" s="215">
        <f t="shared" si="5"/>
        <v>4309.7202719999914</v>
      </c>
      <c r="AF115" s="215">
        <f t="shared" si="5"/>
        <v>4313.1787199999999</v>
      </c>
      <c r="AG115" s="215">
        <f t="shared" si="5"/>
        <v>4316.6371679999911</v>
      </c>
      <c r="AH115" s="215">
        <f t="shared" si="5"/>
        <v>4320.0956159999996</v>
      </c>
      <c r="AI115" s="215">
        <f t="shared" si="5"/>
        <v>4323.5540639999917</v>
      </c>
      <c r="AJ115" s="215">
        <f t="shared" si="5"/>
        <v>4327.0125120000002</v>
      </c>
      <c r="AK115" s="215">
        <f t="shared" si="5"/>
        <v>4330.4709599999996</v>
      </c>
      <c r="AL115" s="215">
        <f t="shared" si="5"/>
        <v>4333.9294079999909</v>
      </c>
      <c r="AM115" s="215">
        <f t="shared" si="5"/>
        <v>4337.3878559999912</v>
      </c>
      <c r="AN115" s="215">
        <f t="shared" si="5"/>
        <v>4340.8463039999997</v>
      </c>
      <c r="AO115" s="215">
        <f t="shared" si="5"/>
        <v>4344.3047519999909</v>
      </c>
      <c r="AP115" s="215">
        <f t="shared" si="5"/>
        <v>4347.7631999999912</v>
      </c>
    </row>
    <row r="116" spans="1:67" ht="14.25" customHeight="1" thickBot="1" x14ac:dyDescent="0.25">
      <c r="G116" s="145"/>
      <c r="H116" s="396"/>
      <c r="J116" s="350"/>
      <c r="K116" s="203" t="s">
        <v>917</v>
      </c>
      <c r="L116" s="203" t="s">
        <v>964</v>
      </c>
      <c r="M116" s="212">
        <f t="shared" si="5"/>
        <v>4001.9183999999914</v>
      </c>
      <c r="N116" s="212">
        <f t="shared" si="5"/>
        <v>4007.4079999999944</v>
      </c>
      <c r="O116" s="212">
        <f t="shared" si="5"/>
        <v>4012.8975999999971</v>
      </c>
      <c r="P116" s="212">
        <f t="shared" si="5"/>
        <v>4018.3871999999915</v>
      </c>
      <c r="Q116" s="212">
        <f t="shared" si="5"/>
        <v>4023.8767999999941</v>
      </c>
      <c r="R116" s="212">
        <f t="shared" si="5"/>
        <v>4029.3663999999972</v>
      </c>
      <c r="S116" s="212">
        <f t="shared" si="5"/>
        <v>4034.8559999999911</v>
      </c>
      <c r="T116" s="212">
        <f t="shared" si="5"/>
        <v>4040.3455999999942</v>
      </c>
      <c r="U116" s="212">
        <f t="shared" si="5"/>
        <v>4045.8351999999973</v>
      </c>
      <c r="V116" s="212">
        <f t="shared" si="5"/>
        <v>4051.3247999999999</v>
      </c>
      <c r="W116" s="212">
        <f t="shared" si="5"/>
        <v>4056.2654399999915</v>
      </c>
      <c r="X116" s="212">
        <f t="shared" si="5"/>
        <v>4061.2060799999913</v>
      </c>
      <c r="Y116" s="212">
        <f t="shared" si="5"/>
        <v>4066.1467199999911</v>
      </c>
      <c r="Z116" s="212">
        <f t="shared" si="5"/>
        <v>4071.08736</v>
      </c>
      <c r="AA116" s="212">
        <f t="shared" si="5"/>
        <v>4076.0279999999912</v>
      </c>
      <c r="AB116" s="212">
        <f t="shared" ref="M116:AP124" si="6">(AB84)*8760</f>
        <v>4080.9686399999914</v>
      </c>
      <c r="AC116" s="212">
        <f t="shared" si="6"/>
        <v>4085.9092799999912</v>
      </c>
      <c r="AD116" s="212">
        <f t="shared" si="6"/>
        <v>4090.8499199999915</v>
      </c>
      <c r="AE116" s="212">
        <f t="shared" si="6"/>
        <v>4095.7905599999908</v>
      </c>
      <c r="AF116" s="212">
        <f t="shared" si="6"/>
        <v>4100.7311999999911</v>
      </c>
      <c r="AG116" s="212">
        <f t="shared" si="6"/>
        <v>4105.6718399999909</v>
      </c>
      <c r="AH116" s="212">
        <f t="shared" si="6"/>
        <v>4110.6124799999916</v>
      </c>
      <c r="AI116" s="212">
        <f t="shared" si="6"/>
        <v>4115.5531199999914</v>
      </c>
      <c r="AJ116" s="212">
        <f t="shared" si="6"/>
        <v>4120.4937599999912</v>
      </c>
      <c r="AK116" s="212">
        <f t="shared" si="6"/>
        <v>4125.4343999999919</v>
      </c>
      <c r="AL116" s="212">
        <f t="shared" si="6"/>
        <v>4130.3750399999908</v>
      </c>
      <c r="AM116" s="212">
        <f t="shared" si="6"/>
        <v>4135.3156799999915</v>
      </c>
      <c r="AN116" s="212">
        <f t="shared" si="6"/>
        <v>4140.2563199999913</v>
      </c>
      <c r="AO116" s="212">
        <f t="shared" si="6"/>
        <v>4145.1969599999911</v>
      </c>
      <c r="AP116" s="212">
        <f t="shared" si="6"/>
        <v>4150.1375999999909</v>
      </c>
    </row>
    <row r="117" spans="1:67" ht="14.25" customHeight="1" thickTop="1" x14ac:dyDescent="0.2">
      <c r="G117" s="145"/>
      <c r="H117" s="396"/>
      <c r="J117" s="350"/>
      <c r="K117" s="201" t="s">
        <v>920</v>
      </c>
      <c r="L117" s="201" t="s">
        <v>962</v>
      </c>
      <c r="M117" s="213">
        <f t="shared" si="6"/>
        <v>3895.4843999999998</v>
      </c>
      <c r="N117" s="213">
        <f t="shared" si="6"/>
        <v>3955.7838059259216</v>
      </c>
      <c r="O117" s="213">
        <f t="shared" si="6"/>
        <v>4016.4422637037042</v>
      </c>
      <c r="P117" s="213">
        <f t="shared" si="6"/>
        <v>4077.4597733333294</v>
      </c>
      <c r="Q117" s="213">
        <f t="shared" si="6"/>
        <v>4138.8363348148068</v>
      </c>
      <c r="R117" s="213">
        <f t="shared" si="6"/>
        <v>4200.5719481481447</v>
      </c>
      <c r="S117" s="213">
        <f t="shared" si="6"/>
        <v>4262.6666133333265</v>
      </c>
      <c r="T117" s="213">
        <f t="shared" si="6"/>
        <v>4325.1203303703687</v>
      </c>
      <c r="U117" s="213">
        <f t="shared" si="6"/>
        <v>4387.933099259254</v>
      </c>
      <c r="V117" s="213">
        <f t="shared" si="6"/>
        <v>4451.1049199999916</v>
      </c>
      <c r="W117" s="213">
        <f t="shared" si="6"/>
        <v>4454.0955839999997</v>
      </c>
      <c r="X117" s="213">
        <f t="shared" si="6"/>
        <v>4457.0862479999914</v>
      </c>
      <c r="Y117" s="213">
        <f t="shared" si="6"/>
        <v>4460.0769119999995</v>
      </c>
      <c r="Z117" s="213">
        <f t="shared" si="6"/>
        <v>4463.0675759999913</v>
      </c>
      <c r="AA117" s="213">
        <f t="shared" si="6"/>
        <v>4466.0582399999912</v>
      </c>
      <c r="AB117" s="213">
        <f t="shared" si="6"/>
        <v>4469.0489040000002</v>
      </c>
      <c r="AC117" s="213">
        <f t="shared" si="6"/>
        <v>4472.039567999992</v>
      </c>
      <c r="AD117" s="213">
        <f t="shared" si="6"/>
        <v>4475.0302320000001</v>
      </c>
      <c r="AE117" s="213">
        <f t="shared" si="6"/>
        <v>4478.0208959999918</v>
      </c>
      <c r="AF117" s="213">
        <f t="shared" si="6"/>
        <v>4481.0115599999999</v>
      </c>
      <c r="AG117" s="213">
        <f t="shared" si="6"/>
        <v>4484.0022239999917</v>
      </c>
      <c r="AH117" s="213">
        <f t="shared" si="6"/>
        <v>4486.9928879999916</v>
      </c>
      <c r="AI117" s="213">
        <f t="shared" si="6"/>
        <v>4489.9835519999997</v>
      </c>
      <c r="AJ117" s="213">
        <f t="shared" si="6"/>
        <v>4492.9742159999914</v>
      </c>
      <c r="AK117" s="213">
        <f t="shared" si="6"/>
        <v>4495.9648799999995</v>
      </c>
      <c r="AL117" s="213">
        <f t="shared" si="6"/>
        <v>4498.9555439999913</v>
      </c>
      <c r="AM117" s="213">
        <f t="shared" si="6"/>
        <v>4501.9462079999994</v>
      </c>
      <c r="AN117" s="213">
        <f t="shared" si="6"/>
        <v>4504.9368719999911</v>
      </c>
      <c r="AO117" s="213">
        <f t="shared" si="6"/>
        <v>4507.927535999992</v>
      </c>
      <c r="AP117" s="213">
        <f t="shared" si="6"/>
        <v>4510.9182000000001</v>
      </c>
    </row>
    <row r="118" spans="1:67" ht="14.25" customHeight="1" x14ac:dyDescent="0.2">
      <c r="G118" s="145"/>
      <c r="H118" s="396"/>
      <c r="J118" s="350"/>
      <c r="K118" s="142" t="s">
        <v>920</v>
      </c>
      <c r="L118" s="192" t="s">
        <v>963</v>
      </c>
      <c r="M118" s="211">
        <f t="shared" si="6"/>
        <v>3895.4843999999998</v>
      </c>
      <c r="N118" s="211">
        <f t="shared" si="6"/>
        <v>3925.4085599999999</v>
      </c>
      <c r="O118" s="211">
        <f t="shared" si="6"/>
        <v>3955.3327199999999</v>
      </c>
      <c r="P118" s="211">
        <f t="shared" si="6"/>
        <v>3985.2568799999999</v>
      </c>
      <c r="Q118" s="211">
        <f t="shared" si="6"/>
        <v>4015.1810399999999</v>
      </c>
      <c r="R118" s="211">
        <f t="shared" si="6"/>
        <v>4045.1052</v>
      </c>
      <c r="S118" s="211">
        <f t="shared" si="6"/>
        <v>4075.02936</v>
      </c>
      <c r="T118" s="211">
        <f t="shared" si="6"/>
        <v>4104.95352</v>
      </c>
      <c r="U118" s="211">
        <f t="shared" si="6"/>
        <v>4134.8776799999996</v>
      </c>
      <c r="V118" s="211">
        <f t="shared" si="6"/>
        <v>4164.8018400000001</v>
      </c>
      <c r="W118" s="211">
        <f t="shared" si="6"/>
        <v>4168.1683080000003</v>
      </c>
      <c r="X118" s="211">
        <f t="shared" si="6"/>
        <v>4171.5347759999995</v>
      </c>
      <c r="Y118" s="211">
        <f t="shared" si="6"/>
        <v>4174.9012439999997</v>
      </c>
      <c r="Z118" s="211">
        <f t="shared" si="6"/>
        <v>4178.2677119999998</v>
      </c>
      <c r="AA118" s="211">
        <f t="shared" si="6"/>
        <v>4181.63418</v>
      </c>
      <c r="AB118" s="211">
        <f t="shared" si="6"/>
        <v>4185.0006480000002</v>
      </c>
      <c r="AC118" s="211">
        <f t="shared" si="6"/>
        <v>4188.3671160000004</v>
      </c>
      <c r="AD118" s="211">
        <f t="shared" si="6"/>
        <v>4191.7335839999996</v>
      </c>
      <c r="AE118" s="211">
        <f t="shared" si="6"/>
        <v>4195.1000519999998</v>
      </c>
      <c r="AF118" s="211">
        <f t="shared" si="6"/>
        <v>4198.4665199999999</v>
      </c>
      <c r="AG118" s="211">
        <f t="shared" si="6"/>
        <v>4201.8329880000001</v>
      </c>
      <c r="AH118" s="211">
        <f t="shared" si="6"/>
        <v>4205.1994560000003</v>
      </c>
      <c r="AI118" s="211">
        <f t="shared" si="6"/>
        <v>4208.5659240000005</v>
      </c>
      <c r="AJ118" s="211">
        <f t="shared" si="6"/>
        <v>4211.9323920000006</v>
      </c>
      <c r="AK118" s="211">
        <f t="shared" si="6"/>
        <v>4215.2988599999999</v>
      </c>
      <c r="AL118" s="211">
        <f t="shared" si="6"/>
        <v>4218.665328</v>
      </c>
      <c r="AM118" s="211">
        <f t="shared" si="6"/>
        <v>4222.0317960000002</v>
      </c>
      <c r="AN118" s="211">
        <f t="shared" si="6"/>
        <v>4225.3982639999995</v>
      </c>
      <c r="AO118" s="211">
        <f t="shared" si="6"/>
        <v>4228.7647319999996</v>
      </c>
      <c r="AP118" s="211">
        <f t="shared" si="6"/>
        <v>4232.1311999999998</v>
      </c>
    </row>
    <row r="119" spans="1:67" ht="14.25" customHeight="1" thickBot="1" x14ac:dyDescent="0.25">
      <c r="G119" s="145"/>
      <c r="H119" s="396"/>
      <c r="J119" s="350"/>
      <c r="K119" s="203" t="s">
        <v>920</v>
      </c>
      <c r="L119" s="203" t="s">
        <v>964</v>
      </c>
      <c r="M119" s="212">
        <f t="shared" si="6"/>
        <v>3895.4843999999998</v>
      </c>
      <c r="N119" s="212">
        <f t="shared" si="6"/>
        <v>3900.828</v>
      </c>
      <c r="O119" s="212">
        <f t="shared" si="6"/>
        <v>3906.1715999999997</v>
      </c>
      <c r="P119" s="212">
        <f t="shared" si="6"/>
        <v>3911.5151999999998</v>
      </c>
      <c r="Q119" s="212">
        <f t="shared" si="6"/>
        <v>3916.8588000000004</v>
      </c>
      <c r="R119" s="212">
        <f t="shared" si="6"/>
        <v>3922.2024000000001</v>
      </c>
      <c r="S119" s="212">
        <f t="shared" si="6"/>
        <v>3927.5460000000003</v>
      </c>
      <c r="T119" s="212">
        <f t="shared" si="6"/>
        <v>3932.8896000000004</v>
      </c>
      <c r="U119" s="212">
        <f t="shared" si="6"/>
        <v>3938.2332000000001</v>
      </c>
      <c r="V119" s="212">
        <f t="shared" si="6"/>
        <v>3943.5768000000003</v>
      </c>
      <c r="W119" s="212">
        <f t="shared" si="6"/>
        <v>3948.3860399999999</v>
      </c>
      <c r="X119" s="212">
        <f t="shared" si="6"/>
        <v>3953.1952799999999</v>
      </c>
      <c r="Y119" s="212">
        <f t="shared" si="6"/>
        <v>3958.00452</v>
      </c>
      <c r="Z119" s="212">
        <f t="shared" si="6"/>
        <v>3962.81376</v>
      </c>
      <c r="AA119" s="212">
        <f t="shared" si="6"/>
        <v>3967.623</v>
      </c>
      <c r="AB119" s="212">
        <f t="shared" si="6"/>
        <v>3972.4322400000001</v>
      </c>
      <c r="AC119" s="212">
        <f t="shared" si="6"/>
        <v>3977.2414800000001</v>
      </c>
      <c r="AD119" s="212">
        <f t="shared" si="6"/>
        <v>3982.0507199999997</v>
      </c>
      <c r="AE119" s="212">
        <f t="shared" si="6"/>
        <v>3986.8599599999998</v>
      </c>
      <c r="AF119" s="212">
        <f t="shared" si="6"/>
        <v>3991.6692000000003</v>
      </c>
      <c r="AG119" s="212">
        <f t="shared" si="6"/>
        <v>3996.4784399999999</v>
      </c>
      <c r="AH119" s="212">
        <f t="shared" si="6"/>
        <v>4001.2876799999999</v>
      </c>
      <c r="AI119" s="212">
        <f t="shared" si="6"/>
        <v>4006.09692</v>
      </c>
      <c r="AJ119" s="212">
        <f t="shared" si="6"/>
        <v>4010.90616</v>
      </c>
      <c r="AK119" s="212">
        <f t="shared" si="6"/>
        <v>4015.7154</v>
      </c>
      <c r="AL119" s="212">
        <f t="shared" si="6"/>
        <v>4020.5246399999996</v>
      </c>
      <c r="AM119" s="212">
        <f t="shared" si="6"/>
        <v>4025.3338800000001</v>
      </c>
      <c r="AN119" s="212">
        <f t="shared" si="6"/>
        <v>4030.1431200000002</v>
      </c>
      <c r="AO119" s="212">
        <f t="shared" si="6"/>
        <v>4034.9523599999998</v>
      </c>
      <c r="AP119" s="212">
        <f t="shared" si="6"/>
        <v>4039.7616000000003</v>
      </c>
    </row>
    <row r="120" spans="1:67" ht="14.25" customHeight="1" thickTop="1" x14ac:dyDescent="0.2">
      <c r="G120" s="145"/>
      <c r="H120" s="396"/>
      <c r="J120" s="350"/>
      <c r="K120" s="201" t="s">
        <v>923</v>
      </c>
      <c r="L120" s="201" t="s">
        <v>962</v>
      </c>
      <c r="M120" s="213">
        <f t="shared" si="6"/>
        <v>3767.7635999999998</v>
      </c>
      <c r="N120" s="213">
        <f t="shared" si="6"/>
        <v>3826.6088459259217</v>
      </c>
      <c r="O120" s="213">
        <f t="shared" si="6"/>
        <v>3885.8131437037041</v>
      </c>
      <c r="P120" s="213">
        <f t="shared" si="6"/>
        <v>3945.3764933333296</v>
      </c>
      <c r="Q120" s="213">
        <f t="shared" si="6"/>
        <v>4005.2988948148072</v>
      </c>
      <c r="R120" s="213">
        <f t="shared" si="6"/>
        <v>4065.5803481481453</v>
      </c>
      <c r="S120" s="213">
        <f t="shared" si="6"/>
        <v>4126.2208533333269</v>
      </c>
      <c r="T120" s="213">
        <f t="shared" si="6"/>
        <v>4187.2204103703689</v>
      </c>
      <c r="U120" s="213">
        <f t="shared" si="6"/>
        <v>4248.579019259254</v>
      </c>
      <c r="V120" s="213">
        <f t="shared" si="6"/>
        <v>4310.2966800000004</v>
      </c>
      <c r="W120" s="213">
        <f t="shared" si="6"/>
        <v>4312.9360823606539</v>
      </c>
      <c r="X120" s="213">
        <f t="shared" si="6"/>
        <v>4315.5751400655718</v>
      </c>
      <c r="Y120" s="213">
        <f t="shared" si="6"/>
        <v>4318.2138531147466</v>
      </c>
      <c r="Z120" s="213">
        <f t="shared" si="6"/>
        <v>4320.8522215081948</v>
      </c>
      <c r="AA120" s="213">
        <f t="shared" si="6"/>
        <v>4323.4902452458982</v>
      </c>
      <c r="AB120" s="213">
        <f t="shared" si="6"/>
        <v>4326.1279243278677</v>
      </c>
      <c r="AC120" s="213">
        <f t="shared" si="6"/>
        <v>4328.7652587540933</v>
      </c>
      <c r="AD120" s="213">
        <f t="shared" si="6"/>
        <v>4331.4022485245832</v>
      </c>
      <c r="AE120" s="213">
        <f t="shared" si="6"/>
        <v>4334.0388936393383</v>
      </c>
      <c r="AF120" s="213">
        <f t="shared" si="6"/>
        <v>4336.6751940983577</v>
      </c>
      <c r="AG120" s="213">
        <f t="shared" si="6"/>
        <v>4339.3111499016341</v>
      </c>
      <c r="AH120" s="213">
        <f t="shared" si="6"/>
        <v>4341.9467610491747</v>
      </c>
      <c r="AI120" s="213">
        <f t="shared" si="6"/>
        <v>4344.5820275409806</v>
      </c>
      <c r="AJ120" s="213">
        <f t="shared" si="6"/>
        <v>4347.2169493770425</v>
      </c>
      <c r="AK120" s="213">
        <f t="shared" si="6"/>
        <v>4349.8515265573687</v>
      </c>
      <c r="AL120" s="213">
        <f t="shared" si="6"/>
        <v>4352.4857590819602</v>
      </c>
      <c r="AM120" s="213">
        <f t="shared" si="6"/>
        <v>4355.1196469508168</v>
      </c>
      <c r="AN120" s="213">
        <f t="shared" si="6"/>
        <v>4357.7531901639295</v>
      </c>
      <c r="AO120" s="213">
        <f t="shared" si="6"/>
        <v>4360.3863887213065</v>
      </c>
      <c r="AP120" s="213">
        <f t="shared" si="6"/>
        <v>4363.0192426229496</v>
      </c>
    </row>
    <row r="121" spans="1:67" ht="14.25" customHeight="1" x14ac:dyDescent="0.2">
      <c r="G121" s="145"/>
      <c r="H121" s="396"/>
      <c r="J121" s="350"/>
      <c r="K121" s="142" t="s">
        <v>923</v>
      </c>
      <c r="L121" s="192" t="s">
        <v>963</v>
      </c>
      <c r="M121" s="211">
        <f t="shared" si="6"/>
        <v>3767.7635999999998</v>
      </c>
      <c r="N121" s="211">
        <f t="shared" si="6"/>
        <v>3796.7066400000003</v>
      </c>
      <c r="O121" s="211">
        <f t="shared" si="6"/>
        <v>3825.64968</v>
      </c>
      <c r="P121" s="211">
        <f t="shared" si="6"/>
        <v>3854.5927200000001</v>
      </c>
      <c r="Q121" s="211">
        <f t="shared" si="6"/>
        <v>3883.5357599999998</v>
      </c>
      <c r="R121" s="211">
        <f t="shared" si="6"/>
        <v>3912.4788000000003</v>
      </c>
      <c r="S121" s="211">
        <f t="shared" si="6"/>
        <v>3941.42184</v>
      </c>
      <c r="T121" s="211">
        <f t="shared" si="6"/>
        <v>3970.3648799999996</v>
      </c>
      <c r="U121" s="211">
        <f t="shared" si="6"/>
        <v>3999.3079200000002</v>
      </c>
      <c r="V121" s="211">
        <f t="shared" si="6"/>
        <v>4028.2509599999998</v>
      </c>
      <c r="W121" s="211">
        <f t="shared" si="6"/>
        <v>4031.5070519999999</v>
      </c>
      <c r="X121" s="211">
        <f t="shared" si="6"/>
        <v>4034.763144</v>
      </c>
      <c r="Y121" s="211">
        <f t="shared" si="6"/>
        <v>4038.0192360000001</v>
      </c>
      <c r="Z121" s="211">
        <f t="shared" si="6"/>
        <v>4041.2753279999997</v>
      </c>
      <c r="AA121" s="211">
        <f t="shared" si="6"/>
        <v>4044.5314200000003</v>
      </c>
      <c r="AB121" s="211">
        <f t="shared" si="6"/>
        <v>4047.7875119999999</v>
      </c>
      <c r="AC121" s="211">
        <f t="shared" si="6"/>
        <v>4051.0436040000004</v>
      </c>
      <c r="AD121" s="211">
        <f t="shared" si="6"/>
        <v>4054.299696</v>
      </c>
      <c r="AE121" s="211">
        <f t="shared" si="6"/>
        <v>4057.5557879999997</v>
      </c>
      <c r="AF121" s="211">
        <f t="shared" si="6"/>
        <v>4060.8118800000002</v>
      </c>
      <c r="AG121" s="211">
        <f t="shared" si="6"/>
        <v>4064.0679719999998</v>
      </c>
      <c r="AH121" s="211">
        <f t="shared" si="6"/>
        <v>4067.3240639999999</v>
      </c>
      <c r="AI121" s="211">
        <f t="shared" si="6"/>
        <v>4070.580156</v>
      </c>
      <c r="AJ121" s="211">
        <f t="shared" si="6"/>
        <v>4073.8362480000001</v>
      </c>
      <c r="AK121" s="211">
        <f t="shared" si="6"/>
        <v>4077.0923399999997</v>
      </c>
      <c r="AL121" s="211">
        <f t="shared" si="6"/>
        <v>4080.3484320000002</v>
      </c>
      <c r="AM121" s="211">
        <f t="shared" si="6"/>
        <v>4083.6045239999999</v>
      </c>
      <c r="AN121" s="211">
        <f t="shared" si="6"/>
        <v>4086.8606160000004</v>
      </c>
      <c r="AO121" s="211">
        <f t="shared" si="6"/>
        <v>4090.116708</v>
      </c>
      <c r="AP121" s="211">
        <f t="shared" si="6"/>
        <v>4093.3727999999996</v>
      </c>
    </row>
    <row r="122" spans="1:67" ht="14.25" customHeight="1" thickBot="1" x14ac:dyDescent="0.25">
      <c r="G122" s="145"/>
      <c r="H122" s="396"/>
      <c r="J122" s="350"/>
      <c r="K122" s="203" t="s">
        <v>923</v>
      </c>
      <c r="L122" s="203" t="s">
        <v>964</v>
      </c>
      <c r="M122" s="212">
        <f t="shared" si="6"/>
        <v>3767.7635999999998</v>
      </c>
      <c r="N122" s="212">
        <f t="shared" si="6"/>
        <v>3772.9320000000002</v>
      </c>
      <c r="O122" s="212">
        <f t="shared" si="6"/>
        <v>3778.1004000000003</v>
      </c>
      <c r="P122" s="212">
        <f t="shared" si="6"/>
        <v>3783.2687999999998</v>
      </c>
      <c r="Q122" s="212">
        <f t="shared" si="6"/>
        <v>3788.4372000000003</v>
      </c>
      <c r="R122" s="212">
        <f t="shared" si="6"/>
        <v>3793.6055999999999</v>
      </c>
      <c r="S122" s="212">
        <f t="shared" si="6"/>
        <v>3798.7739999999999</v>
      </c>
      <c r="T122" s="212">
        <f t="shared" si="6"/>
        <v>3803.9423999999999</v>
      </c>
      <c r="U122" s="212">
        <f t="shared" si="6"/>
        <v>3809.1107999999999</v>
      </c>
      <c r="V122" s="212">
        <f t="shared" si="6"/>
        <v>3814.2791999999999</v>
      </c>
      <c r="W122" s="212">
        <f t="shared" si="6"/>
        <v>3818.9307599999997</v>
      </c>
      <c r="X122" s="212">
        <f t="shared" si="6"/>
        <v>3823.58232</v>
      </c>
      <c r="Y122" s="212">
        <f t="shared" si="6"/>
        <v>3828.2338799999998</v>
      </c>
      <c r="Z122" s="212">
        <f t="shared" si="6"/>
        <v>3832.88544</v>
      </c>
      <c r="AA122" s="212">
        <f t="shared" si="6"/>
        <v>3837.5369999999912</v>
      </c>
      <c r="AB122" s="212">
        <f t="shared" si="6"/>
        <v>3842.1885599999914</v>
      </c>
      <c r="AC122" s="212">
        <f t="shared" si="6"/>
        <v>3846.8401199999912</v>
      </c>
      <c r="AD122" s="212">
        <f t="shared" si="6"/>
        <v>3851.4916799999914</v>
      </c>
      <c r="AE122" s="212">
        <f t="shared" si="6"/>
        <v>3856.1432399999912</v>
      </c>
      <c r="AF122" s="212">
        <f t="shared" si="6"/>
        <v>3860.7947999999915</v>
      </c>
      <c r="AG122" s="212">
        <f t="shared" si="6"/>
        <v>3865.4463599999913</v>
      </c>
      <c r="AH122" s="212">
        <f t="shared" si="6"/>
        <v>3870.0979199999915</v>
      </c>
      <c r="AI122" s="212">
        <f t="shared" si="6"/>
        <v>3874.7494799999913</v>
      </c>
      <c r="AJ122" s="212">
        <f t="shared" si="6"/>
        <v>3879.4010399999916</v>
      </c>
      <c r="AK122" s="212">
        <f t="shared" si="6"/>
        <v>3884.0525999999909</v>
      </c>
      <c r="AL122" s="212">
        <f t="shared" si="6"/>
        <v>3888.7041599999911</v>
      </c>
      <c r="AM122" s="212">
        <f t="shared" si="6"/>
        <v>3893.3557199999909</v>
      </c>
      <c r="AN122" s="212">
        <f t="shared" si="6"/>
        <v>3898.0072799999912</v>
      </c>
      <c r="AO122" s="212">
        <f t="shared" si="6"/>
        <v>3902.658839999991</v>
      </c>
      <c r="AP122" s="212">
        <f t="shared" si="6"/>
        <v>3907.3103999999912</v>
      </c>
    </row>
    <row r="123" spans="1:67" ht="14.25" customHeight="1" thickTop="1" x14ac:dyDescent="0.2">
      <c r="G123" s="145"/>
      <c r="H123" s="396"/>
      <c r="J123" s="350"/>
      <c r="K123" s="201" t="s">
        <v>926</v>
      </c>
      <c r="L123" s="201" t="s">
        <v>962</v>
      </c>
      <c r="M123" s="213">
        <f t="shared" si="6"/>
        <v>3569.0868</v>
      </c>
      <c r="N123" s="213">
        <f t="shared" si="6"/>
        <v>3625.6700192592566</v>
      </c>
      <c r="O123" s="213">
        <f t="shared" si="6"/>
        <v>3682.6122903703658</v>
      </c>
      <c r="P123" s="213">
        <f t="shared" si="6"/>
        <v>3739.9136133333263</v>
      </c>
      <c r="Q123" s="213">
        <f t="shared" si="6"/>
        <v>3797.5739881481481</v>
      </c>
      <c r="R123" s="213">
        <f t="shared" si="6"/>
        <v>3855.5934148148131</v>
      </c>
      <c r="S123" s="213">
        <f t="shared" si="6"/>
        <v>3913.9718933333293</v>
      </c>
      <c r="T123" s="213">
        <f t="shared" si="6"/>
        <v>3972.7094237036981</v>
      </c>
      <c r="U123" s="213">
        <f t="shared" si="6"/>
        <v>4031.8060059259187</v>
      </c>
      <c r="V123" s="213">
        <f t="shared" si="6"/>
        <v>4091.2616399999997</v>
      </c>
      <c r="W123" s="213">
        <f t="shared" si="6"/>
        <v>4093.3546353661154</v>
      </c>
      <c r="X123" s="213">
        <f t="shared" si="6"/>
        <v>4095.4467499453549</v>
      </c>
      <c r="Y123" s="213">
        <f t="shared" si="6"/>
        <v>4097.5379837377013</v>
      </c>
      <c r="Z123" s="213">
        <f t="shared" si="6"/>
        <v>4099.6283367431633</v>
      </c>
      <c r="AA123" s="213">
        <f t="shared" si="6"/>
        <v>4101.71780896174</v>
      </c>
      <c r="AB123" s="213">
        <f t="shared" si="6"/>
        <v>4103.8064003934423</v>
      </c>
      <c r="AC123" s="213">
        <f t="shared" si="6"/>
        <v>4105.8941110382511</v>
      </c>
      <c r="AD123" s="213">
        <f t="shared" si="6"/>
        <v>4107.9809408961746</v>
      </c>
      <c r="AE123" s="213">
        <f t="shared" si="6"/>
        <v>4110.0668899672055</v>
      </c>
      <c r="AF123" s="213">
        <f t="shared" si="6"/>
        <v>4112.1519582513602</v>
      </c>
      <c r="AG123" s="213">
        <f t="shared" si="6"/>
        <v>4114.2361457486304</v>
      </c>
      <c r="AH123" s="213">
        <f t="shared" si="6"/>
        <v>4116.3194524590172</v>
      </c>
      <c r="AI123" s="213">
        <f t="shared" si="6"/>
        <v>4118.4018783825095</v>
      </c>
      <c r="AJ123" s="213">
        <f t="shared" si="6"/>
        <v>4120.4834235191183</v>
      </c>
      <c r="AK123" s="213">
        <f t="shared" si="6"/>
        <v>4122.5640878688509</v>
      </c>
      <c r="AL123" s="213">
        <f t="shared" si="6"/>
        <v>4124.6438714316901</v>
      </c>
      <c r="AM123" s="213">
        <f t="shared" si="6"/>
        <v>4126.7227742076448</v>
      </c>
      <c r="AN123" s="213">
        <f t="shared" si="6"/>
        <v>4128.8007961967151</v>
      </c>
      <c r="AO123" s="213">
        <f t="shared" si="6"/>
        <v>4130.8779373989009</v>
      </c>
      <c r="AP123" s="213">
        <f t="shared" si="6"/>
        <v>4132.9541978142024</v>
      </c>
    </row>
    <row r="124" spans="1:67" s="206" customFormat="1" ht="14.25" customHeight="1" thickBot="1" x14ac:dyDescent="0.25">
      <c r="A124" s="137"/>
      <c r="B124" s="137"/>
      <c r="C124" s="137"/>
      <c r="D124" s="137"/>
      <c r="E124" s="137"/>
      <c r="F124" s="137"/>
      <c r="G124" s="145"/>
      <c r="H124" s="396"/>
      <c r="I124" s="137"/>
      <c r="J124" s="350"/>
      <c r="K124" s="142" t="s">
        <v>926</v>
      </c>
      <c r="L124" s="192" t="s">
        <v>963</v>
      </c>
      <c r="M124" s="211">
        <f t="shared" si="6"/>
        <v>3569.0868</v>
      </c>
      <c r="N124" s="211">
        <f t="shared" si="6"/>
        <v>3596.5036533333268</v>
      </c>
      <c r="O124" s="211">
        <f t="shared" si="6"/>
        <v>3623.9205066666618</v>
      </c>
      <c r="P124" s="211">
        <f t="shared" si="6"/>
        <v>3651.3373599999968</v>
      </c>
      <c r="Q124" s="211">
        <f t="shared" si="6"/>
        <v>3678.7542133333322</v>
      </c>
      <c r="R124" s="211">
        <f t="shared" si="6"/>
        <v>3706.171066666659</v>
      </c>
      <c r="S124" s="211">
        <f t="shared" si="6"/>
        <v>3733.5879199999945</v>
      </c>
      <c r="T124" s="211">
        <f t="shared" si="6"/>
        <v>3761.0047733333295</v>
      </c>
      <c r="U124" s="211">
        <f t="shared" si="6"/>
        <v>3788.4216266666645</v>
      </c>
      <c r="V124" s="211">
        <f t="shared" si="6"/>
        <v>3815.8384799999999</v>
      </c>
      <c r="W124" s="211">
        <f t="shared" si="6"/>
        <v>3818.9228760000001</v>
      </c>
      <c r="X124" s="211">
        <f t="shared" si="6"/>
        <v>3822.0072719999998</v>
      </c>
      <c r="Y124" s="211">
        <f t="shared" si="6"/>
        <v>3825.091668</v>
      </c>
      <c r="Z124" s="211">
        <f t="shared" si="6"/>
        <v>3828.1760640000002</v>
      </c>
      <c r="AA124" s="211">
        <f t="shared" si="6"/>
        <v>3831.26046</v>
      </c>
      <c r="AB124" s="211">
        <f t="shared" si="6"/>
        <v>3834.3448560000002</v>
      </c>
      <c r="AC124" s="211">
        <f t="shared" si="6"/>
        <v>3837.4292520000004</v>
      </c>
      <c r="AD124" s="211">
        <f t="shared" si="6"/>
        <v>3840.5136480000001</v>
      </c>
      <c r="AE124" s="211">
        <f t="shared" si="6"/>
        <v>3843.5980439999912</v>
      </c>
      <c r="AF124" s="211">
        <f t="shared" si="6"/>
        <v>3846.68244</v>
      </c>
      <c r="AG124" s="211">
        <f t="shared" si="6"/>
        <v>3849.7668360000002</v>
      </c>
      <c r="AH124" s="211">
        <f t="shared" si="6"/>
        <v>3852.8512320000004</v>
      </c>
      <c r="AI124" s="211">
        <f t="shared" si="6"/>
        <v>3855.9356279999997</v>
      </c>
      <c r="AJ124" s="211">
        <f t="shared" si="6"/>
        <v>3859.0200239999999</v>
      </c>
      <c r="AK124" s="211">
        <f t="shared" si="6"/>
        <v>3862.1044199999997</v>
      </c>
      <c r="AL124" s="211">
        <f t="shared" si="6"/>
        <v>3865.1888159999999</v>
      </c>
      <c r="AM124" s="211">
        <f t="shared" si="6"/>
        <v>3868.2732120000001</v>
      </c>
      <c r="AN124" s="211">
        <f t="shared" si="6"/>
        <v>3871.3576079999998</v>
      </c>
      <c r="AO124" s="211">
        <f t="shared" si="6"/>
        <v>3874.442004</v>
      </c>
      <c r="AP124" s="211">
        <f t="shared" si="6"/>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25">
      <c r="A125" s="137"/>
      <c r="B125" s="137"/>
      <c r="C125" s="137"/>
      <c r="D125" s="137"/>
      <c r="E125" s="137"/>
      <c r="F125" s="137"/>
      <c r="G125" s="145"/>
      <c r="H125" s="396"/>
      <c r="I125" s="137"/>
      <c r="J125" s="350"/>
      <c r="K125" s="203" t="s">
        <v>926</v>
      </c>
      <c r="L125" s="203" t="s">
        <v>964</v>
      </c>
      <c r="M125" s="212">
        <f t="shared" ref="M125:AP133" si="7">(M93)*8760</f>
        <v>3569.0868</v>
      </c>
      <c r="N125" s="212">
        <f t="shared" si="7"/>
        <v>3573.982666666659</v>
      </c>
      <c r="O125" s="212">
        <f t="shared" si="7"/>
        <v>3578.8785333333267</v>
      </c>
      <c r="P125" s="212">
        <f t="shared" si="7"/>
        <v>3583.7743999999943</v>
      </c>
      <c r="Q125" s="212">
        <f t="shared" si="7"/>
        <v>3588.670266666662</v>
      </c>
      <c r="R125" s="212">
        <f t="shared" si="7"/>
        <v>3593.5661333333296</v>
      </c>
      <c r="S125" s="212">
        <f t="shared" si="7"/>
        <v>3598.4619999999973</v>
      </c>
      <c r="T125" s="212">
        <f t="shared" si="7"/>
        <v>3603.3578666666649</v>
      </c>
      <c r="U125" s="212">
        <f t="shared" si="7"/>
        <v>3608.2537333333325</v>
      </c>
      <c r="V125" s="212">
        <f t="shared" si="7"/>
        <v>3613.1495999999997</v>
      </c>
      <c r="W125" s="212">
        <f t="shared" si="7"/>
        <v>3617.5558799999912</v>
      </c>
      <c r="X125" s="212">
        <f t="shared" si="7"/>
        <v>3621.96216</v>
      </c>
      <c r="Y125" s="212">
        <f t="shared" si="7"/>
        <v>3626.3684399999997</v>
      </c>
      <c r="Z125" s="212">
        <f t="shared" si="7"/>
        <v>3630.7747199999999</v>
      </c>
      <c r="AA125" s="212">
        <f t="shared" si="7"/>
        <v>3635.1809999999909</v>
      </c>
      <c r="AB125" s="212">
        <f t="shared" si="7"/>
        <v>3639.5872799999916</v>
      </c>
      <c r="AC125" s="212">
        <f t="shared" si="7"/>
        <v>3643.9935599999912</v>
      </c>
      <c r="AD125" s="212">
        <f t="shared" si="7"/>
        <v>3648.3998399999914</v>
      </c>
      <c r="AE125" s="212">
        <f t="shared" si="7"/>
        <v>3652.8061199999911</v>
      </c>
      <c r="AF125" s="212">
        <f t="shared" si="7"/>
        <v>3657.2123999999908</v>
      </c>
      <c r="AG125" s="212">
        <f t="shared" si="7"/>
        <v>3661.6186799999914</v>
      </c>
      <c r="AH125" s="212">
        <f t="shared" si="7"/>
        <v>3666.0249599999911</v>
      </c>
      <c r="AI125" s="212">
        <f t="shared" si="7"/>
        <v>3670.4312399999912</v>
      </c>
      <c r="AJ125" s="212">
        <f t="shared" si="7"/>
        <v>3674.8375199999909</v>
      </c>
      <c r="AK125" s="212">
        <f t="shared" si="7"/>
        <v>3679.2437999999916</v>
      </c>
      <c r="AL125" s="212">
        <f t="shared" si="7"/>
        <v>3683.6500799999912</v>
      </c>
      <c r="AM125" s="212">
        <f t="shared" si="7"/>
        <v>3688.0563599999914</v>
      </c>
      <c r="AN125" s="212">
        <f t="shared" si="7"/>
        <v>3692.4626399999911</v>
      </c>
      <c r="AO125" s="212">
        <f t="shared" si="7"/>
        <v>3696.8689199999912</v>
      </c>
      <c r="AP125" s="212">
        <f t="shared" si="7"/>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
      <c r="G126" s="145"/>
      <c r="H126" s="396"/>
      <c r="J126" s="350"/>
      <c r="K126" s="201" t="s">
        <v>929</v>
      </c>
      <c r="L126" s="201" t="s">
        <v>962</v>
      </c>
      <c r="M126" s="213">
        <f t="shared" si="7"/>
        <v>3292.3584000000001</v>
      </c>
      <c r="N126" s="213">
        <f t="shared" si="7"/>
        <v>3345.7909392592542</v>
      </c>
      <c r="O126" s="213">
        <f t="shared" si="7"/>
        <v>3399.5825303703687</v>
      </c>
      <c r="P126" s="213">
        <f t="shared" si="7"/>
        <v>3453.7331733333262</v>
      </c>
      <c r="Q126" s="213">
        <f t="shared" si="7"/>
        <v>3508.2428681481451</v>
      </c>
      <c r="R126" s="213">
        <f t="shared" si="7"/>
        <v>3563.1116148148071</v>
      </c>
      <c r="S126" s="213">
        <f t="shared" si="7"/>
        <v>3618.3394133333295</v>
      </c>
      <c r="T126" s="213">
        <f t="shared" si="7"/>
        <v>3673.9262637037036</v>
      </c>
      <c r="U126" s="213">
        <f t="shared" si="7"/>
        <v>3729.8721659259218</v>
      </c>
      <c r="V126" s="213">
        <f t="shared" si="7"/>
        <v>3786.1771199999998</v>
      </c>
      <c r="W126" s="213">
        <f t="shared" si="7"/>
        <v>3787.509048480867</v>
      </c>
      <c r="X126" s="213">
        <f t="shared" si="7"/>
        <v>3788.8393494207576</v>
      </c>
      <c r="Y126" s="213">
        <f t="shared" si="7"/>
        <v>3790.1680228196701</v>
      </c>
      <c r="Z126" s="213">
        <f t="shared" si="7"/>
        <v>3791.4950686775883</v>
      </c>
      <c r="AA126" s="213">
        <f t="shared" si="7"/>
        <v>3792.8204869945293</v>
      </c>
      <c r="AB126" s="213">
        <f t="shared" si="7"/>
        <v>3794.1442777704842</v>
      </c>
      <c r="AC126" s="213">
        <f t="shared" si="7"/>
        <v>3795.4664410054615</v>
      </c>
      <c r="AD126" s="213">
        <f t="shared" si="7"/>
        <v>3796.7869766994536</v>
      </c>
      <c r="AE126" s="213">
        <f t="shared" si="7"/>
        <v>3798.1058848524503</v>
      </c>
      <c r="AF126" s="213">
        <f t="shared" si="7"/>
        <v>3799.4231654644786</v>
      </c>
      <c r="AG126" s="213">
        <f t="shared" si="7"/>
        <v>3800.7388185355126</v>
      </c>
      <c r="AH126" s="213">
        <f t="shared" si="7"/>
        <v>3802.0528440655689</v>
      </c>
      <c r="AI126" s="213">
        <f t="shared" si="7"/>
        <v>3803.3652420546396</v>
      </c>
      <c r="AJ126" s="213">
        <f t="shared" si="7"/>
        <v>3804.6760125027236</v>
      </c>
      <c r="AK126" s="213">
        <f t="shared" si="7"/>
        <v>3805.9851554098304</v>
      </c>
      <c r="AL126" s="213">
        <f t="shared" si="7"/>
        <v>3807.292670775952</v>
      </c>
      <c r="AM126" s="213">
        <f t="shared" si="7"/>
        <v>3808.598558601087</v>
      </c>
      <c r="AN126" s="213">
        <f t="shared" si="7"/>
        <v>3809.9028188852449</v>
      </c>
      <c r="AO126" s="213">
        <f t="shared" si="7"/>
        <v>3811.2054516284084</v>
      </c>
      <c r="AP126" s="213">
        <f t="shared" si="7"/>
        <v>3812.5064568305943</v>
      </c>
    </row>
    <row r="127" spans="1:67" ht="14.25" customHeight="1" x14ac:dyDescent="0.2">
      <c r="G127" s="145"/>
      <c r="H127" s="396"/>
      <c r="J127" s="350"/>
      <c r="K127" s="142" t="s">
        <v>929</v>
      </c>
      <c r="L127" s="192" t="s">
        <v>963</v>
      </c>
      <c r="M127" s="211">
        <f t="shared" si="7"/>
        <v>3292.3584000000001</v>
      </c>
      <c r="N127" s="211">
        <f t="shared" si="7"/>
        <v>3317.6494933333324</v>
      </c>
      <c r="O127" s="211">
        <f t="shared" si="7"/>
        <v>3342.9405866666648</v>
      </c>
      <c r="P127" s="211">
        <f t="shared" si="7"/>
        <v>3368.2316799999967</v>
      </c>
      <c r="Q127" s="211">
        <f t="shared" si="7"/>
        <v>3393.522773333329</v>
      </c>
      <c r="R127" s="211">
        <f t="shared" si="7"/>
        <v>3418.8138666666619</v>
      </c>
      <c r="S127" s="211">
        <f t="shared" si="7"/>
        <v>3444.1049599999942</v>
      </c>
      <c r="T127" s="211">
        <f t="shared" si="7"/>
        <v>3469.3960533333266</v>
      </c>
      <c r="U127" s="211">
        <f t="shared" si="7"/>
        <v>3494.6871466666589</v>
      </c>
      <c r="V127" s="211">
        <f t="shared" si="7"/>
        <v>3519.9782399999999</v>
      </c>
      <c r="W127" s="211">
        <f t="shared" si="7"/>
        <v>3522.8234879999995</v>
      </c>
      <c r="X127" s="211">
        <f t="shared" si="7"/>
        <v>3525.6687360000001</v>
      </c>
      <c r="Y127" s="211">
        <f t="shared" si="7"/>
        <v>3528.5139840000002</v>
      </c>
      <c r="Z127" s="211">
        <f t="shared" si="7"/>
        <v>3531.3592320000002</v>
      </c>
      <c r="AA127" s="211">
        <f t="shared" si="7"/>
        <v>3534.2044799999999</v>
      </c>
      <c r="AB127" s="211">
        <f t="shared" si="7"/>
        <v>3537.049728</v>
      </c>
      <c r="AC127" s="211">
        <f t="shared" si="7"/>
        <v>3539.894976</v>
      </c>
      <c r="AD127" s="211">
        <f t="shared" si="7"/>
        <v>3542.7402240000001</v>
      </c>
      <c r="AE127" s="211">
        <f t="shared" si="7"/>
        <v>3545.5854719999998</v>
      </c>
      <c r="AF127" s="211">
        <f t="shared" si="7"/>
        <v>3548.4307199999998</v>
      </c>
      <c r="AG127" s="211">
        <f t="shared" si="7"/>
        <v>3551.2759679999999</v>
      </c>
      <c r="AH127" s="211">
        <f t="shared" si="7"/>
        <v>3554.121216</v>
      </c>
      <c r="AI127" s="211">
        <f t="shared" si="7"/>
        <v>3556.9664639999996</v>
      </c>
      <c r="AJ127" s="211">
        <f t="shared" si="7"/>
        <v>3559.8117119999997</v>
      </c>
      <c r="AK127" s="211">
        <f t="shared" si="7"/>
        <v>3562.6569599999998</v>
      </c>
      <c r="AL127" s="211">
        <f t="shared" si="7"/>
        <v>3565.5022080000003</v>
      </c>
      <c r="AM127" s="211">
        <f t="shared" si="7"/>
        <v>3568.347456</v>
      </c>
      <c r="AN127" s="211">
        <f t="shared" si="7"/>
        <v>3571.192704</v>
      </c>
      <c r="AO127" s="211">
        <f t="shared" si="7"/>
        <v>3574.0379520000001</v>
      </c>
      <c r="AP127" s="211">
        <f t="shared" si="7"/>
        <v>3576.8832000000002</v>
      </c>
    </row>
    <row r="128" spans="1:67" ht="14.25" customHeight="1" thickBot="1" x14ac:dyDescent="0.25">
      <c r="G128" s="145"/>
      <c r="H128" s="396"/>
      <c r="J128" s="350"/>
      <c r="K128" s="203" t="s">
        <v>929</v>
      </c>
      <c r="L128" s="203" t="s">
        <v>964</v>
      </c>
      <c r="M128" s="212">
        <f t="shared" si="7"/>
        <v>3292.3584000000001</v>
      </c>
      <c r="N128" s="212">
        <f t="shared" si="7"/>
        <v>3296.8746666666616</v>
      </c>
      <c r="O128" s="212">
        <f t="shared" si="7"/>
        <v>3301.3909333333322</v>
      </c>
      <c r="P128" s="212">
        <f t="shared" si="7"/>
        <v>3305.9071999999942</v>
      </c>
      <c r="Q128" s="212">
        <f t="shared" si="7"/>
        <v>3310.4234666666644</v>
      </c>
      <c r="R128" s="212">
        <f t="shared" si="7"/>
        <v>3314.9397333333268</v>
      </c>
      <c r="S128" s="212">
        <f t="shared" si="7"/>
        <v>3319.4559999999974</v>
      </c>
      <c r="T128" s="212">
        <f t="shared" si="7"/>
        <v>3323.9722666666589</v>
      </c>
      <c r="U128" s="212">
        <f t="shared" si="7"/>
        <v>3328.4885333333295</v>
      </c>
      <c r="V128" s="212">
        <f t="shared" si="7"/>
        <v>3333.0047999999997</v>
      </c>
      <c r="W128" s="212">
        <f t="shared" si="7"/>
        <v>3337.0694400000002</v>
      </c>
      <c r="X128" s="212">
        <f t="shared" si="7"/>
        <v>3341.1340800000003</v>
      </c>
      <c r="Y128" s="212">
        <f t="shared" si="7"/>
        <v>3345.1987199999999</v>
      </c>
      <c r="Z128" s="212">
        <f t="shared" si="7"/>
        <v>3349.2633599999999</v>
      </c>
      <c r="AA128" s="212">
        <f t="shared" si="7"/>
        <v>3353.328</v>
      </c>
      <c r="AB128" s="212">
        <f t="shared" si="7"/>
        <v>3357.39264</v>
      </c>
      <c r="AC128" s="212">
        <f t="shared" si="7"/>
        <v>3361.4572800000001</v>
      </c>
      <c r="AD128" s="212">
        <f t="shared" si="7"/>
        <v>3365.5219199999997</v>
      </c>
      <c r="AE128" s="212">
        <f t="shared" si="7"/>
        <v>3369.5865600000002</v>
      </c>
      <c r="AF128" s="212">
        <f t="shared" si="7"/>
        <v>3373.6512000000002</v>
      </c>
      <c r="AG128" s="212">
        <f t="shared" si="7"/>
        <v>3377.7158399999998</v>
      </c>
      <c r="AH128" s="212">
        <f t="shared" si="7"/>
        <v>3381.7804799999913</v>
      </c>
      <c r="AI128" s="212">
        <f t="shared" si="7"/>
        <v>3385.8451199999913</v>
      </c>
      <c r="AJ128" s="212">
        <f t="shared" si="7"/>
        <v>3389.9097599999909</v>
      </c>
      <c r="AK128" s="212">
        <f t="shared" si="7"/>
        <v>3393.9743999999914</v>
      </c>
      <c r="AL128" s="212">
        <f t="shared" si="7"/>
        <v>3398.0390399999915</v>
      </c>
      <c r="AM128" s="212">
        <f t="shared" si="7"/>
        <v>3402.1036799999911</v>
      </c>
      <c r="AN128" s="212">
        <f t="shared" si="7"/>
        <v>3406.1683199999911</v>
      </c>
      <c r="AO128" s="212">
        <f t="shared" si="7"/>
        <v>3410.2329599999998</v>
      </c>
      <c r="AP128" s="212">
        <f t="shared" si="7"/>
        <v>3414.2975999999912</v>
      </c>
    </row>
    <row r="129" spans="7:42" ht="14.25" customHeight="1" thickTop="1" x14ac:dyDescent="0.2">
      <c r="G129" s="145"/>
      <c r="H129" s="396"/>
      <c r="J129" s="350"/>
      <c r="K129" s="201" t="s">
        <v>932</v>
      </c>
      <c r="L129" s="201" t="s">
        <v>962</v>
      </c>
      <c r="M129" s="213">
        <f t="shared" si="7"/>
        <v>2973.0564000000004</v>
      </c>
      <c r="N129" s="213">
        <f t="shared" si="7"/>
        <v>3022.8535392592544</v>
      </c>
      <c r="O129" s="213">
        <f t="shared" si="7"/>
        <v>3073.0097303703687</v>
      </c>
      <c r="P129" s="213">
        <f t="shared" si="7"/>
        <v>3123.5249733333267</v>
      </c>
      <c r="Q129" s="213">
        <f t="shared" si="7"/>
        <v>3174.399268148145</v>
      </c>
      <c r="R129" s="213">
        <f t="shared" si="7"/>
        <v>3225.6326148148073</v>
      </c>
      <c r="S129" s="213">
        <f t="shared" si="7"/>
        <v>3277.2250133333296</v>
      </c>
      <c r="T129" s="213">
        <f t="shared" si="7"/>
        <v>3329.1764637036954</v>
      </c>
      <c r="U129" s="213">
        <f t="shared" si="7"/>
        <v>3381.4869659259216</v>
      </c>
      <c r="V129" s="213">
        <f t="shared" si="7"/>
        <v>3434.15652</v>
      </c>
      <c r="W129" s="213">
        <f t="shared" si="7"/>
        <v>3436.4639039999997</v>
      </c>
      <c r="X129" s="213">
        <f t="shared" si="7"/>
        <v>3438.7712879999999</v>
      </c>
      <c r="Y129" s="213">
        <f t="shared" si="7"/>
        <v>3441.0786719999996</v>
      </c>
      <c r="Z129" s="213">
        <f t="shared" si="7"/>
        <v>3443.3860559999998</v>
      </c>
      <c r="AA129" s="213">
        <f t="shared" si="7"/>
        <v>3445.69344</v>
      </c>
      <c r="AB129" s="213">
        <f t="shared" si="7"/>
        <v>3448.0008240000002</v>
      </c>
      <c r="AC129" s="213">
        <f t="shared" si="7"/>
        <v>3450.3082080000004</v>
      </c>
      <c r="AD129" s="213">
        <f t="shared" si="7"/>
        <v>3452.6155920000001</v>
      </c>
      <c r="AE129" s="213">
        <f t="shared" si="7"/>
        <v>3454.9229760000003</v>
      </c>
      <c r="AF129" s="213">
        <f t="shared" si="7"/>
        <v>3457.23036</v>
      </c>
      <c r="AG129" s="213">
        <f t="shared" si="7"/>
        <v>3459.5377440000002</v>
      </c>
      <c r="AH129" s="213">
        <f t="shared" si="7"/>
        <v>3461.8451279999999</v>
      </c>
      <c r="AI129" s="213">
        <f t="shared" si="7"/>
        <v>3464.1525120000001</v>
      </c>
      <c r="AJ129" s="213">
        <f t="shared" si="7"/>
        <v>3466.4598960000003</v>
      </c>
      <c r="AK129" s="213">
        <f t="shared" si="7"/>
        <v>3468.76728</v>
      </c>
      <c r="AL129" s="213">
        <f t="shared" si="7"/>
        <v>3471.0746640000002</v>
      </c>
      <c r="AM129" s="213">
        <f t="shared" si="7"/>
        <v>3473.3820479999999</v>
      </c>
      <c r="AN129" s="213">
        <f t="shared" si="7"/>
        <v>3475.6894320000001</v>
      </c>
      <c r="AO129" s="213">
        <f t="shared" si="7"/>
        <v>3477.9968159999999</v>
      </c>
      <c r="AP129" s="213">
        <f t="shared" si="7"/>
        <v>3480.3042</v>
      </c>
    </row>
    <row r="130" spans="7:42" ht="14.25" customHeight="1" x14ac:dyDescent="0.2">
      <c r="G130" s="145"/>
      <c r="H130" s="396"/>
      <c r="J130" s="350"/>
      <c r="K130" s="142" t="s">
        <v>932</v>
      </c>
      <c r="L130" s="192" t="s">
        <v>963</v>
      </c>
      <c r="M130" s="211">
        <f t="shared" si="7"/>
        <v>2973.0564000000004</v>
      </c>
      <c r="N130" s="211">
        <f t="shared" si="7"/>
        <v>2995.8946933333323</v>
      </c>
      <c r="O130" s="211">
        <f t="shared" si="7"/>
        <v>3018.7329866666646</v>
      </c>
      <c r="P130" s="211">
        <f t="shared" si="7"/>
        <v>3041.5712799999969</v>
      </c>
      <c r="Q130" s="211">
        <f t="shared" si="7"/>
        <v>3064.4095733333293</v>
      </c>
      <c r="R130" s="211">
        <f t="shared" si="7"/>
        <v>3087.2478666666616</v>
      </c>
      <c r="S130" s="211">
        <f t="shared" si="7"/>
        <v>3110.0861599999939</v>
      </c>
      <c r="T130" s="211">
        <f t="shared" si="7"/>
        <v>3132.9244533333267</v>
      </c>
      <c r="U130" s="211">
        <f t="shared" si="7"/>
        <v>3155.762746666659</v>
      </c>
      <c r="V130" s="211">
        <f t="shared" si="7"/>
        <v>3178.60104</v>
      </c>
      <c r="W130" s="211">
        <f t="shared" si="7"/>
        <v>3181.1703480000001</v>
      </c>
      <c r="X130" s="211">
        <f t="shared" si="7"/>
        <v>3183.7396559999911</v>
      </c>
      <c r="Y130" s="211">
        <f t="shared" si="7"/>
        <v>3186.3089639999998</v>
      </c>
      <c r="Z130" s="211">
        <f t="shared" si="7"/>
        <v>3188.8782719999999</v>
      </c>
      <c r="AA130" s="211">
        <f t="shared" si="7"/>
        <v>3191.4475799999914</v>
      </c>
      <c r="AB130" s="211">
        <f t="shared" si="7"/>
        <v>3194.0168880000001</v>
      </c>
      <c r="AC130" s="211">
        <f t="shared" si="7"/>
        <v>3196.5861959999997</v>
      </c>
      <c r="AD130" s="211">
        <f t="shared" si="7"/>
        <v>3199.1555039999998</v>
      </c>
      <c r="AE130" s="211">
        <f t="shared" si="7"/>
        <v>3201.7248119999999</v>
      </c>
      <c r="AF130" s="211">
        <f t="shared" si="7"/>
        <v>3204.2941199999996</v>
      </c>
      <c r="AG130" s="211">
        <f t="shared" si="7"/>
        <v>3206.8634280000001</v>
      </c>
      <c r="AH130" s="211">
        <f t="shared" si="7"/>
        <v>3209.4327360000002</v>
      </c>
      <c r="AI130" s="211">
        <f t="shared" si="7"/>
        <v>3212.0020439999912</v>
      </c>
      <c r="AJ130" s="211">
        <f t="shared" si="7"/>
        <v>3214.5713519999999</v>
      </c>
      <c r="AK130" s="211">
        <f t="shared" si="7"/>
        <v>3217.14066</v>
      </c>
      <c r="AL130" s="211">
        <f t="shared" si="7"/>
        <v>3219.7099679999915</v>
      </c>
      <c r="AM130" s="211">
        <f t="shared" si="7"/>
        <v>3222.2792760000002</v>
      </c>
      <c r="AN130" s="211">
        <f t="shared" si="7"/>
        <v>3224.8485839999998</v>
      </c>
      <c r="AO130" s="211">
        <f t="shared" si="7"/>
        <v>3227.4178919999999</v>
      </c>
      <c r="AP130" s="211">
        <f t="shared" si="7"/>
        <v>3229.9872</v>
      </c>
    </row>
    <row r="131" spans="7:42" ht="14.25" customHeight="1" thickBot="1" x14ac:dyDescent="0.25">
      <c r="G131" s="145"/>
      <c r="H131" s="396"/>
      <c r="J131" s="350"/>
      <c r="K131" s="203" t="s">
        <v>932</v>
      </c>
      <c r="L131" s="203" t="s">
        <v>964</v>
      </c>
      <c r="M131" s="212">
        <f t="shared" si="7"/>
        <v>2973.0564000000004</v>
      </c>
      <c r="N131" s="212">
        <f t="shared" si="7"/>
        <v>2977.1346666666618</v>
      </c>
      <c r="O131" s="212">
        <f t="shared" si="7"/>
        <v>2981.2129333333323</v>
      </c>
      <c r="P131" s="212">
        <f t="shared" si="7"/>
        <v>2985.2911999999942</v>
      </c>
      <c r="Q131" s="212">
        <f t="shared" si="7"/>
        <v>2989.3694666666647</v>
      </c>
      <c r="R131" s="212">
        <f t="shared" si="7"/>
        <v>2993.4477333333266</v>
      </c>
      <c r="S131" s="212">
        <f t="shared" si="7"/>
        <v>2997.5259999999971</v>
      </c>
      <c r="T131" s="212">
        <f t="shared" si="7"/>
        <v>3001.604266666659</v>
      </c>
      <c r="U131" s="212">
        <f t="shared" si="7"/>
        <v>3005.6825333333295</v>
      </c>
      <c r="V131" s="212">
        <f t="shared" si="7"/>
        <v>3009.7608</v>
      </c>
      <c r="W131" s="212">
        <f t="shared" si="7"/>
        <v>3013.4312399999912</v>
      </c>
      <c r="X131" s="212">
        <f t="shared" si="7"/>
        <v>3017.1016800000002</v>
      </c>
      <c r="Y131" s="212">
        <f t="shared" si="7"/>
        <v>3020.7721199999914</v>
      </c>
      <c r="Z131" s="212">
        <f t="shared" si="7"/>
        <v>3024.44256</v>
      </c>
      <c r="AA131" s="212">
        <f t="shared" si="7"/>
        <v>3028.1129999999912</v>
      </c>
      <c r="AB131" s="212">
        <f t="shared" si="7"/>
        <v>3031.7834400000002</v>
      </c>
      <c r="AC131" s="212">
        <f t="shared" si="7"/>
        <v>3035.4538799999914</v>
      </c>
      <c r="AD131" s="212">
        <f t="shared" si="7"/>
        <v>3039.1243200000004</v>
      </c>
      <c r="AE131" s="212">
        <f t="shared" si="7"/>
        <v>3042.7947599999916</v>
      </c>
      <c r="AF131" s="212">
        <f t="shared" si="7"/>
        <v>3046.4652000000001</v>
      </c>
      <c r="AG131" s="212">
        <f t="shared" si="7"/>
        <v>3050.1356399999913</v>
      </c>
      <c r="AH131" s="212">
        <f t="shared" si="7"/>
        <v>3053.8060799999998</v>
      </c>
      <c r="AI131" s="212">
        <f t="shared" si="7"/>
        <v>3057.4765199999997</v>
      </c>
      <c r="AJ131" s="212">
        <f t="shared" si="7"/>
        <v>3061.14696</v>
      </c>
      <c r="AK131" s="212">
        <f t="shared" si="7"/>
        <v>3064.8173999999999</v>
      </c>
      <c r="AL131" s="212">
        <f t="shared" si="7"/>
        <v>3068.4878399999998</v>
      </c>
      <c r="AM131" s="212">
        <f t="shared" si="7"/>
        <v>3072.1582800000001</v>
      </c>
      <c r="AN131" s="212">
        <f t="shared" si="7"/>
        <v>3075.82872</v>
      </c>
      <c r="AO131" s="212">
        <f t="shared" si="7"/>
        <v>3079.4991599999998</v>
      </c>
      <c r="AP131" s="212">
        <f t="shared" si="7"/>
        <v>3083.1696000000002</v>
      </c>
    </row>
    <row r="132" spans="7:42" ht="14.25" customHeight="1" thickTop="1" x14ac:dyDescent="0.2">
      <c r="G132" s="145"/>
      <c r="H132" s="396"/>
      <c r="J132" s="350"/>
      <c r="K132" s="201" t="s">
        <v>936</v>
      </c>
      <c r="L132" s="201" t="s">
        <v>962</v>
      </c>
      <c r="M132" s="213">
        <f t="shared" si="7"/>
        <v>2873.7179999999998</v>
      </c>
      <c r="N132" s="213">
        <f t="shared" si="7"/>
        <v>2922.3841259259216</v>
      </c>
      <c r="O132" s="213">
        <f t="shared" si="7"/>
        <v>2971.4093037037037</v>
      </c>
      <c r="P132" s="213">
        <f t="shared" si="7"/>
        <v>3020.7935333333294</v>
      </c>
      <c r="Q132" s="213">
        <f t="shared" si="7"/>
        <v>3070.5368148148068</v>
      </c>
      <c r="R132" s="213">
        <f t="shared" si="7"/>
        <v>3120.6391481481451</v>
      </c>
      <c r="S132" s="213">
        <f t="shared" si="7"/>
        <v>3171.1005333333264</v>
      </c>
      <c r="T132" s="213">
        <f t="shared" si="7"/>
        <v>3221.9209703703687</v>
      </c>
      <c r="U132" s="213">
        <f t="shared" si="7"/>
        <v>3273.100459259254</v>
      </c>
      <c r="V132" s="213">
        <f t="shared" si="7"/>
        <v>3324.6390000000001</v>
      </c>
      <c r="W132" s="213">
        <f t="shared" si="7"/>
        <v>3326.8727999999915</v>
      </c>
      <c r="X132" s="213">
        <f t="shared" si="7"/>
        <v>3329.1066000000001</v>
      </c>
      <c r="Y132" s="213">
        <f t="shared" si="7"/>
        <v>3331.3404</v>
      </c>
      <c r="Z132" s="213">
        <f t="shared" si="7"/>
        <v>3333.5741999999914</v>
      </c>
      <c r="AA132" s="213">
        <f t="shared" si="7"/>
        <v>3335.8079999999909</v>
      </c>
      <c r="AB132" s="213">
        <f t="shared" si="7"/>
        <v>3338.0418</v>
      </c>
      <c r="AC132" s="213">
        <f t="shared" si="7"/>
        <v>3340.2755999999999</v>
      </c>
      <c r="AD132" s="213">
        <f t="shared" si="7"/>
        <v>3342.5093999999999</v>
      </c>
      <c r="AE132" s="213">
        <f t="shared" si="7"/>
        <v>3344.7431999999999</v>
      </c>
      <c r="AF132" s="213">
        <f t="shared" si="7"/>
        <v>3346.9769999999999</v>
      </c>
      <c r="AG132" s="213">
        <f t="shared" si="7"/>
        <v>3349.2107999999912</v>
      </c>
      <c r="AH132" s="213">
        <f t="shared" si="7"/>
        <v>3351.4446000000003</v>
      </c>
      <c r="AI132" s="213">
        <f t="shared" si="7"/>
        <v>3353.6784000000002</v>
      </c>
      <c r="AJ132" s="213">
        <f t="shared" si="7"/>
        <v>3355.9121999999916</v>
      </c>
      <c r="AK132" s="213">
        <f t="shared" si="7"/>
        <v>3358.1460000000002</v>
      </c>
      <c r="AL132" s="213">
        <f t="shared" si="7"/>
        <v>3360.3797999999997</v>
      </c>
      <c r="AM132" s="213">
        <f t="shared" si="7"/>
        <v>3362.6135999999997</v>
      </c>
      <c r="AN132" s="213">
        <f t="shared" si="7"/>
        <v>3364.8473999999997</v>
      </c>
      <c r="AO132" s="213">
        <f t="shared" si="7"/>
        <v>3367.0812000000001</v>
      </c>
      <c r="AP132" s="213">
        <f t="shared" si="7"/>
        <v>3369.3150000000001</v>
      </c>
    </row>
    <row r="133" spans="7:42" ht="14.25" customHeight="1" x14ac:dyDescent="0.2">
      <c r="G133" s="145"/>
      <c r="H133" s="396"/>
      <c r="J133" s="350"/>
      <c r="K133" s="142" t="s">
        <v>936</v>
      </c>
      <c r="L133" s="192" t="s">
        <v>963</v>
      </c>
      <c r="M133" s="211">
        <f t="shared" si="7"/>
        <v>2873.7179999999998</v>
      </c>
      <c r="N133" s="211">
        <f t="shared" si="7"/>
        <v>2895.7931999999996</v>
      </c>
      <c r="O133" s="211">
        <f t="shared" si="7"/>
        <v>2917.8683999999998</v>
      </c>
      <c r="P133" s="211">
        <f t="shared" si="7"/>
        <v>2939.9436000000001</v>
      </c>
      <c r="Q133" s="211">
        <f t="shared" si="7"/>
        <v>2962.0187999999998</v>
      </c>
      <c r="R133" s="211">
        <f t="shared" si="7"/>
        <v>2984.0940000000001</v>
      </c>
      <c r="S133" s="211">
        <f t="shared" si="7"/>
        <v>3006.1691999999998</v>
      </c>
      <c r="T133" s="211">
        <f t="shared" si="7"/>
        <v>3028.2444</v>
      </c>
      <c r="U133" s="211">
        <f t="shared" si="7"/>
        <v>3050.3196000000003</v>
      </c>
      <c r="V133" s="211">
        <f t="shared" si="7"/>
        <v>3072.3948</v>
      </c>
      <c r="W133" s="211">
        <f t="shared" si="7"/>
        <v>3074.87826</v>
      </c>
      <c r="X133" s="211">
        <f t="shared" si="7"/>
        <v>3077.3617200000003</v>
      </c>
      <c r="Y133" s="211">
        <f t="shared" si="7"/>
        <v>3079.8451800000003</v>
      </c>
      <c r="Z133" s="211">
        <f t="shared" si="7"/>
        <v>3082.3286400000002</v>
      </c>
      <c r="AA133" s="211">
        <f t="shared" si="7"/>
        <v>3084.8121000000001</v>
      </c>
      <c r="AB133" s="211">
        <f t="shared" ref="M133:AP137" si="8">(AB101)*8760</f>
        <v>3087.29556</v>
      </c>
      <c r="AC133" s="211">
        <f t="shared" si="8"/>
        <v>3089.7790199999999</v>
      </c>
      <c r="AD133" s="211">
        <f t="shared" si="8"/>
        <v>3092.2624799999999</v>
      </c>
      <c r="AE133" s="211">
        <f t="shared" si="8"/>
        <v>3094.7459400000002</v>
      </c>
      <c r="AF133" s="211">
        <f t="shared" si="8"/>
        <v>3097.2294000000002</v>
      </c>
      <c r="AG133" s="211">
        <f t="shared" si="8"/>
        <v>3099.7128600000001</v>
      </c>
      <c r="AH133" s="211">
        <f t="shared" si="8"/>
        <v>3102.19632</v>
      </c>
      <c r="AI133" s="211">
        <f t="shared" si="8"/>
        <v>3104.6797799999999</v>
      </c>
      <c r="AJ133" s="211">
        <f t="shared" si="8"/>
        <v>3107.1632399999999</v>
      </c>
      <c r="AK133" s="211">
        <f t="shared" si="8"/>
        <v>3109.6466999999998</v>
      </c>
      <c r="AL133" s="211">
        <f t="shared" si="8"/>
        <v>3112.1301600000002</v>
      </c>
      <c r="AM133" s="211">
        <f t="shared" si="8"/>
        <v>3114.6136200000001</v>
      </c>
      <c r="AN133" s="211">
        <f t="shared" si="8"/>
        <v>3117.09708</v>
      </c>
      <c r="AO133" s="211">
        <f t="shared" si="8"/>
        <v>3119.5805399999999</v>
      </c>
      <c r="AP133" s="211">
        <f t="shared" si="8"/>
        <v>3122.0639999999999</v>
      </c>
    </row>
    <row r="134" spans="7:42" ht="14.25" customHeight="1" thickBot="1" x14ac:dyDescent="0.25">
      <c r="G134" s="145"/>
      <c r="H134" s="396"/>
      <c r="J134" s="350"/>
      <c r="K134" s="203" t="s">
        <v>936</v>
      </c>
      <c r="L134" s="203" t="s">
        <v>964</v>
      </c>
      <c r="M134" s="212">
        <f t="shared" si="8"/>
        <v>2873.7179999999998</v>
      </c>
      <c r="N134" s="212">
        <f t="shared" si="8"/>
        <v>2877.6600000000003</v>
      </c>
      <c r="O134" s="212">
        <f t="shared" si="8"/>
        <v>2881.6020000000003</v>
      </c>
      <c r="P134" s="212">
        <f t="shared" si="8"/>
        <v>2885.5440000000003</v>
      </c>
      <c r="Q134" s="212">
        <f t="shared" si="8"/>
        <v>2889.4859999999999</v>
      </c>
      <c r="R134" s="212">
        <f t="shared" si="8"/>
        <v>2893.4279999999999</v>
      </c>
      <c r="S134" s="212">
        <f t="shared" si="8"/>
        <v>2897.37</v>
      </c>
      <c r="T134" s="212">
        <f t="shared" si="8"/>
        <v>2901.3119999999999</v>
      </c>
      <c r="U134" s="212">
        <f t="shared" si="8"/>
        <v>2905.2539999999999</v>
      </c>
      <c r="V134" s="212">
        <f t="shared" si="8"/>
        <v>2909.1959999999999</v>
      </c>
      <c r="W134" s="212">
        <f t="shared" si="8"/>
        <v>2912.7437999999997</v>
      </c>
      <c r="X134" s="212">
        <f t="shared" si="8"/>
        <v>2916.2916</v>
      </c>
      <c r="Y134" s="212">
        <f t="shared" si="8"/>
        <v>2919.8393999999998</v>
      </c>
      <c r="Z134" s="212">
        <f t="shared" si="8"/>
        <v>2923.3872000000001</v>
      </c>
      <c r="AA134" s="212">
        <f t="shared" si="8"/>
        <v>2926.9349999999999</v>
      </c>
      <c r="AB134" s="212">
        <f t="shared" si="8"/>
        <v>2930.4827999999998</v>
      </c>
      <c r="AC134" s="212">
        <f t="shared" si="8"/>
        <v>2934.0306</v>
      </c>
      <c r="AD134" s="212">
        <f t="shared" si="8"/>
        <v>2937.5784000000003</v>
      </c>
      <c r="AE134" s="212">
        <f t="shared" si="8"/>
        <v>2941.1262000000002</v>
      </c>
      <c r="AF134" s="212">
        <f t="shared" si="8"/>
        <v>2944.674</v>
      </c>
      <c r="AG134" s="212">
        <f t="shared" si="8"/>
        <v>2948.2217999999998</v>
      </c>
      <c r="AH134" s="212">
        <f t="shared" si="8"/>
        <v>2951.7695999999996</v>
      </c>
      <c r="AI134" s="212">
        <f t="shared" si="8"/>
        <v>2955.3174000000004</v>
      </c>
      <c r="AJ134" s="212">
        <f t="shared" si="8"/>
        <v>2958.8652000000002</v>
      </c>
      <c r="AK134" s="212">
        <f t="shared" si="8"/>
        <v>2962.413</v>
      </c>
      <c r="AL134" s="212">
        <f t="shared" si="8"/>
        <v>2965.9607999999998</v>
      </c>
      <c r="AM134" s="212">
        <f t="shared" si="8"/>
        <v>2969.5085999999997</v>
      </c>
      <c r="AN134" s="212">
        <f t="shared" si="8"/>
        <v>2973.0564000000004</v>
      </c>
      <c r="AO134" s="212">
        <f t="shared" si="8"/>
        <v>2976.6042000000002</v>
      </c>
      <c r="AP134" s="212">
        <f t="shared" si="8"/>
        <v>2980.152</v>
      </c>
    </row>
    <row r="135" spans="7:42" ht="14.25" customHeight="1" thickTop="1" x14ac:dyDescent="0.2">
      <c r="G135" s="145"/>
      <c r="H135" s="396"/>
      <c r="J135" s="350"/>
      <c r="K135" s="201" t="s">
        <v>940</v>
      </c>
      <c r="L135" s="201" t="s">
        <v>962</v>
      </c>
      <c r="M135" s="213">
        <f t="shared" si="8"/>
        <v>2263.4964</v>
      </c>
      <c r="N135" s="213">
        <f t="shared" si="8"/>
        <v>2305.2148725925895</v>
      </c>
      <c r="O135" s="213">
        <f t="shared" si="8"/>
        <v>2347.2923970370302</v>
      </c>
      <c r="P135" s="213">
        <f t="shared" si="8"/>
        <v>2389.7289733333328</v>
      </c>
      <c r="Q135" s="213">
        <f t="shared" si="8"/>
        <v>2432.5246014814775</v>
      </c>
      <c r="R135" s="213">
        <f t="shared" si="8"/>
        <v>2475.6792814814744</v>
      </c>
      <c r="S135" s="213">
        <f t="shared" si="8"/>
        <v>2519.1930133333326</v>
      </c>
      <c r="T135" s="213">
        <f t="shared" si="8"/>
        <v>2563.0657970370335</v>
      </c>
      <c r="U135" s="213">
        <f t="shared" si="8"/>
        <v>2607.2976325925865</v>
      </c>
      <c r="V135" s="213">
        <f t="shared" si="8"/>
        <v>2651.8885200000004</v>
      </c>
      <c r="W135" s="213">
        <f t="shared" si="8"/>
        <v>2653.6703039999998</v>
      </c>
      <c r="X135" s="213">
        <f t="shared" si="8"/>
        <v>2655.452088</v>
      </c>
      <c r="Y135" s="213">
        <f t="shared" si="8"/>
        <v>2657.2338719999998</v>
      </c>
      <c r="Z135" s="213">
        <f t="shared" si="8"/>
        <v>2659.015656</v>
      </c>
      <c r="AA135" s="213">
        <f t="shared" si="8"/>
        <v>2660.7974400000003</v>
      </c>
      <c r="AB135" s="213">
        <f t="shared" si="8"/>
        <v>2662.5792239999996</v>
      </c>
      <c r="AC135" s="213">
        <f t="shared" si="8"/>
        <v>2664.3610079999999</v>
      </c>
      <c r="AD135" s="213">
        <f t="shared" si="8"/>
        <v>2666.1427920000001</v>
      </c>
      <c r="AE135" s="213">
        <f t="shared" si="8"/>
        <v>2667.9245759999999</v>
      </c>
      <c r="AF135" s="213">
        <f t="shared" si="8"/>
        <v>2669.7063600000001</v>
      </c>
      <c r="AG135" s="213">
        <f t="shared" si="8"/>
        <v>2671.4881439999913</v>
      </c>
      <c r="AH135" s="213">
        <f t="shared" si="8"/>
        <v>2673.2699279999997</v>
      </c>
      <c r="AI135" s="213">
        <f t="shared" si="8"/>
        <v>2675.051712</v>
      </c>
      <c r="AJ135" s="213">
        <f t="shared" si="8"/>
        <v>2676.8334959999997</v>
      </c>
      <c r="AK135" s="213">
        <f t="shared" si="8"/>
        <v>2678.61528</v>
      </c>
      <c r="AL135" s="213">
        <f t="shared" si="8"/>
        <v>2680.3970639999916</v>
      </c>
      <c r="AM135" s="213">
        <f t="shared" si="8"/>
        <v>2682.178848</v>
      </c>
      <c r="AN135" s="213">
        <f t="shared" si="8"/>
        <v>2683.9606319999912</v>
      </c>
      <c r="AO135" s="213">
        <f t="shared" si="8"/>
        <v>2685.7424159999914</v>
      </c>
      <c r="AP135" s="213">
        <f t="shared" si="8"/>
        <v>2687.5241999999998</v>
      </c>
    </row>
    <row r="136" spans="7:42" ht="14.25" customHeight="1" x14ac:dyDescent="0.2">
      <c r="G136" s="145"/>
      <c r="H136" s="396"/>
      <c r="J136" s="350"/>
      <c r="K136" s="142" t="s">
        <v>940</v>
      </c>
      <c r="L136" s="192" t="s">
        <v>963</v>
      </c>
      <c r="M136" s="211">
        <f t="shared" si="8"/>
        <v>2263.4964</v>
      </c>
      <c r="N136" s="211">
        <f t="shared" si="8"/>
        <v>2280.8840266666589</v>
      </c>
      <c r="O136" s="211">
        <f t="shared" si="8"/>
        <v>2298.2716533333269</v>
      </c>
      <c r="P136" s="211">
        <f t="shared" si="8"/>
        <v>2315.6592799999944</v>
      </c>
      <c r="Q136" s="211">
        <f t="shared" si="8"/>
        <v>2333.0469066666615</v>
      </c>
      <c r="R136" s="211">
        <f t="shared" si="8"/>
        <v>2350.4345333333295</v>
      </c>
      <c r="S136" s="211">
        <f t="shared" si="8"/>
        <v>2367.822159999997</v>
      </c>
      <c r="T136" s="211">
        <f t="shared" si="8"/>
        <v>2385.2097866666645</v>
      </c>
      <c r="U136" s="211">
        <f t="shared" si="8"/>
        <v>2402.5974133333325</v>
      </c>
      <c r="V136" s="211">
        <f t="shared" si="8"/>
        <v>2419.98504</v>
      </c>
      <c r="W136" s="211">
        <f t="shared" si="8"/>
        <v>2421.9411479999999</v>
      </c>
      <c r="X136" s="211">
        <f t="shared" si="8"/>
        <v>2423.8972559999916</v>
      </c>
      <c r="Y136" s="211">
        <f t="shared" si="8"/>
        <v>2425.8533640000001</v>
      </c>
      <c r="Z136" s="211">
        <f t="shared" si="8"/>
        <v>2427.8094719999999</v>
      </c>
      <c r="AA136" s="211">
        <f t="shared" si="8"/>
        <v>2429.7655800000002</v>
      </c>
      <c r="AB136" s="211">
        <f t="shared" si="8"/>
        <v>2431.7216880000001</v>
      </c>
      <c r="AC136" s="211">
        <f t="shared" si="8"/>
        <v>2433.6777959999999</v>
      </c>
      <c r="AD136" s="211">
        <f t="shared" si="8"/>
        <v>2435.6339040000003</v>
      </c>
      <c r="AE136" s="211">
        <f t="shared" si="8"/>
        <v>2437.5900120000001</v>
      </c>
      <c r="AF136" s="211">
        <f t="shared" si="8"/>
        <v>2439.54612</v>
      </c>
      <c r="AG136" s="211">
        <f t="shared" si="8"/>
        <v>2441.5022280000003</v>
      </c>
      <c r="AH136" s="211">
        <f t="shared" si="8"/>
        <v>2443.4583360000001</v>
      </c>
      <c r="AI136" s="211">
        <f t="shared" si="8"/>
        <v>2445.414444</v>
      </c>
      <c r="AJ136" s="211">
        <f t="shared" si="8"/>
        <v>2447.3705520000003</v>
      </c>
      <c r="AK136" s="211">
        <f t="shared" si="8"/>
        <v>2449.3266600000002</v>
      </c>
      <c r="AL136" s="211">
        <f t="shared" si="8"/>
        <v>2451.282768</v>
      </c>
      <c r="AM136" s="211">
        <f t="shared" si="8"/>
        <v>2453.2388760000003</v>
      </c>
      <c r="AN136" s="211">
        <f t="shared" si="8"/>
        <v>2455.1949840000002</v>
      </c>
      <c r="AO136" s="211">
        <f t="shared" si="8"/>
        <v>2457.1510920000001</v>
      </c>
      <c r="AP136" s="211">
        <f t="shared" si="8"/>
        <v>2459.1072000000004</v>
      </c>
    </row>
    <row r="137" spans="7:42" ht="14.25" customHeight="1" x14ac:dyDescent="0.2">
      <c r="G137" s="145"/>
      <c r="H137" s="396"/>
      <c r="J137" s="397"/>
      <c r="K137" s="203" t="s">
        <v>940</v>
      </c>
      <c r="L137" s="203" t="s">
        <v>964</v>
      </c>
      <c r="M137" s="216">
        <f t="shared" si="8"/>
        <v>2263.4964</v>
      </c>
      <c r="N137" s="216">
        <f t="shared" si="8"/>
        <v>2266.6013333333294</v>
      </c>
      <c r="O137" s="216">
        <f t="shared" si="8"/>
        <v>2269.7062666666588</v>
      </c>
      <c r="P137" s="216">
        <f t="shared" si="8"/>
        <v>2272.8111999999969</v>
      </c>
      <c r="Q137" s="216">
        <f t="shared" si="8"/>
        <v>2275.9161333333268</v>
      </c>
      <c r="R137" s="216">
        <f t="shared" si="8"/>
        <v>2279.0210666666649</v>
      </c>
      <c r="S137" s="216">
        <f t="shared" si="8"/>
        <v>2282.1259999999943</v>
      </c>
      <c r="T137" s="216">
        <f t="shared" si="8"/>
        <v>2285.2309333333324</v>
      </c>
      <c r="U137" s="216">
        <f t="shared" si="8"/>
        <v>2288.3358666666618</v>
      </c>
      <c r="V137" s="216">
        <f t="shared" si="8"/>
        <v>2291.4407999999999</v>
      </c>
      <c r="W137" s="216">
        <f t="shared" si="8"/>
        <v>2294.23524</v>
      </c>
      <c r="X137" s="216">
        <f t="shared" si="8"/>
        <v>2297.0296800000001</v>
      </c>
      <c r="Y137" s="216">
        <f t="shared" si="8"/>
        <v>2299.8241199999916</v>
      </c>
      <c r="Z137" s="216">
        <f t="shared" si="8"/>
        <v>2302.6185599999999</v>
      </c>
      <c r="AA137" s="216">
        <f t="shared" si="8"/>
        <v>2305.413</v>
      </c>
      <c r="AB137" s="216">
        <f t="shared" si="8"/>
        <v>2308.2074400000001</v>
      </c>
      <c r="AC137" s="216">
        <f t="shared" si="8"/>
        <v>2311.0018799999916</v>
      </c>
      <c r="AD137" s="216">
        <f t="shared" si="8"/>
        <v>2313.7963199999999</v>
      </c>
      <c r="AE137" s="216">
        <f t="shared" si="8"/>
        <v>2316.59076</v>
      </c>
      <c r="AF137" s="216">
        <f t="shared" si="8"/>
        <v>2319.3852000000002</v>
      </c>
      <c r="AG137" s="216">
        <f t="shared" si="8"/>
        <v>2322.1796400000003</v>
      </c>
      <c r="AH137" s="216">
        <f t="shared" si="8"/>
        <v>2324.97408</v>
      </c>
      <c r="AI137" s="216">
        <f t="shared" si="8"/>
        <v>2327.7685200000001</v>
      </c>
      <c r="AJ137" s="216">
        <f t="shared" si="8"/>
        <v>2330.5629600000002</v>
      </c>
      <c r="AK137" s="216">
        <f t="shared" si="8"/>
        <v>2333.3574000000003</v>
      </c>
      <c r="AL137" s="216">
        <f t="shared" si="8"/>
        <v>2336.15184</v>
      </c>
      <c r="AM137" s="216">
        <f t="shared" si="8"/>
        <v>2338.9462800000001</v>
      </c>
      <c r="AN137" s="216">
        <f t="shared" si="8"/>
        <v>2341.7407200000002</v>
      </c>
      <c r="AO137" s="216">
        <f t="shared" si="8"/>
        <v>2344.5351600000004</v>
      </c>
      <c r="AP137" s="216">
        <f t="shared" si="8"/>
        <v>2347.3295999999996</v>
      </c>
    </row>
    <row r="138" spans="7:42" ht="14.25" customHeight="1" x14ac:dyDescent="0.2">
      <c r="G138" s="145"/>
      <c r="H138" s="396"/>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
      <c r="G139" s="145"/>
      <c r="H139" s="396"/>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
      <c r="G140" s="145"/>
      <c r="H140" s="396"/>
      <c r="J140" s="349" t="s">
        <v>980</v>
      </c>
      <c r="K140" s="201" t="s">
        <v>907</v>
      </c>
      <c r="L140" s="201" t="s">
        <v>962</v>
      </c>
      <c r="M140" s="219">
        <f t="shared" ref="M140:AP141" si="9" xml:space="preserve"> M403*(M204 + M301)</f>
        <v>1363.0000000000048</v>
      </c>
      <c r="N140" s="219">
        <f t="shared" si="9"/>
        <v>1533.3167150176362</v>
      </c>
      <c r="O140" s="219">
        <f t="shared" si="9"/>
        <v>1434.0015417728744</v>
      </c>
      <c r="P140" s="219">
        <f t="shared" si="9"/>
        <v>1273.9566478720978</v>
      </c>
      <c r="Q140" s="219">
        <f t="shared" si="9"/>
        <v>1244.2755304961363</v>
      </c>
      <c r="R140" s="219">
        <f t="shared" si="9"/>
        <v>1214.5944131201636</v>
      </c>
      <c r="S140" s="219">
        <f t="shared" si="9"/>
        <v>1184.9132957442018</v>
      </c>
      <c r="T140" s="219">
        <f t="shared" si="9"/>
        <v>1155.2321783682294</v>
      </c>
      <c r="U140" s="219">
        <f t="shared" si="9"/>
        <v>1125.5510609922676</v>
      </c>
      <c r="V140" s="219">
        <f t="shared" si="9"/>
        <v>1095.8699436162949</v>
      </c>
      <c r="W140" s="219">
        <f t="shared" si="9"/>
        <v>1083.5551837210719</v>
      </c>
      <c r="X140" s="219">
        <f t="shared" si="9"/>
        <v>1071.240423825838</v>
      </c>
      <c r="Y140" s="219">
        <f t="shared" si="9"/>
        <v>1058.9256639306138</v>
      </c>
      <c r="Z140" s="219">
        <f t="shared" si="9"/>
        <v>1046.6109040353833</v>
      </c>
      <c r="AA140" s="219">
        <f t="shared" si="9"/>
        <v>1034.2961441401537</v>
      </c>
      <c r="AB140" s="219">
        <f t="shared" si="9"/>
        <v>1021.981384244924</v>
      </c>
      <c r="AC140" s="219">
        <f t="shared" si="9"/>
        <v>1009.6666243496944</v>
      </c>
      <c r="AD140" s="219">
        <f t="shared" si="9"/>
        <v>997.35186445446493</v>
      </c>
      <c r="AE140" s="219">
        <f t="shared" si="9"/>
        <v>985.03710455923544</v>
      </c>
      <c r="AF140" s="219">
        <f t="shared" si="9"/>
        <v>972.72234466400585</v>
      </c>
      <c r="AG140" s="219">
        <f t="shared" si="9"/>
        <v>960.40758476877625</v>
      </c>
      <c r="AH140" s="219">
        <f t="shared" si="9"/>
        <v>948.09282487354665</v>
      </c>
      <c r="AI140" s="219">
        <f t="shared" si="9"/>
        <v>935.77806497831716</v>
      </c>
      <c r="AJ140" s="219">
        <f t="shared" si="9"/>
        <v>923.46330508308654</v>
      </c>
      <c r="AK140" s="219">
        <f t="shared" si="9"/>
        <v>911.14854518785694</v>
      </c>
      <c r="AL140" s="219">
        <f t="shared" si="9"/>
        <v>898.83378529262734</v>
      </c>
      <c r="AM140" s="219">
        <f t="shared" si="9"/>
        <v>886.51902539739785</v>
      </c>
      <c r="AN140" s="219">
        <f t="shared" si="9"/>
        <v>874.20426550216825</v>
      </c>
      <c r="AO140" s="219">
        <f t="shared" si="9"/>
        <v>861.88950560693866</v>
      </c>
      <c r="AP140" s="219">
        <f t="shared" si="9"/>
        <v>849.57474571170906</v>
      </c>
    </row>
    <row r="141" spans="7:42" ht="14.25" customHeight="1" x14ac:dyDescent="0.2">
      <c r="G141" s="145"/>
      <c r="H141" s="396"/>
      <c r="J141" s="350"/>
      <c r="K141" s="142" t="s">
        <v>907</v>
      </c>
      <c r="L141" s="192" t="s">
        <v>963</v>
      </c>
      <c r="M141" s="220">
        <f t="shared" si="9"/>
        <v>1363.0000000000048</v>
      </c>
      <c r="N141" s="220">
        <f t="shared" si="9"/>
        <v>1540.2333333333315</v>
      </c>
      <c r="O141" s="220">
        <f t="shared" si="9"/>
        <v>1447.233333333339</v>
      </c>
      <c r="P141" s="220">
        <f t="shared" si="9"/>
        <v>1291.9999999999948</v>
      </c>
      <c r="Q141" s="220">
        <f t="shared" si="9"/>
        <v>1268.333333333328</v>
      </c>
      <c r="R141" s="220">
        <f t="shared" si="9"/>
        <v>1244.6666666666617</v>
      </c>
      <c r="S141" s="220">
        <f t="shared" si="9"/>
        <v>1220.999999999995</v>
      </c>
      <c r="T141" s="220">
        <f t="shared" si="9"/>
        <v>1197.3333333333287</v>
      </c>
      <c r="U141" s="220">
        <f t="shared" si="9"/>
        <v>1173.666666666662</v>
      </c>
      <c r="V141" s="220">
        <f t="shared" si="9"/>
        <v>1149.9999999999957</v>
      </c>
      <c r="W141" s="220">
        <f t="shared" si="9"/>
        <v>1138.6766064586523</v>
      </c>
      <c r="X141" s="220">
        <f t="shared" si="9"/>
        <v>1127.3532129172982</v>
      </c>
      <c r="Y141" s="220">
        <f t="shared" si="9"/>
        <v>1116.029819375955</v>
      </c>
      <c r="Z141" s="220">
        <f t="shared" si="9"/>
        <v>1104.7064258346009</v>
      </c>
      <c r="AA141" s="220">
        <f t="shared" si="9"/>
        <v>1093.383032293247</v>
      </c>
      <c r="AB141" s="220">
        <f t="shared" si="9"/>
        <v>1082.0596387519035</v>
      </c>
      <c r="AC141" s="220">
        <f t="shared" si="9"/>
        <v>1070.7362452105497</v>
      </c>
      <c r="AD141" s="220">
        <f t="shared" si="9"/>
        <v>1059.4128516692083</v>
      </c>
      <c r="AE141" s="220">
        <f t="shared" si="9"/>
        <v>1048.0894581278596</v>
      </c>
      <c r="AF141" s="220">
        <f t="shared" si="9"/>
        <v>1036.7660645865099</v>
      </c>
      <c r="AG141" s="220">
        <f t="shared" si="9"/>
        <v>1025.4426710451601</v>
      </c>
      <c r="AH141" s="220">
        <f t="shared" si="9"/>
        <v>1014.1192775038104</v>
      </c>
      <c r="AI141" s="220">
        <f t="shared" si="9"/>
        <v>1002.7958839624617</v>
      </c>
      <c r="AJ141" s="220">
        <f t="shared" si="9"/>
        <v>991.47249042111207</v>
      </c>
      <c r="AK141" s="220">
        <f t="shared" si="9"/>
        <v>980.14909687976228</v>
      </c>
      <c r="AL141" s="220">
        <f t="shared" si="9"/>
        <v>968.82570333841363</v>
      </c>
      <c r="AM141" s="220">
        <f t="shared" si="9"/>
        <v>957.50230979706396</v>
      </c>
      <c r="AN141" s="220">
        <f t="shared" si="9"/>
        <v>946.17891625571417</v>
      </c>
      <c r="AO141" s="220">
        <f t="shared" si="9"/>
        <v>934.8555227143645</v>
      </c>
      <c r="AP141" s="220">
        <f t="shared" si="9"/>
        <v>923.53212917301573</v>
      </c>
    </row>
    <row r="142" spans="7:42" ht="14.25" customHeight="1" thickBot="1" x14ac:dyDescent="0.25">
      <c r="G142" s="145"/>
      <c r="H142" s="396"/>
      <c r="J142" s="350"/>
      <c r="K142" s="203" t="s">
        <v>907</v>
      </c>
      <c r="L142" s="203" t="s">
        <v>964</v>
      </c>
      <c r="M142" s="221">
        <f t="shared" ref="M142:AP142" si="10">M405*(M206 + M303)</f>
        <v>1363.0000000000048</v>
      </c>
      <c r="N142" s="221">
        <f t="shared" si="10"/>
        <v>1556.0722383392163</v>
      </c>
      <c r="O142" s="221">
        <f t="shared" si="10"/>
        <v>1477.5338472576204</v>
      </c>
      <c r="P142" s="221">
        <f t="shared" si="10"/>
        <v>1333.3188826240321</v>
      </c>
      <c r="Q142" s="221">
        <f t="shared" si="10"/>
        <v>1323.4251768320451</v>
      </c>
      <c r="R142" s="221">
        <f t="shared" si="10"/>
        <v>1313.5314710400578</v>
      </c>
      <c r="S142" s="221">
        <f t="shared" si="10"/>
        <v>1303.6377652480705</v>
      </c>
      <c r="T142" s="221">
        <f t="shared" si="10"/>
        <v>1293.7440594560726</v>
      </c>
      <c r="U142" s="221">
        <f t="shared" si="10"/>
        <v>1283.8503536640853</v>
      </c>
      <c r="V142" s="221">
        <f t="shared" si="10"/>
        <v>1273.9566478720978</v>
      </c>
      <c r="W142" s="221">
        <f t="shared" si="10"/>
        <v>1265.366506952058</v>
      </c>
      <c r="X142" s="221">
        <f t="shared" si="10"/>
        <v>1256.7763660320179</v>
      </c>
      <c r="Y142" s="221">
        <f t="shared" si="10"/>
        <v>1248.1862251119783</v>
      </c>
      <c r="Z142" s="221">
        <f t="shared" si="10"/>
        <v>1239.5960841919486</v>
      </c>
      <c r="AA142" s="221">
        <f t="shared" si="10"/>
        <v>1231.0059432719088</v>
      </c>
      <c r="AB142" s="221">
        <f t="shared" si="10"/>
        <v>1222.4158023518687</v>
      </c>
      <c r="AC142" s="221">
        <f t="shared" si="10"/>
        <v>1213.8256614318288</v>
      </c>
      <c r="AD142" s="221">
        <f t="shared" si="10"/>
        <v>1205.2355205117888</v>
      </c>
      <c r="AE142" s="221">
        <f t="shared" si="10"/>
        <v>1196.6453795917489</v>
      </c>
      <c r="AF142" s="221">
        <f t="shared" si="10"/>
        <v>1188.0552386717088</v>
      </c>
      <c r="AG142" s="221">
        <f t="shared" si="10"/>
        <v>1179.4650977516692</v>
      </c>
      <c r="AH142" s="221">
        <f t="shared" si="10"/>
        <v>1170.8749568316291</v>
      </c>
      <c r="AI142" s="221">
        <f t="shared" si="10"/>
        <v>1162.2848159115892</v>
      </c>
      <c r="AJ142" s="221">
        <f t="shared" si="10"/>
        <v>1153.6946749915494</v>
      </c>
      <c r="AK142" s="221">
        <f t="shared" si="10"/>
        <v>1145.1045340715198</v>
      </c>
      <c r="AL142" s="221">
        <f t="shared" si="10"/>
        <v>1136.5143931514801</v>
      </c>
      <c r="AM142" s="221">
        <f t="shared" si="10"/>
        <v>1127.9242522314401</v>
      </c>
      <c r="AN142" s="221">
        <f t="shared" si="10"/>
        <v>1119.3341113114002</v>
      </c>
      <c r="AO142" s="221">
        <f t="shared" si="10"/>
        <v>1110.7439703913601</v>
      </c>
      <c r="AP142" s="221">
        <f t="shared" si="10"/>
        <v>1102.1538294713203</v>
      </c>
    </row>
    <row r="143" spans="7:42" ht="14.25" customHeight="1" thickTop="1" x14ac:dyDescent="0.2">
      <c r="G143" s="145"/>
      <c r="H143" s="396"/>
      <c r="J143" s="350"/>
      <c r="K143" s="201" t="s">
        <v>913</v>
      </c>
      <c r="L143" s="201" t="s">
        <v>962</v>
      </c>
      <c r="M143" s="222">
        <f t="shared" ref="M143:AP145" si="11" xml:space="preserve"> M403*(M207 + M304)</f>
        <v>1363.0000000000048</v>
      </c>
      <c r="N143" s="222">
        <f t="shared" si="11"/>
        <v>1533.3167150176362</v>
      </c>
      <c r="O143" s="222">
        <f t="shared" si="11"/>
        <v>1434.0015417728744</v>
      </c>
      <c r="P143" s="222">
        <f t="shared" si="11"/>
        <v>1273.9566478720978</v>
      </c>
      <c r="Q143" s="222">
        <f t="shared" si="11"/>
        <v>1244.2755304961363</v>
      </c>
      <c r="R143" s="222">
        <f t="shared" si="11"/>
        <v>1214.5944131201636</v>
      </c>
      <c r="S143" s="222">
        <f t="shared" si="11"/>
        <v>1184.9132957442018</v>
      </c>
      <c r="T143" s="222">
        <f t="shared" si="11"/>
        <v>1155.2321783682294</v>
      </c>
      <c r="U143" s="222">
        <f t="shared" si="11"/>
        <v>1125.5510609922676</v>
      </c>
      <c r="V143" s="222">
        <f t="shared" si="11"/>
        <v>1095.8699436162949</v>
      </c>
      <c r="W143" s="222">
        <f t="shared" si="11"/>
        <v>1083.5551837210719</v>
      </c>
      <c r="X143" s="222">
        <f t="shared" si="11"/>
        <v>1071.240423825838</v>
      </c>
      <c r="Y143" s="222">
        <f t="shared" si="11"/>
        <v>1058.9256639306138</v>
      </c>
      <c r="Z143" s="222">
        <f t="shared" si="11"/>
        <v>1046.6109040353833</v>
      </c>
      <c r="AA143" s="222">
        <f t="shared" si="11"/>
        <v>1034.2961441401537</v>
      </c>
      <c r="AB143" s="222">
        <f t="shared" si="11"/>
        <v>1021.981384244924</v>
      </c>
      <c r="AC143" s="222">
        <f t="shared" si="11"/>
        <v>1009.6666243496944</v>
      </c>
      <c r="AD143" s="222">
        <f t="shared" si="11"/>
        <v>997.35186445446493</v>
      </c>
      <c r="AE143" s="222">
        <f t="shared" si="11"/>
        <v>985.03710455923544</v>
      </c>
      <c r="AF143" s="222">
        <f t="shared" si="11"/>
        <v>972.72234466400585</v>
      </c>
      <c r="AG143" s="222">
        <f t="shared" si="11"/>
        <v>960.40758476877625</v>
      </c>
      <c r="AH143" s="222">
        <f t="shared" si="11"/>
        <v>948.09282487354665</v>
      </c>
      <c r="AI143" s="222">
        <f t="shared" si="11"/>
        <v>935.77806497831716</v>
      </c>
      <c r="AJ143" s="222">
        <f t="shared" si="11"/>
        <v>923.46330508308654</v>
      </c>
      <c r="AK143" s="222">
        <f t="shared" si="11"/>
        <v>911.14854518785694</v>
      </c>
      <c r="AL143" s="222">
        <f t="shared" si="11"/>
        <v>898.83378529262734</v>
      </c>
      <c r="AM143" s="222">
        <f t="shared" si="11"/>
        <v>886.51902539739785</v>
      </c>
      <c r="AN143" s="222">
        <f t="shared" si="11"/>
        <v>874.20426550216825</v>
      </c>
      <c r="AO143" s="222">
        <f t="shared" si="11"/>
        <v>861.88950560693866</v>
      </c>
      <c r="AP143" s="222">
        <f t="shared" si="11"/>
        <v>849.57474571170906</v>
      </c>
    </row>
    <row r="144" spans="7:42" ht="14.25" customHeight="1" x14ac:dyDescent="0.2">
      <c r="G144" s="145"/>
      <c r="H144" s="396"/>
      <c r="J144" s="350"/>
      <c r="K144" s="142" t="s">
        <v>913</v>
      </c>
      <c r="L144" s="192" t="s">
        <v>963</v>
      </c>
      <c r="M144" s="223">
        <f t="shared" si="11"/>
        <v>1363.0000000000048</v>
      </c>
      <c r="N144" s="223">
        <f t="shared" si="11"/>
        <v>1540.2333333333315</v>
      </c>
      <c r="O144" s="223">
        <f t="shared" si="11"/>
        <v>1447.233333333339</v>
      </c>
      <c r="P144" s="223">
        <f t="shared" si="11"/>
        <v>1291.9999999999948</v>
      </c>
      <c r="Q144" s="223">
        <f t="shared" si="11"/>
        <v>1268.333333333328</v>
      </c>
      <c r="R144" s="223">
        <f t="shared" si="11"/>
        <v>1244.6666666666617</v>
      </c>
      <c r="S144" s="223">
        <f t="shared" si="11"/>
        <v>1220.999999999995</v>
      </c>
      <c r="T144" s="223">
        <f t="shared" si="11"/>
        <v>1197.3333333333287</v>
      </c>
      <c r="U144" s="223">
        <f t="shared" si="11"/>
        <v>1173.666666666662</v>
      </c>
      <c r="V144" s="223">
        <f t="shared" si="11"/>
        <v>1149.9999999999957</v>
      </c>
      <c r="W144" s="223">
        <f t="shared" si="11"/>
        <v>1138.6766064586523</v>
      </c>
      <c r="X144" s="223">
        <f t="shared" si="11"/>
        <v>1127.3532129172982</v>
      </c>
      <c r="Y144" s="223">
        <f t="shared" si="11"/>
        <v>1116.029819375955</v>
      </c>
      <c r="Z144" s="223">
        <f t="shared" si="11"/>
        <v>1104.7064258346009</v>
      </c>
      <c r="AA144" s="223">
        <f t="shared" si="11"/>
        <v>1093.383032293247</v>
      </c>
      <c r="AB144" s="223">
        <f t="shared" si="11"/>
        <v>1082.0596387519035</v>
      </c>
      <c r="AC144" s="223">
        <f t="shared" si="11"/>
        <v>1070.7362452105497</v>
      </c>
      <c r="AD144" s="223">
        <f t="shared" si="11"/>
        <v>1059.4128516692083</v>
      </c>
      <c r="AE144" s="223">
        <f t="shared" si="11"/>
        <v>1048.0894581278596</v>
      </c>
      <c r="AF144" s="223">
        <f t="shared" si="11"/>
        <v>1036.7660645865099</v>
      </c>
      <c r="AG144" s="223">
        <f t="shared" si="11"/>
        <v>1025.4426710451601</v>
      </c>
      <c r="AH144" s="223">
        <f t="shared" si="11"/>
        <v>1014.1192775038104</v>
      </c>
      <c r="AI144" s="223">
        <f t="shared" si="11"/>
        <v>1002.7958839624617</v>
      </c>
      <c r="AJ144" s="223">
        <f t="shared" si="11"/>
        <v>991.47249042111207</v>
      </c>
      <c r="AK144" s="223">
        <f t="shared" si="11"/>
        <v>980.14909687976228</v>
      </c>
      <c r="AL144" s="223">
        <f t="shared" si="11"/>
        <v>968.82570333841363</v>
      </c>
      <c r="AM144" s="223">
        <f t="shared" si="11"/>
        <v>957.50230979706396</v>
      </c>
      <c r="AN144" s="223">
        <f t="shared" si="11"/>
        <v>946.17891625571417</v>
      </c>
      <c r="AO144" s="223">
        <f t="shared" si="11"/>
        <v>934.8555227143645</v>
      </c>
      <c r="AP144" s="223">
        <f t="shared" si="11"/>
        <v>923.53212917301573</v>
      </c>
    </row>
    <row r="145" spans="7:42" ht="14.25" customHeight="1" thickBot="1" x14ac:dyDescent="0.25">
      <c r="G145" s="145"/>
      <c r="H145" s="396"/>
      <c r="J145" s="350"/>
      <c r="K145" s="203" t="s">
        <v>913</v>
      </c>
      <c r="L145" s="203" t="s">
        <v>964</v>
      </c>
      <c r="M145" s="221">
        <f t="shared" si="11"/>
        <v>1363.0000000000048</v>
      </c>
      <c r="N145" s="221">
        <f t="shared" si="11"/>
        <v>1556.0722383392163</v>
      </c>
      <c r="O145" s="221">
        <f t="shared" si="11"/>
        <v>1477.5338472576204</v>
      </c>
      <c r="P145" s="221">
        <f t="shared" si="11"/>
        <v>1333.3188826240321</v>
      </c>
      <c r="Q145" s="221">
        <f t="shared" si="11"/>
        <v>1323.4251768320451</v>
      </c>
      <c r="R145" s="221">
        <f t="shared" si="11"/>
        <v>1313.5314710400578</v>
      </c>
      <c r="S145" s="221">
        <f t="shared" si="11"/>
        <v>1303.6377652480705</v>
      </c>
      <c r="T145" s="221">
        <f t="shared" si="11"/>
        <v>1293.7440594560726</v>
      </c>
      <c r="U145" s="221">
        <f t="shared" si="11"/>
        <v>1283.8503536640853</v>
      </c>
      <c r="V145" s="221">
        <f t="shared" si="11"/>
        <v>1273.9566478720978</v>
      </c>
      <c r="W145" s="221">
        <f t="shared" si="11"/>
        <v>1265.366506952058</v>
      </c>
      <c r="X145" s="221">
        <f t="shared" si="11"/>
        <v>1256.7763660320179</v>
      </c>
      <c r="Y145" s="221">
        <f t="shared" si="11"/>
        <v>1248.1862251119783</v>
      </c>
      <c r="Z145" s="221">
        <f t="shared" si="11"/>
        <v>1239.5960841919486</v>
      </c>
      <c r="AA145" s="221">
        <f t="shared" si="11"/>
        <v>1231.0059432719088</v>
      </c>
      <c r="AB145" s="221">
        <f t="shared" si="11"/>
        <v>1222.4158023518687</v>
      </c>
      <c r="AC145" s="221">
        <f t="shared" si="11"/>
        <v>1213.8256614318288</v>
      </c>
      <c r="AD145" s="221">
        <f t="shared" si="11"/>
        <v>1205.2355205117888</v>
      </c>
      <c r="AE145" s="221">
        <f t="shared" si="11"/>
        <v>1196.6453795917489</v>
      </c>
      <c r="AF145" s="221">
        <f t="shared" si="11"/>
        <v>1188.0552386717088</v>
      </c>
      <c r="AG145" s="221">
        <f t="shared" si="11"/>
        <v>1179.4650977516692</v>
      </c>
      <c r="AH145" s="221">
        <f t="shared" si="11"/>
        <v>1170.8749568316291</v>
      </c>
      <c r="AI145" s="221">
        <f t="shared" si="11"/>
        <v>1162.2848159115892</v>
      </c>
      <c r="AJ145" s="221">
        <f t="shared" si="11"/>
        <v>1153.6946749915494</v>
      </c>
      <c r="AK145" s="221">
        <f t="shared" si="11"/>
        <v>1145.1045340715198</v>
      </c>
      <c r="AL145" s="221">
        <f t="shared" si="11"/>
        <v>1136.5143931514801</v>
      </c>
      <c r="AM145" s="221">
        <f t="shared" si="11"/>
        <v>1127.9242522314401</v>
      </c>
      <c r="AN145" s="221">
        <f t="shared" si="11"/>
        <v>1119.3341113114002</v>
      </c>
      <c r="AO145" s="221">
        <f t="shared" si="11"/>
        <v>1110.7439703913601</v>
      </c>
      <c r="AP145" s="221">
        <f t="shared" si="11"/>
        <v>1102.1538294713203</v>
      </c>
    </row>
    <row r="146" spans="7:42" ht="14.25" customHeight="1" thickTop="1" x14ac:dyDescent="0.2">
      <c r="G146" s="145"/>
      <c r="H146" s="396"/>
      <c r="J146" s="350"/>
      <c r="K146" s="201" t="s">
        <v>917</v>
      </c>
      <c r="L146" s="201" t="s">
        <v>962</v>
      </c>
      <c r="M146" s="222">
        <f t="shared" ref="M146:AP147" si="12" xml:space="preserve"> M403*(M210 + M307)</f>
        <v>1363.0000000000048</v>
      </c>
      <c r="N146" s="222">
        <f t="shared" si="12"/>
        <v>1533.3167150176362</v>
      </c>
      <c r="O146" s="222">
        <f t="shared" si="12"/>
        <v>1434.0015417728744</v>
      </c>
      <c r="P146" s="222">
        <f t="shared" si="12"/>
        <v>1273.9566478720978</v>
      </c>
      <c r="Q146" s="222">
        <f t="shared" si="12"/>
        <v>1244.2755304961363</v>
      </c>
      <c r="R146" s="222">
        <f t="shared" si="12"/>
        <v>1214.5944131201636</v>
      </c>
      <c r="S146" s="222">
        <f t="shared" si="12"/>
        <v>1184.9132957442018</v>
      </c>
      <c r="T146" s="222">
        <f t="shared" si="12"/>
        <v>1155.2321783682294</v>
      </c>
      <c r="U146" s="222">
        <f t="shared" si="12"/>
        <v>1125.5510609922676</v>
      </c>
      <c r="V146" s="222">
        <f t="shared" si="12"/>
        <v>1095.8699436162949</v>
      </c>
      <c r="W146" s="222">
        <f t="shared" si="12"/>
        <v>1083.5551837210719</v>
      </c>
      <c r="X146" s="222">
        <f t="shared" si="12"/>
        <v>1071.240423825838</v>
      </c>
      <c r="Y146" s="222">
        <f t="shared" si="12"/>
        <v>1058.9256639306138</v>
      </c>
      <c r="Z146" s="222">
        <f t="shared" si="12"/>
        <v>1046.6109040353833</v>
      </c>
      <c r="AA146" s="222">
        <f t="shared" si="12"/>
        <v>1034.2961441401537</v>
      </c>
      <c r="AB146" s="222">
        <f t="shared" si="12"/>
        <v>1021.981384244924</v>
      </c>
      <c r="AC146" s="222">
        <f t="shared" si="12"/>
        <v>1009.6666243496944</v>
      </c>
      <c r="AD146" s="222">
        <f t="shared" si="12"/>
        <v>997.35186445446493</v>
      </c>
      <c r="AE146" s="222">
        <f t="shared" si="12"/>
        <v>985.03710455923544</v>
      </c>
      <c r="AF146" s="222">
        <f t="shared" si="12"/>
        <v>972.72234466400585</v>
      </c>
      <c r="AG146" s="222">
        <f t="shared" si="12"/>
        <v>960.40758476877625</v>
      </c>
      <c r="AH146" s="222">
        <f t="shared" si="12"/>
        <v>948.09282487354665</v>
      </c>
      <c r="AI146" s="222">
        <f t="shared" si="12"/>
        <v>935.77806497831716</v>
      </c>
      <c r="AJ146" s="222">
        <f t="shared" si="12"/>
        <v>923.46330508308654</v>
      </c>
      <c r="AK146" s="222">
        <f t="shared" si="12"/>
        <v>911.14854518785694</v>
      </c>
      <c r="AL146" s="222">
        <f t="shared" si="12"/>
        <v>898.83378529262734</v>
      </c>
      <c r="AM146" s="222">
        <f t="shared" si="12"/>
        <v>886.51902539739785</v>
      </c>
      <c r="AN146" s="222">
        <f t="shared" si="12"/>
        <v>874.20426550216825</v>
      </c>
      <c r="AO146" s="222">
        <f t="shared" si="12"/>
        <v>861.88950560693866</v>
      </c>
      <c r="AP146" s="222">
        <f t="shared" si="12"/>
        <v>849.57474571170906</v>
      </c>
    </row>
    <row r="147" spans="7:42" ht="14.25" customHeight="1" x14ac:dyDescent="0.2">
      <c r="G147" s="145"/>
      <c r="H147" s="396"/>
      <c r="J147" s="350"/>
      <c r="K147" s="142" t="s">
        <v>917</v>
      </c>
      <c r="L147" s="192" t="s">
        <v>963</v>
      </c>
      <c r="M147" s="224">
        <f t="shared" si="12"/>
        <v>1363.0000000000048</v>
      </c>
      <c r="N147" s="224">
        <f t="shared" si="12"/>
        <v>1540.2333333333315</v>
      </c>
      <c r="O147" s="224">
        <f t="shared" si="12"/>
        <v>1447.233333333339</v>
      </c>
      <c r="P147" s="224">
        <f t="shared" si="12"/>
        <v>1291.9999999999948</v>
      </c>
      <c r="Q147" s="224">
        <f t="shared" si="12"/>
        <v>1268.333333333328</v>
      </c>
      <c r="R147" s="224">
        <f t="shared" si="12"/>
        <v>1244.6666666666617</v>
      </c>
      <c r="S147" s="224">
        <f t="shared" si="12"/>
        <v>1220.999999999995</v>
      </c>
      <c r="T147" s="224">
        <f t="shared" si="12"/>
        <v>1197.3333333333287</v>
      </c>
      <c r="U147" s="224">
        <f t="shared" si="12"/>
        <v>1173.666666666662</v>
      </c>
      <c r="V147" s="224">
        <f t="shared" si="12"/>
        <v>1149.9999999999957</v>
      </c>
      <c r="W147" s="224">
        <f t="shared" si="12"/>
        <v>1138.6766064586523</v>
      </c>
      <c r="X147" s="224">
        <f t="shared" si="12"/>
        <v>1127.3532129172982</v>
      </c>
      <c r="Y147" s="224">
        <f t="shared" si="12"/>
        <v>1116.029819375955</v>
      </c>
      <c r="Z147" s="224">
        <f t="shared" si="12"/>
        <v>1104.7064258346009</v>
      </c>
      <c r="AA147" s="224">
        <f t="shared" si="12"/>
        <v>1093.383032293247</v>
      </c>
      <c r="AB147" s="224">
        <f t="shared" si="12"/>
        <v>1082.0596387519035</v>
      </c>
      <c r="AC147" s="224">
        <f t="shared" si="12"/>
        <v>1070.7362452105497</v>
      </c>
      <c r="AD147" s="224">
        <f t="shared" si="12"/>
        <v>1059.4128516692083</v>
      </c>
      <c r="AE147" s="224">
        <f t="shared" si="12"/>
        <v>1048.0894581278596</v>
      </c>
      <c r="AF147" s="224">
        <f t="shared" si="12"/>
        <v>1036.7660645865099</v>
      </c>
      <c r="AG147" s="224">
        <f t="shared" si="12"/>
        <v>1025.4426710451601</v>
      </c>
      <c r="AH147" s="224">
        <f t="shared" si="12"/>
        <v>1014.1192775038104</v>
      </c>
      <c r="AI147" s="224">
        <f t="shared" si="12"/>
        <v>1002.7958839624617</v>
      </c>
      <c r="AJ147" s="224">
        <f t="shared" si="12"/>
        <v>991.47249042111207</v>
      </c>
      <c r="AK147" s="224">
        <f t="shared" si="12"/>
        <v>980.14909687976228</v>
      </c>
      <c r="AL147" s="224">
        <f t="shared" si="12"/>
        <v>968.82570333841363</v>
      </c>
      <c r="AM147" s="224">
        <f t="shared" si="12"/>
        <v>957.50230979706396</v>
      </c>
      <c r="AN147" s="224">
        <f t="shared" si="12"/>
        <v>946.17891625571417</v>
      </c>
      <c r="AO147" s="224">
        <f t="shared" si="12"/>
        <v>934.8555227143645</v>
      </c>
      <c r="AP147" s="224">
        <f t="shared" si="12"/>
        <v>923.53212917301573</v>
      </c>
    </row>
    <row r="148" spans="7:42" ht="14.25" customHeight="1" thickBot="1" x14ac:dyDescent="0.25">
      <c r="G148" s="145"/>
      <c r="H148" s="396"/>
      <c r="J148" s="350"/>
      <c r="K148" s="203" t="s">
        <v>917</v>
      </c>
      <c r="L148" s="203" t="s">
        <v>964</v>
      </c>
      <c r="M148" s="221">
        <f t="shared" ref="M148:AP148" si="13">M405*(M212 + M309)</f>
        <v>1363.0000000000048</v>
      </c>
      <c r="N148" s="221">
        <f t="shared" si="13"/>
        <v>1556.0722383392163</v>
      </c>
      <c r="O148" s="221">
        <f t="shared" si="13"/>
        <v>1477.5338472576204</v>
      </c>
      <c r="P148" s="221">
        <f t="shared" si="13"/>
        <v>1333.3188826240321</v>
      </c>
      <c r="Q148" s="221">
        <f t="shared" si="13"/>
        <v>1323.4251768320451</v>
      </c>
      <c r="R148" s="221">
        <f t="shared" si="13"/>
        <v>1313.5314710400578</v>
      </c>
      <c r="S148" s="221">
        <f t="shared" si="13"/>
        <v>1303.6377652480705</v>
      </c>
      <c r="T148" s="221">
        <f t="shared" si="13"/>
        <v>1293.7440594560726</v>
      </c>
      <c r="U148" s="221">
        <f t="shared" si="13"/>
        <v>1283.8503536640853</v>
      </c>
      <c r="V148" s="221">
        <f t="shared" si="13"/>
        <v>1273.9566478720978</v>
      </c>
      <c r="W148" s="221">
        <f t="shared" si="13"/>
        <v>1265.366506952058</v>
      </c>
      <c r="X148" s="221">
        <f t="shared" si="13"/>
        <v>1256.7763660320179</v>
      </c>
      <c r="Y148" s="221">
        <f t="shared" si="13"/>
        <v>1248.1862251119783</v>
      </c>
      <c r="Z148" s="221">
        <f t="shared" si="13"/>
        <v>1239.5960841919486</v>
      </c>
      <c r="AA148" s="221">
        <f t="shared" si="13"/>
        <v>1231.0059432719088</v>
      </c>
      <c r="AB148" s="221">
        <f t="shared" si="13"/>
        <v>1222.4158023518687</v>
      </c>
      <c r="AC148" s="221">
        <f t="shared" si="13"/>
        <v>1213.8256614318288</v>
      </c>
      <c r="AD148" s="221">
        <f t="shared" si="13"/>
        <v>1205.2355205117888</v>
      </c>
      <c r="AE148" s="221">
        <f t="shared" si="13"/>
        <v>1196.6453795917489</v>
      </c>
      <c r="AF148" s="221">
        <f t="shared" si="13"/>
        <v>1188.0552386717088</v>
      </c>
      <c r="AG148" s="221">
        <f t="shared" si="13"/>
        <v>1179.4650977516692</v>
      </c>
      <c r="AH148" s="221">
        <f t="shared" si="13"/>
        <v>1170.8749568316291</v>
      </c>
      <c r="AI148" s="221">
        <f t="shared" si="13"/>
        <v>1162.2848159115892</v>
      </c>
      <c r="AJ148" s="221">
        <f t="shared" si="13"/>
        <v>1153.6946749915494</v>
      </c>
      <c r="AK148" s="221">
        <f t="shared" si="13"/>
        <v>1145.1045340715198</v>
      </c>
      <c r="AL148" s="221">
        <f t="shared" si="13"/>
        <v>1136.5143931514801</v>
      </c>
      <c r="AM148" s="221">
        <f t="shared" si="13"/>
        <v>1127.9242522314401</v>
      </c>
      <c r="AN148" s="221">
        <f t="shared" si="13"/>
        <v>1119.3341113114002</v>
      </c>
      <c r="AO148" s="221">
        <f t="shared" si="13"/>
        <v>1110.7439703913601</v>
      </c>
      <c r="AP148" s="221">
        <f t="shared" si="13"/>
        <v>1102.1538294713203</v>
      </c>
    </row>
    <row r="149" spans="7:42" ht="14.25" customHeight="1" thickTop="1" x14ac:dyDescent="0.2">
      <c r="G149" s="145"/>
      <c r="H149" s="396"/>
      <c r="J149" s="350"/>
      <c r="K149" s="201" t="s">
        <v>920</v>
      </c>
      <c r="L149" s="201" t="s">
        <v>962</v>
      </c>
      <c r="M149" s="222">
        <f t="shared" ref="M149:AP151" si="14">M403*(M213 + M310)</f>
        <v>1363.0000000000048</v>
      </c>
      <c r="N149" s="222">
        <f t="shared" si="14"/>
        <v>1533.3167150176362</v>
      </c>
      <c r="O149" s="222">
        <f t="shared" si="14"/>
        <v>1434.0015417728744</v>
      </c>
      <c r="P149" s="222">
        <f t="shared" si="14"/>
        <v>1273.9566478720978</v>
      </c>
      <c r="Q149" s="222">
        <f t="shared" si="14"/>
        <v>1244.2755304961363</v>
      </c>
      <c r="R149" s="222">
        <f t="shared" si="14"/>
        <v>1214.5944131201636</v>
      </c>
      <c r="S149" s="222">
        <f t="shared" si="14"/>
        <v>1184.9132957442018</v>
      </c>
      <c r="T149" s="222">
        <f t="shared" si="14"/>
        <v>1155.2321783682294</v>
      </c>
      <c r="U149" s="222">
        <f t="shared" si="14"/>
        <v>1125.5510609922676</v>
      </c>
      <c r="V149" s="222">
        <f t="shared" si="14"/>
        <v>1095.8699436162949</v>
      </c>
      <c r="W149" s="222">
        <f t="shared" si="14"/>
        <v>1083.5551837210719</v>
      </c>
      <c r="X149" s="222">
        <f t="shared" si="14"/>
        <v>1071.240423825838</v>
      </c>
      <c r="Y149" s="222">
        <f t="shared" si="14"/>
        <v>1058.9256639306138</v>
      </c>
      <c r="Z149" s="222">
        <f t="shared" si="14"/>
        <v>1046.6109040353833</v>
      </c>
      <c r="AA149" s="222">
        <f t="shared" si="14"/>
        <v>1034.2961441401537</v>
      </c>
      <c r="AB149" s="222">
        <f t="shared" si="14"/>
        <v>1021.981384244924</v>
      </c>
      <c r="AC149" s="222">
        <f t="shared" si="14"/>
        <v>1009.6666243496944</v>
      </c>
      <c r="AD149" s="222">
        <f t="shared" si="14"/>
        <v>997.35186445446493</v>
      </c>
      <c r="AE149" s="222">
        <f t="shared" si="14"/>
        <v>985.03710455923544</v>
      </c>
      <c r="AF149" s="222">
        <f t="shared" si="14"/>
        <v>972.72234466400585</v>
      </c>
      <c r="AG149" s="222">
        <f t="shared" si="14"/>
        <v>960.40758476877625</v>
      </c>
      <c r="AH149" s="222">
        <f t="shared" si="14"/>
        <v>948.09282487354665</v>
      </c>
      <c r="AI149" s="222">
        <f t="shared" si="14"/>
        <v>935.77806497831716</v>
      </c>
      <c r="AJ149" s="222">
        <f t="shared" si="14"/>
        <v>923.46330508308654</v>
      </c>
      <c r="AK149" s="222">
        <f t="shared" si="14"/>
        <v>911.14854518785694</v>
      </c>
      <c r="AL149" s="222">
        <f t="shared" si="14"/>
        <v>898.83378529262734</v>
      </c>
      <c r="AM149" s="222">
        <f t="shared" si="14"/>
        <v>886.51902539739785</v>
      </c>
      <c r="AN149" s="222">
        <f t="shared" si="14"/>
        <v>874.20426550216825</v>
      </c>
      <c r="AO149" s="222">
        <f t="shared" si="14"/>
        <v>861.88950560693866</v>
      </c>
      <c r="AP149" s="222">
        <f t="shared" si="14"/>
        <v>849.57474571170906</v>
      </c>
    </row>
    <row r="150" spans="7:42" ht="14.25" customHeight="1" x14ac:dyDescent="0.2">
      <c r="G150" s="145"/>
      <c r="H150" s="396"/>
      <c r="J150" s="350"/>
      <c r="K150" s="142" t="s">
        <v>920</v>
      </c>
      <c r="L150" s="192" t="s">
        <v>963</v>
      </c>
      <c r="M150" s="220">
        <f t="shared" si="14"/>
        <v>1363.0000000000048</v>
      </c>
      <c r="N150" s="220">
        <f t="shared" si="14"/>
        <v>1540.2333333333315</v>
      </c>
      <c r="O150" s="220">
        <f t="shared" si="14"/>
        <v>1447.233333333339</v>
      </c>
      <c r="P150" s="220">
        <f t="shared" si="14"/>
        <v>1291.9999999999948</v>
      </c>
      <c r="Q150" s="220">
        <f t="shared" si="14"/>
        <v>1268.333333333328</v>
      </c>
      <c r="R150" s="220">
        <f t="shared" si="14"/>
        <v>1244.6666666666617</v>
      </c>
      <c r="S150" s="220">
        <f t="shared" si="14"/>
        <v>1220.999999999995</v>
      </c>
      <c r="T150" s="220">
        <f t="shared" si="14"/>
        <v>1197.3333333333287</v>
      </c>
      <c r="U150" s="220">
        <f t="shared" si="14"/>
        <v>1173.666666666662</v>
      </c>
      <c r="V150" s="220">
        <f t="shared" si="14"/>
        <v>1149.9999999999957</v>
      </c>
      <c r="W150" s="220">
        <f t="shared" si="14"/>
        <v>1138.6766064586523</v>
      </c>
      <c r="X150" s="220">
        <f t="shared" si="14"/>
        <v>1127.3532129172982</v>
      </c>
      <c r="Y150" s="220">
        <f t="shared" si="14"/>
        <v>1116.029819375955</v>
      </c>
      <c r="Z150" s="220">
        <f t="shared" si="14"/>
        <v>1104.7064258346009</v>
      </c>
      <c r="AA150" s="220">
        <f t="shared" si="14"/>
        <v>1093.383032293247</v>
      </c>
      <c r="AB150" s="220">
        <f t="shared" si="14"/>
        <v>1082.0596387519035</v>
      </c>
      <c r="AC150" s="220">
        <f t="shared" si="14"/>
        <v>1070.7362452105497</v>
      </c>
      <c r="AD150" s="220">
        <f t="shared" si="14"/>
        <v>1059.4128516692083</v>
      </c>
      <c r="AE150" s="220">
        <f t="shared" si="14"/>
        <v>1048.0894581278596</v>
      </c>
      <c r="AF150" s="220">
        <f t="shared" si="14"/>
        <v>1036.7660645865099</v>
      </c>
      <c r="AG150" s="220">
        <f t="shared" si="14"/>
        <v>1025.4426710451601</v>
      </c>
      <c r="AH150" s="220">
        <f t="shared" si="14"/>
        <v>1014.1192775038104</v>
      </c>
      <c r="AI150" s="220">
        <f t="shared" si="14"/>
        <v>1002.7958839624617</v>
      </c>
      <c r="AJ150" s="220">
        <f t="shared" si="14"/>
        <v>991.47249042111207</v>
      </c>
      <c r="AK150" s="220">
        <f t="shared" si="14"/>
        <v>980.14909687976228</v>
      </c>
      <c r="AL150" s="220">
        <f t="shared" si="14"/>
        <v>968.82570333841363</v>
      </c>
      <c r="AM150" s="220">
        <f t="shared" si="14"/>
        <v>957.50230979706396</v>
      </c>
      <c r="AN150" s="220">
        <f t="shared" si="14"/>
        <v>946.17891625571417</v>
      </c>
      <c r="AO150" s="220">
        <f t="shared" si="14"/>
        <v>934.8555227143645</v>
      </c>
      <c r="AP150" s="220">
        <f t="shared" si="14"/>
        <v>923.53212917301573</v>
      </c>
    </row>
    <row r="151" spans="7:42" ht="14.25" customHeight="1" thickBot="1" x14ac:dyDescent="0.25">
      <c r="G151" s="145"/>
      <c r="H151" s="396"/>
      <c r="J151" s="350"/>
      <c r="K151" s="203" t="s">
        <v>920</v>
      </c>
      <c r="L151" s="203" t="s">
        <v>964</v>
      </c>
      <c r="M151" s="221">
        <f t="shared" si="14"/>
        <v>1363.0000000000048</v>
      </c>
      <c r="N151" s="221">
        <f t="shared" si="14"/>
        <v>1556.0722383392163</v>
      </c>
      <c r="O151" s="221">
        <f t="shared" si="14"/>
        <v>1477.5338472576204</v>
      </c>
      <c r="P151" s="221">
        <f t="shared" si="14"/>
        <v>1333.3188826240321</v>
      </c>
      <c r="Q151" s="221">
        <f t="shared" si="14"/>
        <v>1323.4251768320451</v>
      </c>
      <c r="R151" s="221">
        <f t="shared" si="14"/>
        <v>1313.5314710400578</v>
      </c>
      <c r="S151" s="221">
        <f t="shared" si="14"/>
        <v>1303.6377652480705</v>
      </c>
      <c r="T151" s="221">
        <f t="shared" si="14"/>
        <v>1293.7440594560726</v>
      </c>
      <c r="U151" s="221">
        <f t="shared" si="14"/>
        <v>1283.8503536640853</v>
      </c>
      <c r="V151" s="221">
        <f t="shared" si="14"/>
        <v>1273.9566478720978</v>
      </c>
      <c r="W151" s="221">
        <f t="shared" si="14"/>
        <v>1265.366506952058</v>
      </c>
      <c r="X151" s="221">
        <f t="shared" si="14"/>
        <v>1256.7763660320179</v>
      </c>
      <c r="Y151" s="221">
        <f t="shared" si="14"/>
        <v>1248.1862251119783</v>
      </c>
      <c r="Z151" s="221">
        <f t="shared" si="14"/>
        <v>1239.5960841919486</v>
      </c>
      <c r="AA151" s="221">
        <f t="shared" si="14"/>
        <v>1231.0059432719088</v>
      </c>
      <c r="AB151" s="221">
        <f t="shared" si="14"/>
        <v>1222.4158023518687</v>
      </c>
      <c r="AC151" s="221">
        <f t="shared" si="14"/>
        <v>1213.8256614318288</v>
      </c>
      <c r="AD151" s="221">
        <f t="shared" si="14"/>
        <v>1205.2355205117888</v>
      </c>
      <c r="AE151" s="221">
        <f t="shared" si="14"/>
        <v>1196.6453795917489</v>
      </c>
      <c r="AF151" s="221">
        <f t="shared" si="14"/>
        <v>1188.0552386717088</v>
      </c>
      <c r="AG151" s="221">
        <f t="shared" si="14"/>
        <v>1179.4650977516692</v>
      </c>
      <c r="AH151" s="221">
        <f t="shared" si="14"/>
        <v>1170.8749568316291</v>
      </c>
      <c r="AI151" s="221">
        <f t="shared" si="14"/>
        <v>1162.2848159115892</v>
      </c>
      <c r="AJ151" s="221">
        <f t="shared" si="14"/>
        <v>1153.6946749915494</v>
      </c>
      <c r="AK151" s="221">
        <f t="shared" si="14"/>
        <v>1145.1045340715198</v>
      </c>
      <c r="AL151" s="221">
        <f t="shared" si="14"/>
        <v>1136.5143931514801</v>
      </c>
      <c r="AM151" s="221">
        <f t="shared" si="14"/>
        <v>1127.9242522314401</v>
      </c>
      <c r="AN151" s="221">
        <f t="shared" si="14"/>
        <v>1119.3341113114002</v>
      </c>
      <c r="AO151" s="221">
        <f t="shared" si="14"/>
        <v>1110.7439703913601</v>
      </c>
      <c r="AP151" s="221">
        <f t="shared" si="14"/>
        <v>1102.1538294713203</v>
      </c>
    </row>
    <row r="152" spans="7:42" ht="14.25" customHeight="1" thickTop="1" x14ac:dyDescent="0.2">
      <c r="G152" s="145"/>
      <c r="H152" s="396"/>
      <c r="J152" s="350"/>
      <c r="K152" s="201" t="s">
        <v>923</v>
      </c>
      <c r="L152" s="201" t="s">
        <v>962</v>
      </c>
      <c r="M152" s="222">
        <f t="shared" ref="M152:AP154" si="15" xml:space="preserve"> M403*(M216 + M313)</f>
        <v>1363.0000000000048</v>
      </c>
      <c r="N152" s="222">
        <f t="shared" si="15"/>
        <v>1533.3167150176362</v>
      </c>
      <c r="O152" s="222">
        <f t="shared" si="15"/>
        <v>1434.0015417728744</v>
      </c>
      <c r="P152" s="222">
        <f t="shared" si="15"/>
        <v>1273.9566478720978</v>
      </c>
      <c r="Q152" s="222">
        <f t="shared" si="15"/>
        <v>1244.2755304961363</v>
      </c>
      <c r="R152" s="222">
        <f t="shared" si="15"/>
        <v>1214.5944131201636</v>
      </c>
      <c r="S152" s="222">
        <f t="shared" si="15"/>
        <v>1184.9132957442018</v>
      </c>
      <c r="T152" s="222">
        <f t="shared" si="15"/>
        <v>1155.2321783682294</v>
      </c>
      <c r="U152" s="222">
        <f t="shared" si="15"/>
        <v>1125.5510609922676</v>
      </c>
      <c r="V152" s="222">
        <f t="shared" si="15"/>
        <v>1095.8699436162949</v>
      </c>
      <c r="W152" s="222">
        <f t="shared" si="15"/>
        <v>1083.5551837210719</v>
      </c>
      <c r="X152" s="222">
        <f t="shared" si="15"/>
        <v>1071.240423825838</v>
      </c>
      <c r="Y152" s="222">
        <f t="shared" si="15"/>
        <v>1058.9256639306138</v>
      </c>
      <c r="Z152" s="222">
        <f t="shared" si="15"/>
        <v>1046.6109040353833</v>
      </c>
      <c r="AA152" s="222">
        <f t="shared" si="15"/>
        <v>1034.2961441401537</v>
      </c>
      <c r="AB152" s="222">
        <f t="shared" si="15"/>
        <v>1021.981384244924</v>
      </c>
      <c r="AC152" s="222">
        <f t="shared" si="15"/>
        <v>1009.6666243496944</v>
      </c>
      <c r="AD152" s="222">
        <f t="shared" si="15"/>
        <v>997.35186445446493</v>
      </c>
      <c r="AE152" s="222">
        <f t="shared" si="15"/>
        <v>985.03710455923544</v>
      </c>
      <c r="AF152" s="222">
        <f t="shared" si="15"/>
        <v>972.72234466400585</v>
      </c>
      <c r="AG152" s="222">
        <f t="shared" si="15"/>
        <v>960.40758476877625</v>
      </c>
      <c r="AH152" s="222">
        <f t="shared" si="15"/>
        <v>948.09282487354665</v>
      </c>
      <c r="AI152" s="222">
        <f t="shared" si="15"/>
        <v>935.77806497831716</v>
      </c>
      <c r="AJ152" s="222">
        <f t="shared" si="15"/>
        <v>923.46330508308654</v>
      </c>
      <c r="AK152" s="222">
        <f t="shared" si="15"/>
        <v>911.14854518785694</v>
      </c>
      <c r="AL152" s="222">
        <f t="shared" si="15"/>
        <v>898.83378529262734</v>
      </c>
      <c r="AM152" s="222">
        <f t="shared" si="15"/>
        <v>886.51902539739785</v>
      </c>
      <c r="AN152" s="222">
        <f t="shared" si="15"/>
        <v>874.20426550216825</v>
      </c>
      <c r="AO152" s="222">
        <f t="shared" si="15"/>
        <v>861.88950560693866</v>
      </c>
      <c r="AP152" s="222">
        <f t="shared" si="15"/>
        <v>849.57474571170906</v>
      </c>
    </row>
    <row r="153" spans="7:42" ht="14.25" customHeight="1" x14ac:dyDescent="0.2">
      <c r="G153" s="145"/>
      <c r="H153" s="396"/>
      <c r="J153" s="350"/>
      <c r="K153" s="142" t="s">
        <v>923</v>
      </c>
      <c r="L153" s="192" t="s">
        <v>963</v>
      </c>
      <c r="M153" s="220">
        <f t="shared" si="15"/>
        <v>1363.0000000000048</v>
      </c>
      <c r="N153" s="220">
        <f t="shared" si="15"/>
        <v>1540.2333333333315</v>
      </c>
      <c r="O153" s="220">
        <f t="shared" si="15"/>
        <v>1447.233333333339</v>
      </c>
      <c r="P153" s="220">
        <f t="shared" si="15"/>
        <v>1291.9999999999948</v>
      </c>
      <c r="Q153" s="220">
        <f t="shared" si="15"/>
        <v>1268.333333333328</v>
      </c>
      <c r="R153" s="220">
        <f t="shared" si="15"/>
        <v>1244.6666666666617</v>
      </c>
      <c r="S153" s="220">
        <f t="shared" si="15"/>
        <v>1220.999999999995</v>
      </c>
      <c r="T153" s="220">
        <f t="shared" si="15"/>
        <v>1197.3333333333287</v>
      </c>
      <c r="U153" s="220">
        <f t="shared" si="15"/>
        <v>1173.666666666662</v>
      </c>
      <c r="V153" s="220">
        <f t="shared" si="15"/>
        <v>1149.9999999999957</v>
      </c>
      <c r="W153" s="220">
        <f t="shared" si="15"/>
        <v>1138.6766064586523</v>
      </c>
      <c r="X153" s="220">
        <f t="shared" si="15"/>
        <v>1127.3532129172982</v>
      </c>
      <c r="Y153" s="220">
        <f t="shared" si="15"/>
        <v>1116.029819375955</v>
      </c>
      <c r="Z153" s="220">
        <f t="shared" si="15"/>
        <v>1104.7064258346009</v>
      </c>
      <c r="AA153" s="220">
        <f t="shared" si="15"/>
        <v>1093.383032293247</v>
      </c>
      <c r="AB153" s="220">
        <f t="shared" si="15"/>
        <v>1082.0596387519035</v>
      </c>
      <c r="AC153" s="220">
        <f t="shared" si="15"/>
        <v>1070.7362452105497</v>
      </c>
      <c r="AD153" s="220">
        <f t="shared" si="15"/>
        <v>1059.4128516692083</v>
      </c>
      <c r="AE153" s="220">
        <f t="shared" si="15"/>
        <v>1048.0894581278596</v>
      </c>
      <c r="AF153" s="220">
        <f t="shared" si="15"/>
        <v>1036.7660645865099</v>
      </c>
      <c r="AG153" s="220">
        <f t="shared" si="15"/>
        <v>1025.4426710451601</v>
      </c>
      <c r="AH153" s="220">
        <f t="shared" si="15"/>
        <v>1014.1192775038104</v>
      </c>
      <c r="AI153" s="220">
        <f t="shared" si="15"/>
        <v>1002.7958839624617</v>
      </c>
      <c r="AJ153" s="220">
        <f t="shared" si="15"/>
        <v>991.47249042111207</v>
      </c>
      <c r="AK153" s="220">
        <f t="shared" si="15"/>
        <v>980.14909687976228</v>
      </c>
      <c r="AL153" s="220">
        <f t="shared" si="15"/>
        <v>968.82570333841363</v>
      </c>
      <c r="AM153" s="220">
        <f t="shared" si="15"/>
        <v>957.50230979706396</v>
      </c>
      <c r="AN153" s="220">
        <f t="shared" si="15"/>
        <v>946.17891625571417</v>
      </c>
      <c r="AO153" s="220">
        <f t="shared" si="15"/>
        <v>934.8555227143645</v>
      </c>
      <c r="AP153" s="220">
        <f t="shared" si="15"/>
        <v>923.53212917301573</v>
      </c>
    </row>
    <row r="154" spans="7:42" ht="14.25" customHeight="1" thickBot="1" x14ac:dyDescent="0.25">
      <c r="G154" s="145"/>
      <c r="H154" s="396"/>
      <c r="J154" s="350"/>
      <c r="K154" s="203" t="s">
        <v>923</v>
      </c>
      <c r="L154" s="203" t="s">
        <v>964</v>
      </c>
      <c r="M154" s="221">
        <f t="shared" si="15"/>
        <v>1363.0000000000048</v>
      </c>
      <c r="N154" s="221">
        <f t="shared" si="15"/>
        <v>1556.0722383392163</v>
      </c>
      <c r="O154" s="221">
        <f t="shared" si="15"/>
        <v>1477.5338472576204</v>
      </c>
      <c r="P154" s="221">
        <f t="shared" si="15"/>
        <v>1333.3188826240321</v>
      </c>
      <c r="Q154" s="221">
        <f t="shared" si="15"/>
        <v>1323.4251768320451</v>
      </c>
      <c r="R154" s="221">
        <f t="shared" si="15"/>
        <v>1313.5314710400578</v>
      </c>
      <c r="S154" s="221">
        <f t="shared" si="15"/>
        <v>1303.6377652480705</v>
      </c>
      <c r="T154" s="221">
        <f t="shared" si="15"/>
        <v>1293.7440594560726</v>
      </c>
      <c r="U154" s="221">
        <f t="shared" si="15"/>
        <v>1283.8503536640853</v>
      </c>
      <c r="V154" s="221">
        <f t="shared" si="15"/>
        <v>1273.9566478720978</v>
      </c>
      <c r="W154" s="221">
        <f t="shared" si="15"/>
        <v>1265.366506952058</v>
      </c>
      <c r="X154" s="221">
        <f t="shared" si="15"/>
        <v>1256.7763660320179</v>
      </c>
      <c r="Y154" s="221">
        <f t="shared" si="15"/>
        <v>1248.1862251119783</v>
      </c>
      <c r="Z154" s="221">
        <f t="shared" si="15"/>
        <v>1239.5960841919486</v>
      </c>
      <c r="AA154" s="221">
        <f t="shared" si="15"/>
        <v>1231.0059432719088</v>
      </c>
      <c r="AB154" s="221">
        <f t="shared" si="15"/>
        <v>1222.4158023518687</v>
      </c>
      <c r="AC154" s="221">
        <f t="shared" si="15"/>
        <v>1213.8256614318288</v>
      </c>
      <c r="AD154" s="221">
        <f t="shared" si="15"/>
        <v>1205.2355205117888</v>
      </c>
      <c r="AE154" s="221">
        <f t="shared" si="15"/>
        <v>1196.6453795917489</v>
      </c>
      <c r="AF154" s="221">
        <f t="shared" si="15"/>
        <v>1188.0552386717088</v>
      </c>
      <c r="AG154" s="221">
        <f t="shared" si="15"/>
        <v>1179.4650977516692</v>
      </c>
      <c r="AH154" s="221">
        <f t="shared" si="15"/>
        <v>1170.8749568316291</v>
      </c>
      <c r="AI154" s="221">
        <f t="shared" si="15"/>
        <v>1162.2848159115892</v>
      </c>
      <c r="AJ154" s="221">
        <f t="shared" si="15"/>
        <v>1153.6946749915494</v>
      </c>
      <c r="AK154" s="221">
        <f t="shared" si="15"/>
        <v>1145.1045340715198</v>
      </c>
      <c r="AL154" s="221">
        <f t="shared" si="15"/>
        <v>1136.5143931514801</v>
      </c>
      <c r="AM154" s="221">
        <f t="shared" si="15"/>
        <v>1127.9242522314401</v>
      </c>
      <c r="AN154" s="221">
        <f t="shared" si="15"/>
        <v>1119.3341113114002</v>
      </c>
      <c r="AO154" s="221">
        <f t="shared" si="15"/>
        <v>1110.7439703913601</v>
      </c>
      <c r="AP154" s="221">
        <f t="shared" si="15"/>
        <v>1102.1538294713203</v>
      </c>
    </row>
    <row r="155" spans="7:42" ht="14.25" customHeight="1" thickTop="1" x14ac:dyDescent="0.2">
      <c r="G155" s="145"/>
      <c r="H155" s="396"/>
      <c r="J155" s="350"/>
      <c r="K155" s="201" t="s">
        <v>926</v>
      </c>
      <c r="L155" s="201" t="s">
        <v>962</v>
      </c>
      <c r="M155" s="222">
        <f t="shared" ref="M155:AP155" si="16" xml:space="preserve"> M403*(M219 + M316)</f>
        <v>1363.0000000000048</v>
      </c>
      <c r="N155" s="222">
        <f t="shared" si="16"/>
        <v>1533.3167150176362</v>
      </c>
      <c r="O155" s="222">
        <f t="shared" si="16"/>
        <v>1434.0015417728744</v>
      </c>
      <c r="P155" s="222">
        <f t="shared" si="16"/>
        <v>1273.9566478720978</v>
      </c>
      <c r="Q155" s="222">
        <f t="shared" si="16"/>
        <v>1244.2755304961363</v>
      </c>
      <c r="R155" s="222">
        <f t="shared" si="16"/>
        <v>1214.5944131201636</v>
      </c>
      <c r="S155" s="222">
        <f t="shared" si="16"/>
        <v>1184.9132957442018</v>
      </c>
      <c r="T155" s="222">
        <f t="shared" si="16"/>
        <v>1155.2321783682294</v>
      </c>
      <c r="U155" s="222">
        <f t="shared" si="16"/>
        <v>1125.5510609922676</v>
      </c>
      <c r="V155" s="222">
        <f t="shared" si="16"/>
        <v>1095.8699436162949</v>
      </c>
      <c r="W155" s="222">
        <f t="shared" si="16"/>
        <v>1083.5551837210719</v>
      </c>
      <c r="X155" s="222">
        <f t="shared" si="16"/>
        <v>1071.240423825838</v>
      </c>
      <c r="Y155" s="222">
        <f t="shared" si="16"/>
        <v>1058.9256639306138</v>
      </c>
      <c r="Z155" s="222">
        <f t="shared" si="16"/>
        <v>1046.6109040353833</v>
      </c>
      <c r="AA155" s="222">
        <f t="shared" si="16"/>
        <v>1034.2961441401537</v>
      </c>
      <c r="AB155" s="222">
        <f t="shared" si="16"/>
        <v>1021.981384244924</v>
      </c>
      <c r="AC155" s="222">
        <f t="shared" si="16"/>
        <v>1009.6666243496944</v>
      </c>
      <c r="AD155" s="222">
        <f t="shared" si="16"/>
        <v>997.35186445446493</v>
      </c>
      <c r="AE155" s="222">
        <f t="shared" si="16"/>
        <v>985.03710455923544</v>
      </c>
      <c r="AF155" s="222">
        <f t="shared" si="16"/>
        <v>972.72234466400585</v>
      </c>
      <c r="AG155" s="222">
        <f t="shared" si="16"/>
        <v>960.40758476877625</v>
      </c>
      <c r="AH155" s="222">
        <f t="shared" si="16"/>
        <v>948.09282487354665</v>
      </c>
      <c r="AI155" s="222">
        <f t="shared" si="16"/>
        <v>935.77806497831716</v>
      </c>
      <c r="AJ155" s="222">
        <f t="shared" si="16"/>
        <v>923.46330508308654</v>
      </c>
      <c r="AK155" s="222">
        <f t="shared" si="16"/>
        <v>911.14854518785694</v>
      </c>
      <c r="AL155" s="222">
        <f t="shared" si="16"/>
        <v>898.83378529262734</v>
      </c>
      <c r="AM155" s="222">
        <f t="shared" si="16"/>
        <v>886.51902539739785</v>
      </c>
      <c r="AN155" s="222">
        <f t="shared" si="16"/>
        <v>874.20426550216825</v>
      </c>
      <c r="AO155" s="222">
        <f t="shared" si="16"/>
        <v>861.88950560693866</v>
      </c>
      <c r="AP155" s="222">
        <f t="shared" si="16"/>
        <v>849.57474571170906</v>
      </c>
    </row>
    <row r="156" spans="7:42" ht="14.25" customHeight="1" x14ac:dyDescent="0.2">
      <c r="G156" s="145"/>
      <c r="H156" s="396"/>
      <c r="J156" s="350"/>
      <c r="K156" s="142" t="s">
        <v>926</v>
      </c>
      <c r="L156" s="192" t="s">
        <v>963</v>
      </c>
      <c r="M156" s="220">
        <f t="shared" ref="M156:AP157" si="17">M404*(M220 + M317)</f>
        <v>1363.0000000000048</v>
      </c>
      <c r="N156" s="220">
        <f t="shared" si="17"/>
        <v>1540.2333333333315</v>
      </c>
      <c r="O156" s="220">
        <f t="shared" si="17"/>
        <v>1447.233333333339</v>
      </c>
      <c r="P156" s="220">
        <f t="shared" si="17"/>
        <v>1291.9999999999948</v>
      </c>
      <c r="Q156" s="220">
        <f t="shared" si="17"/>
        <v>1268.333333333328</v>
      </c>
      <c r="R156" s="220">
        <f t="shared" si="17"/>
        <v>1244.6666666666617</v>
      </c>
      <c r="S156" s="220">
        <f t="shared" si="17"/>
        <v>1220.999999999995</v>
      </c>
      <c r="T156" s="220">
        <f t="shared" si="17"/>
        <v>1197.3333333333287</v>
      </c>
      <c r="U156" s="220">
        <f t="shared" si="17"/>
        <v>1173.666666666662</v>
      </c>
      <c r="V156" s="220">
        <f t="shared" si="17"/>
        <v>1149.9999999999957</v>
      </c>
      <c r="W156" s="220">
        <f t="shared" si="17"/>
        <v>1138.6766064586523</v>
      </c>
      <c r="X156" s="220">
        <f t="shared" si="17"/>
        <v>1127.3532129172982</v>
      </c>
      <c r="Y156" s="220">
        <f t="shared" si="17"/>
        <v>1116.029819375955</v>
      </c>
      <c r="Z156" s="220">
        <f t="shared" si="17"/>
        <v>1104.7064258346009</v>
      </c>
      <c r="AA156" s="220">
        <f t="shared" si="17"/>
        <v>1093.383032293247</v>
      </c>
      <c r="AB156" s="220">
        <f t="shared" si="17"/>
        <v>1082.0596387519035</v>
      </c>
      <c r="AC156" s="220">
        <f t="shared" si="17"/>
        <v>1070.7362452105497</v>
      </c>
      <c r="AD156" s="220">
        <f t="shared" si="17"/>
        <v>1059.4128516692083</v>
      </c>
      <c r="AE156" s="220">
        <f t="shared" si="17"/>
        <v>1048.0894581278596</v>
      </c>
      <c r="AF156" s="220">
        <f t="shared" si="17"/>
        <v>1036.7660645865099</v>
      </c>
      <c r="AG156" s="220">
        <f t="shared" si="17"/>
        <v>1025.4426710451601</v>
      </c>
      <c r="AH156" s="220">
        <f t="shared" si="17"/>
        <v>1014.1192775038104</v>
      </c>
      <c r="AI156" s="220">
        <f t="shared" si="17"/>
        <v>1002.7958839624617</v>
      </c>
      <c r="AJ156" s="220">
        <f t="shared" si="17"/>
        <v>991.47249042111207</v>
      </c>
      <c r="AK156" s="220">
        <f t="shared" si="17"/>
        <v>980.14909687976228</v>
      </c>
      <c r="AL156" s="220">
        <f t="shared" si="17"/>
        <v>968.82570333841363</v>
      </c>
      <c r="AM156" s="220">
        <f t="shared" si="17"/>
        <v>957.50230979706396</v>
      </c>
      <c r="AN156" s="220">
        <f t="shared" si="17"/>
        <v>946.17891625571417</v>
      </c>
      <c r="AO156" s="220">
        <f t="shared" si="17"/>
        <v>934.8555227143645</v>
      </c>
      <c r="AP156" s="220">
        <f t="shared" si="17"/>
        <v>923.53212917301573</v>
      </c>
    </row>
    <row r="157" spans="7:42" ht="14.25" customHeight="1" thickBot="1" x14ac:dyDescent="0.25">
      <c r="G157" s="145"/>
      <c r="H157" s="396"/>
      <c r="J157" s="350"/>
      <c r="K157" s="203" t="s">
        <v>926</v>
      </c>
      <c r="L157" s="203" t="s">
        <v>964</v>
      </c>
      <c r="M157" s="221">
        <f t="shared" si="17"/>
        <v>1363.0000000000048</v>
      </c>
      <c r="N157" s="221">
        <f t="shared" si="17"/>
        <v>1556.0722383392163</v>
      </c>
      <c r="O157" s="221">
        <f t="shared" si="17"/>
        <v>1477.5338472576204</v>
      </c>
      <c r="P157" s="221">
        <f t="shared" si="17"/>
        <v>1333.3188826240321</v>
      </c>
      <c r="Q157" s="221">
        <f t="shared" si="17"/>
        <v>1323.4251768320451</v>
      </c>
      <c r="R157" s="221">
        <f t="shared" si="17"/>
        <v>1313.5314710400578</v>
      </c>
      <c r="S157" s="221">
        <f t="shared" si="17"/>
        <v>1303.6377652480705</v>
      </c>
      <c r="T157" s="221">
        <f t="shared" si="17"/>
        <v>1293.7440594560726</v>
      </c>
      <c r="U157" s="221">
        <f t="shared" si="17"/>
        <v>1283.8503536640853</v>
      </c>
      <c r="V157" s="221">
        <f t="shared" si="17"/>
        <v>1273.9566478720978</v>
      </c>
      <c r="W157" s="221">
        <f t="shared" si="17"/>
        <v>1265.366506952058</v>
      </c>
      <c r="X157" s="221">
        <f t="shared" si="17"/>
        <v>1256.7763660320179</v>
      </c>
      <c r="Y157" s="221">
        <f t="shared" si="17"/>
        <v>1248.1862251119783</v>
      </c>
      <c r="Z157" s="221">
        <f t="shared" si="17"/>
        <v>1239.5960841919486</v>
      </c>
      <c r="AA157" s="221">
        <f t="shared" si="17"/>
        <v>1231.0059432719088</v>
      </c>
      <c r="AB157" s="221">
        <f t="shared" si="17"/>
        <v>1222.4158023518687</v>
      </c>
      <c r="AC157" s="221">
        <f t="shared" si="17"/>
        <v>1213.8256614318288</v>
      </c>
      <c r="AD157" s="221">
        <f t="shared" si="17"/>
        <v>1205.2355205117888</v>
      </c>
      <c r="AE157" s="221">
        <f t="shared" si="17"/>
        <v>1196.6453795917489</v>
      </c>
      <c r="AF157" s="221">
        <f t="shared" si="17"/>
        <v>1188.0552386717088</v>
      </c>
      <c r="AG157" s="221">
        <f t="shared" si="17"/>
        <v>1179.4650977516692</v>
      </c>
      <c r="AH157" s="221">
        <f t="shared" si="17"/>
        <v>1170.8749568316291</v>
      </c>
      <c r="AI157" s="221">
        <f t="shared" si="17"/>
        <v>1162.2848159115892</v>
      </c>
      <c r="AJ157" s="221">
        <f t="shared" si="17"/>
        <v>1153.6946749915494</v>
      </c>
      <c r="AK157" s="221">
        <f t="shared" si="17"/>
        <v>1145.1045340715198</v>
      </c>
      <c r="AL157" s="221">
        <f t="shared" si="17"/>
        <v>1136.5143931514801</v>
      </c>
      <c r="AM157" s="221">
        <f t="shared" si="17"/>
        <v>1127.9242522314401</v>
      </c>
      <c r="AN157" s="221">
        <f t="shared" si="17"/>
        <v>1119.3341113114002</v>
      </c>
      <c r="AO157" s="221">
        <f t="shared" si="17"/>
        <v>1110.7439703913601</v>
      </c>
      <c r="AP157" s="221">
        <f t="shared" si="17"/>
        <v>1102.1538294713203</v>
      </c>
    </row>
    <row r="158" spans="7:42" ht="14.25" customHeight="1" thickTop="1" x14ac:dyDescent="0.2">
      <c r="G158" s="145"/>
      <c r="H158" s="396"/>
      <c r="J158" s="350"/>
      <c r="K158" s="201" t="s">
        <v>929</v>
      </c>
      <c r="L158" s="201" t="s">
        <v>962</v>
      </c>
      <c r="M158" s="222">
        <f t="shared" ref="M158:AP160" si="18" xml:space="preserve"> M403*(M222 + M319)</f>
        <v>1363.0000000000048</v>
      </c>
      <c r="N158" s="222">
        <f t="shared" si="18"/>
        <v>1533.3167150176362</v>
      </c>
      <c r="O158" s="222">
        <f t="shared" si="18"/>
        <v>1434.0015417728744</v>
      </c>
      <c r="P158" s="222">
        <f t="shared" si="18"/>
        <v>1273.9566478720978</v>
      </c>
      <c r="Q158" s="222">
        <f t="shared" si="18"/>
        <v>1244.2755304961363</v>
      </c>
      <c r="R158" s="222">
        <f t="shared" si="18"/>
        <v>1214.5944131201636</v>
      </c>
      <c r="S158" s="222">
        <f t="shared" si="18"/>
        <v>1184.9132957442018</v>
      </c>
      <c r="T158" s="222">
        <f t="shared" si="18"/>
        <v>1155.2321783682294</v>
      </c>
      <c r="U158" s="222">
        <f t="shared" si="18"/>
        <v>1125.5510609922676</v>
      </c>
      <c r="V158" s="222">
        <f t="shared" si="18"/>
        <v>1095.8699436162949</v>
      </c>
      <c r="W158" s="222">
        <f t="shared" si="18"/>
        <v>1083.5551837210719</v>
      </c>
      <c r="X158" s="222">
        <f t="shared" si="18"/>
        <v>1071.240423825838</v>
      </c>
      <c r="Y158" s="222">
        <f t="shared" si="18"/>
        <v>1058.9256639306138</v>
      </c>
      <c r="Z158" s="222">
        <f t="shared" si="18"/>
        <v>1046.6109040353833</v>
      </c>
      <c r="AA158" s="222">
        <f t="shared" si="18"/>
        <v>1034.2961441401537</v>
      </c>
      <c r="AB158" s="222">
        <f t="shared" si="18"/>
        <v>1021.981384244924</v>
      </c>
      <c r="AC158" s="222">
        <f t="shared" si="18"/>
        <v>1009.6666243496944</v>
      </c>
      <c r="AD158" s="222">
        <f t="shared" si="18"/>
        <v>997.35186445446493</v>
      </c>
      <c r="AE158" s="222">
        <f t="shared" si="18"/>
        <v>985.03710455923544</v>
      </c>
      <c r="AF158" s="222">
        <f t="shared" si="18"/>
        <v>972.72234466400585</v>
      </c>
      <c r="AG158" s="222">
        <f t="shared" si="18"/>
        <v>960.40758476877625</v>
      </c>
      <c r="AH158" s="222">
        <f t="shared" si="18"/>
        <v>948.09282487354665</v>
      </c>
      <c r="AI158" s="222">
        <f t="shared" si="18"/>
        <v>935.77806497831716</v>
      </c>
      <c r="AJ158" s="222">
        <f t="shared" si="18"/>
        <v>923.46330508308654</v>
      </c>
      <c r="AK158" s="222">
        <f t="shared" si="18"/>
        <v>911.14854518785694</v>
      </c>
      <c r="AL158" s="222">
        <f t="shared" si="18"/>
        <v>898.83378529262734</v>
      </c>
      <c r="AM158" s="222">
        <f t="shared" si="18"/>
        <v>886.51902539739785</v>
      </c>
      <c r="AN158" s="222">
        <f t="shared" si="18"/>
        <v>874.20426550216825</v>
      </c>
      <c r="AO158" s="222">
        <f t="shared" si="18"/>
        <v>861.88950560693866</v>
      </c>
      <c r="AP158" s="222">
        <f t="shared" si="18"/>
        <v>849.57474571170906</v>
      </c>
    </row>
    <row r="159" spans="7:42" ht="14.25" customHeight="1" x14ac:dyDescent="0.2">
      <c r="G159" s="145"/>
      <c r="H159" s="396"/>
      <c r="J159" s="350"/>
      <c r="K159" s="142" t="s">
        <v>929</v>
      </c>
      <c r="L159" s="192" t="s">
        <v>963</v>
      </c>
      <c r="M159" s="220">
        <f t="shared" si="18"/>
        <v>1363.0000000000048</v>
      </c>
      <c r="N159" s="220">
        <f t="shared" si="18"/>
        <v>1540.2333333333315</v>
      </c>
      <c r="O159" s="220">
        <f t="shared" si="18"/>
        <v>1447.233333333339</v>
      </c>
      <c r="P159" s="220">
        <f t="shared" si="18"/>
        <v>1291.9999999999948</v>
      </c>
      <c r="Q159" s="220">
        <f t="shared" si="18"/>
        <v>1268.333333333328</v>
      </c>
      <c r="R159" s="220">
        <f t="shared" si="18"/>
        <v>1244.6666666666617</v>
      </c>
      <c r="S159" s="220">
        <f t="shared" si="18"/>
        <v>1220.999999999995</v>
      </c>
      <c r="T159" s="220">
        <f t="shared" si="18"/>
        <v>1197.3333333333287</v>
      </c>
      <c r="U159" s="220">
        <f t="shared" si="18"/>
        <v>1173.666666666662</v>
      </c>
      <c r="V159" s="220">
        <f t="shared" si="18"/>
        <v>1149.9999999999957</v>
      </c>
      <c r="W159" s="220">
        <f t="shared" si="18"/>
        <v>1138.6766064586523</v>
      </c>
      <c r="X159" s="220">
        <f t="shared" si="18"/>
        <v>1127.3532129172982</v>
      </c>
      <c r="Y159" s="220">
        <f t="shared" si="18"/>
        <v>1116.029819375955</v>
      </c>
      <c r="Z159" s="220">
        <f t="shared" si="18"/>
        <v>1104.7064258346009</v>
      </c>
      <c r="AA159" s="220">
        <f t="shared" si="18"/>
        <v>1093.383032293247</v>
      </c>
      <c r="AB159" s="220">
        <f t="shared" si="18"/>
        <v>1082.0596387519035</v>
      </c>
      <c r="AC159" s="220">
        <f t="shared" si="18"/>
        <v>1070.7362452105497</v>
      </c>
      <c r="AD159" s="220">
        <f t="shared" si="18"/>
        <v>1059.4128516692083</v>
      </c>
      <c r="AE159" s="220">
        <f t="shared" si="18"/>
        <v>1048.0894581278596</v>
      </c>
      <c r="AF159" s="220">
        <f t="shared" si="18"/>
        <v>1036.7660645865099</v>
      </c>
      <c r="AG159" s="220">
        <f t="shared" si="18"/>
        <v>1025.4426710451601</v>
      </c>
      <c r="AH159" s="220">
        <f t="shared" si="18"/>
        <v>1014.1192775038104</v>
      </c>
      <c r="AI159" s="220">
        <f t="shared" si="18"/>
        <v>1002.7958839624617</v>
      </c>
      <c r="AJ159" s="220">
        <f t="shared" si="18"/>
        <v>991.47249042111207</v>
      </c>
      <c r="AK159" s="220">
        <f t="shared" si="18"/>
        <v>980.14909687976228</v>
      </c>
      <c r="AL159" s="220">
        <f t="shared" si="18"/>
        <v>968.82570333841363</v>
      </c>
      <c r="AM159" s="220">
        <f t="shared" si="18"/>
        <v>957.50230979706396</v>
      </c>
      <c r="AN159" s="220">
        <f t="shared" si="18"/>
        <v>946.17891625571417</v>
      </c>
      <c r="AO159" s="220">
        <f t="shared" si="18"/>
        <v>934.8555227143645</v>
      </c>
      <c r="AP159" s="220">
        <f t="shared" si="18"/>
        <v>923.53212917301573</v>
      </c>
    </row>
    <row r="160" spans="7:42" ht="14.25" customHeight="1" thickBot="1" x14ac:dyDescent="0.25">
      <c r="G160" s="145"/>
      <c r="H160" s="396"/>
      <c r="J160" s="350"/>
      <c r="K160" s="203" t="s">
        <v>929</v>
      </c>
      <c r="L160" s="203" t="s">
        <v>964</v>
      </c>
      <c r="M160" s="221">
        <f t="shared" si="18"/>
        <v>1363.0000000000048</v>
      </c>
      <c r="N160" s="221">
        <f t="shared" si="18"/>
        <v>1556.0722383392163</v>
      </c>
      <c r="O160" s="221">
        <f t="shared" si="18"/>
        <v>1477.5338472576204</v>
      </c>
      <c r="P160" s="221">
        <f t="shared" si="18"/>
        <v>1333.3188826240321</v>
      </c>
      <c r="Q160" s="221">
        <f t="shared" si="18"/>
        <v>1323.4251768320451</v>
      </c>
      <c r="R160" s="221">
        <f t="shared" si="18"/>
        <v>1313.5314710400578</v>
      </c>
      <c r="S160" s="221">
        <f t="shared" si="18"/>
        <v>1303.6377652480705</v>
      </c>
      <c r="T160" s="221">
        <f t="shared" si="18"/>
        <v>1293.7440594560726</v>
      </c>
      <c r="U160" s="221">
        <f t="shared" si="18"/>
        <v>1283.8503536640853</v>
      </c>
      <c r="V160" s="221">
        <f t="shared" si="18"/>
        <v>1273.9566478720978</v>
      </c>
      <c r="W160" s="221">
        <f t="shared" si="18"/>
        <v>1265.366506952058</v>
      </c>
      <c r="X160" s="221">
        <f t="shared" si="18"/>
        <v>1256.7763660320179</v>
      </c>
      <c r="Y160" s="221">
        <f t="shared" si="18"/>
        <v>1248.1862251119783</v>
      </c>
      <c r="Z160" s="221">
        <f t="shared" si="18"/>
        <v>1239.5960841919486</v>
      </c>
      <c r="AA160" s="221">
        <f t="shared" si="18"/>
        <v>1231.0059432719088</v>
      </c>
      <c r="AB160" s="221">
        <f t="shared" si="18"/>
        <v>1222.4158023518687</v>
      </c>
      <c r="AC160" s="221">
        <f t="shared" si="18"/>
        <v>1213.8256614318288</v>
      </c>
      <c r="AD160" s="221">
        <f t="shared" si="18"/>
        <v>1205.2355205117888</v>
      </c>
      <c r="AE160" s="221">
        <f t="shared" si="18"/>
        <v>1196.6453795917489</v>
      </c>
      <c r="AF160" s="221">
        <f t="shared" si="18"/>
        <v>1188.0552386717088</v>
      </c>
      <c r="AG160" s="221">
        <f t="shared" si="18"/>
        <v>1179.4650977516692</v>
      </c>
      <c r="AH160" s="221">
        <f t="shared" si="18"/>
        <v>1170.8749568316291</v>
      </c>
      <c r="AI160" s="221">
        <f t="shared" si="18"/>
        <v>1162.2848159115892</v>
      </c>
      <c r="AJ160" s="221">
        <f t="shared" si="18"/>
        <v>1153.6946749915494</v>
      </c>
      <c r="AK160" s="221">
        <f t="shared" si="18"/>
        <v>1145.1045340715198</v>
      </c>
      <c r="AL160" s="221">
        <f t="shared" si="18"/>
        <v>1136.5143931514801</v>
      </c>
      <c r="AM160" s="221">
        <f t="shared" si="18"/>
        <v>1127.9242522314401</v>
      </c>
      <c r="AN160" s="221">
        <f t="shared" si="18"/>
        <v>1119.3341113114002</v>
      </c>
      <c r="AO160" s="221">
        <f t="shared" si="18"/>
        <v>1110.7439703913601</v>
      </c>
      <c r="AP160" s="221">
        <f t="shared" si="18"/>
        <v>1102.1538294713203</v>
      </c>
    </row>
    <row r="161" spans="7:42" ht="14.25" customHeight="1" thickTop="1" x14ac:dyDescent="0.2">
      <c r="G161" s="145"/>
      <c r="H161" s="396"/>
      <c r="J161" s="350"/>
      <c r="K161" s="201" t="s">
        <v>932</v>
      </c>
      <c r="L161" s="201" t="s">
        <v>962</v>
      </c>
      <c r="M161" s="222">
        <f t="shared" ref="M161:AP163" si="19" xml:space="preserve"> M403*(M225 + M322)</f>
        <v>1489.000000000003</v>
      </c>
      <c r="N161" s="222">
        <f t="shared" si="19"/>
        <v>1666.7749551865948</v>
      </c>
      <c r="O161" s="222">
        <f t="shared" si="19"/>
        <v>1550.7129577482642</v>
      </c>
      <c r="P161" s="222">
        <f t="shared" si="19"/>
        <v>1370.1085787476256</v>
      </c>
      <c r="Q161" s="222">
        <f t="shared" si="19"/>
        <v>1330.4781049968331</v>
      </c>
      <c r="R161" s="222">
        <f t="shared" si="19"/>
        <v>1290.8476312460407</v>
      </c>
      <c r="S161" s="222">
        <f t="shared" si="19"/>
        <v>1251.2171574952481</v>
      </c>
      <c r="T161" s="222">
        <f t="shared" si="19"/>
        <v>1211.5866837444557</v>
      </c>
      <c r="U161" s="222">
        <f t="shared" si="19"/>
        <v>1171.9562099936634</v>
      </c>
      <c r="V161" s="222">
        <f t="shared" si="19"/>
        <v>1132.325736242871</v>
      </c>
      <c r="W161" s="222">
        <f t="shared" si="19"/>
        <v>1119.409485299647</v>
      </c>
      <c r="X161" s="222">
        <f t="shared" si="19"/>
        <v>1106.4932343564126</v>
      </c>
      <c r="Y161" s="222">
        <f t="shared" si="19"/>
        <v>1093.5769834131888</v>
      </c>
      <c r="Z161" s="222">
        <f t="shared" si="19"/>
        <v>1080.6607324699544</v>
      </c>
      <c r="AA161" s="222">
        <f t="shared" si="19"/>
        <v>1067.7444815267199</v>
      </c>
      <c r="AB161" s="222">
        <f t="shared" si="19"/>
        <v>1054.8282305834985</v>
      </c>
      <c r="AC161" s="222">
        <f t="shared" si="19"/>
        <v>1041.9119796402681</v>
      </c>
      <c r="AD161" s="222">
        <f t="shared" si="19"/>
        <v>1028.995728697038</v>
      </c>
      <c r="AE161" s="222">
        <f t="shared" si="19"/>
        <v>1016.0794777538079</v>
      </c>
      <c r="AF161" s="222">
        <f t="shared" si="19"/>
        <v>1003.1632268105766</v>
      </c>
      <c r="AG161" s="222">
        <f t="shared" si="19"/>
        <v>990.24697586734749</v>
      </c>
      <c r="AH161" s="222">
        <f t="shared" si="19"/>
        <v>977.33072492411634</v>
      </c>
      <c r="AI161" s="222">
        <f t="shared" si="19"/>
        <v>964.4144739808861</v>
      </c>
      <c r="AJ161" s="222">
        <f t="shared" si="19"/>
        <v>951.49822303765586</v>
      </c>
      <c r="AK161" s="222">
        <f t="shared" si="19"/>
        <v>938.58197209442585</v>
      </c>
      <c r="AL161" s="222">
        <f t="shared" si="19"/>
        <v>925.66572115119561</v>
      </c>
      <c r="AM161" s="222">
        <f t="shared" si="19"/>
        <v>912.74947020796537</v>
      </c>
      <c r="AN161" s="222">
        <f t="shared" si="19"/>
        <v>899.83321926473525</v>
      </c>
      <c r="AO161" s="222">
        <f t="shared" si="19"/>
        <v>886.91696832150512</v>
      </c>
      <c r="AP161" s="222">
        <f t="shared" si="19"/>
        <v>874.00071737827489</v>
      </c>
    </row>
    <row r="162" spans="7:42" ht="14.25" customHeight="1" x14ac:dyDescent="0.2">
      <c r="G162" s="145"/>
      <c r="H162" s="396"/>
      <c r="J162" s="350"/>
      <c r="K162" s="142" t="s">
        <v>932</v>
      </c>
      <c r="L162" s="192" t="s">
        <v>963</v>
      </c>
      <c r="M162" s="220">
        <f t="shared" si="19"/>
        <v>1489.000000000003</v>
      </c>
      <c r="N162" s="220">
        <f t="shared" si="19"/>
        <v>1675.9333333333295</v>
      </c>
      <c r="O162" s="220">
        <f t="shared" si="19"/>
        <v>1568.2333333333384</v>
      </c>
      <c r="P162" s="220">
        <f t="shared" si="19"/>
        <v>1394.0000000000023</v>
      </c>
      <c r="Q162" s="220">
        <f t="shared" si="19"/>
        <v>1362.3333333333355</v>
      </c>
      <c r="R162" s="220">
        <f t="shared" si="19"/>
        <v>1330.6666666666686</v>
      </c>
      <c r="S162" s="220">
        <f t="shared" si="19"/>
        <v>1299.0000000000018</v>
      </c>
      <c r="T162" s="220">
        <f t="shared" si="19"/>
        <v>1267.3333333333346</v>
      </c>
      <c r="U162" s="220">
        <f t="shared" si="19"/>
        <v>1235.6666666666677</v>
      </c>
      <c r="V162" s="220">
        <f t="shared" si="19"/>
        <v>1204.0000000000009</v>
      </c>
      <c r="W162" s="220">
        <f t="shared" si="19"/>
        <v>1192.2238801421004</v>
      </c>
      <c r="X162" s="220">
        <f t="shared" si="19"/>
        <v>1180.4477602841998</v>
      </c>
      <c r="Y162" s="220">
        <f t="shared" si="19"/>
        <v>1168.6716404262993</v>
      </c>
      <c r="Z162" s="220">
        <f t="shared" si="19"/>
        <v>1156.8955205683883</v>
      </c>
      <c r="AA162" s="220">
        <f t="shared" si="19"/>
        <v>1145.1194007104878</v>
      </c>
      <c r="AB162" s="220">
        <f t="shared" si="19"/>
        <v>1133.3432808525872</v>
      </c>
      <c r="AC162" s="220">
        <f t="shared" si="19"/>
        <v>1121.5671609946867</v>
      </c>
      <c r="AD162" s="220">
        <f t="shared" si="19"/>
        <v>1109.7910411367861</v>
      </c>
      <c r="AE162" s="220">
        <f t="shared" si="19"/>
        <v>1098.0149212788856</v>
      </c>
      <c r="AF162" s="220">
        <f t="shared" si="19"/>
        <v>1086.2388014209851</v>
      </c>
      <c r="AG162" s="220">
        <f t="shared" si="19"/>
        <v>1074.4626815630845</v>
      </c>
      <c r="AH162" s="220">
        <f t="shared" si="19"/>
        <v>1062.6865617051735</v>
      </c>
      <c r="AI162" s="220">
        <f t="shared" si="19"/>
        <v>1050.9104418472805</v>
      </c>
      <c r="AJ162" s="220">
        <f t="shared" si="19"/>
        <v>1039.1343219893788</v>
      </c>
      <c r="AK162" s="220">
        <f t="shared" si="19"/>
        <v>1027.3582021314771</v>
      </c>
      <c r="AL162" s="220">
        <f t="shared" si="19"/>
        <v>1015.5820822735756</v>
      </c>
      <c r="AM162" s="220">
        <f t="shared" si="19"/>
        <v>1003.805962415673</v>
      </c>
      <c r="AN162" s="220">
        <f t="shared" si="19"/>
        <v>992.02984255777142</v>
      </c>
      <c r="AO162" s="220">
        <f t="shared" si="19"/>
        <v>980.25372269986985</v>
      </c>
      <c r="AP162" s="220">
        <f t="shared" si="19"/>
        <v>968.47760284196818</v>
      </c>
    </row>
    <row r="163" spans="7:42" ht="14.25" customHeight="1" thickBot="1" x14ac:dyDescent="0.25">
      <c r="G163" s="145"/>
      <c r="H163" s="396"/>
      <c r="J163" s="350"/>
      <c r="K163" s="203" t="s">
        <v>932</v>
      </c>
      <c r="L163" s="203" t="s">
        <v>964</v>
      </c>
      <c r="M163" s="221">
        <f t="shared" si="19"/>
        <v>1489.000000000003</v>
      </c>
      <c r="N163" s="221">
        <f t="shared" si="19"/>
        <v>1697.8488493775562</v>
      </c>
      <c r="O163" s="221">
        <f t="shared" si="19"/>
        <v>1610.1586683744476</v>
      </c>
      <c r="P163" s="221">
        <f t="shared" si="19"/>
        <v>1451.1709114196967</v>
      </c>
      <c r="Q163" s="221">
        <f t="shared" si="19"/>
        <v>1438.5612152262613</v>
      </c>
      <c r="R163" s="221">
        <f t="shared" si="19"/>
        <v>1425.9515190328366</v>
      </c>
      <c r="S163" s="221">
        <f t="shared" si="19"/>
        <v>1413.3418228394012</v>
      </c>
      <c r="T163" s="221">
        <f t="shared" si="19"/>
        <v>1400.7321266459658</v>
      </c>
      <c r="U163" s="221">
        <f t="shared" si="19"/>
        <v>1388.1224304525304</v>
      </c>
      <c r="V163" s="221">
        <f t="shared" si="19"/>
        <v>1375.5127342590949</v>
      </c>
      <c r="W163" s="221">
        <f t="shared" si="19"/>
        <v>1366.4130590628117</v>
      </c>
      <c r="X163" s="221">
        <f t="shared" si="19"/>
        <v>1357.3133838665176</v>
      </c>
      <c r="Y163" s="221">
        <f t="shared" si="19"/>
        <v>1348.2137086702342</v>
      </c>
      <c r="Z163" s="221">
        <f t="shared" si="19"/>
        <v>1339.1140334739403</v>
      </c>
      <c r="AA163" s="221">
        <f t="shared" si="19"/>
        <v>1330.0143582776568</v>
      </c>
      <c r="AB163" s="221">
        <f t="shared" si="19"/>
        <v>1320.9146830813627</v>
      </c>
      <c r="AC163" s="221">
        <f t="shared" si="19"/>
        <v>1311.8150078850795</v>
      </c>
      <c r="AD163" s="221">
        <f t="shared" si="19"/>
        <v>1302.7153326887853</v>
      </c>
      <c r="AE163" s="221">
        <f t="shared" si="19"/>
        <v>1293.6156574925021</v>
      </c>
      <c r="AF163" s="221">
        <f t="shared" si="19"/>
        <v>1284.515982296208</v>
      </c>
      <c r="AG163" s="221">
        <f t="shared" si="19"/>
        <v>1275.4163070999246</v>
      </c>
      <c r="AH163" s="221">
        <f t="shared" si="19"/>
        <v>1266.3166319036307</v>
      </c>
      <c r="AI163" s="221">
        <f t="shared" si="19"/>
        <v>1257.2169567073472</v>
      </c>
      <c r="AJ163" s="221">
        <f t="shared" si="19"/>
        <v>1248.1172815110638</v>
      </c>
      <c r="AK163" s="221">
        <f t="shared" si="19"/>
        <v>1239.0176063147699</v>
      </c>
      <c r="AL163" s="221">
        <f t="shared" si="19"/>
        <v>1229.9179311184864</v>
      </c>
      <c r="AM163" s="221">
        <f t="shared" si="19"/>
        <v>1220.8182559221925</v>
      </c>
      <c r="AN163" s="221">
        <f t="shared" si="19"/>
        <v>1211.7185807259091</v>
      </c>
      <c r="AO163" s="221">
        <f t="shared" si="19"/>
        <v>1202.6189055296149</v>
      </c>
      <c r="AP163" s="221">
        <f t="shared" si="19"/>
        <v>1193.5192303333317</v>
      </c>
    </row>
    <row r="164" spans="7:42" ht="14.25" customHeight="1" thickTop="1" x14ac:dyDescent="0.2">
      <c r="G164" s="145"/>
      <c r="H164" s="396"/>
      <c r="J164" s="350"/>
      <c r="K164" s="201" t="s">
        <v>936</v>
      </c>
      <c r="L164" s="201" t="s">
        <v>962</v>
      </c>
      <c r="M164" s="222">
        <f t="shared" ref="M164:AP166" si="20" xml:space="preserve"> M403*(M228 + M325)</f>
        <v>1415.9999999999955</v>
      </c>
      <c r="N164" s="222">
        <f t="shared" si="20"/>
        <v>1604.7596324113349</v>
      </c>
      <c r="O164" s="222">
        <f t="shared" si="20"/>
        <v>1512.3749489608201</v>
      </c>
      <c r="P164" s="222">
        <f t="shared" si="20"/>
        <v>1354.3294758556603</v>
      </c>
      <c r="Q164" s="222">
        <f t="shared" si="20"/>
        <v>1333.772634474215</v>
      </c>
      <c r="R164" s="222">
        <f t="shared" si="20"/>
        <v>1313.2157930927597</v>
      </c>
      <c r="S164" s="222">
        <f t="shared" si="20"/>
        <v>1292.6589517113146</v>
      </c>
      <c r="T164" s="222">
        <f t="shared" si="20"/>
        <v>1272.1021103298694</v>
      </c>
      <c r="U164" s="222">
        <f t="shared" si="20"/>
        <v>1251.5452689484243</v>
      </c>
      <c r="V164" s="222">
        <f t="shared" si="20"/>
        <v>1230.9884275669688</v>
      </c>
      <c r="W164" s="222">
        <f t="shared" si="20"/>
        <v>1217.4534069951292</v>
      </c>
      <c r="X164" s="222">
        <f t="shared" si="20"/>
        <v>1203.9183864232896</v>
      </c>
      <c r="Y164" s="222">
        <f t="shared" si="20"/>
        <v>1190.3833658514498</v>
      </c>
      <c r="Z164" s="222">
        <f t="shared" si="20"/>
        <v>1176.8483452796104</v>
      </c>
      <c r="AA164" s="222">
        <f t="shared" si="20"/>
        <v>1163.3133247077708</v>
      </c>
      <c r="AB164" s="222">
        <f t="shared" si="20"/>
        <v>1149.7783041359312</v>
      </c>
      <c r="AC164" s="222">
        <f t="shared" si="20"/>
        <v>1136.2432835640916</v>
      </c>
      <c r="AD164" s="222">
        <f t="shared" si="20"/>
        <v>1122.7082629922415</v>
      </c>
      <c r="AE164" s="222">
        <f t="shared" si="20"/>
        <v>1109.1732424204019</v>
      </c>
      <c r="AF164" s="222">
        <f t="shared" si="20"/>
        <v>1095.6382218485624</v>
      </c>
      <c r="AG164" s="222">
        <f t="shared" si="20"/>
        <v>1082.1032012767228</v>
      </c>
      <c r="AH164" s="222">
        <f t="shared" si="20"/>
        <v>1068.5681807048832</v>
      </c>
      <c r="AI164" s="222">
        <f t="shared" si="20"/>
        <v>1055.0331601330458</v>
      </c>
      <c r="AJ164" s="222">
        <f t="shared" si="20"/>
        <v>1041.4981395612051</v>
      </c>
      <c r="AK164" s="222">
        <f t="shared" si="20"/>
        <v>1027.9631189893635</v>
      </c>
      <c r="AL164" s="222">
        <f t="shared" si="20"/>
        <v>1014.428098417523</v>
      </c>
      <c r="AM164" s="222">
        <f t="shared" si="20"/>
        <v>1000.8930778456822</v>
      </c>
      <c r="AN164" s="222">
        <f t="shared" si="20"/>
        <v>987.35805727384059</v>
      </c>
      <c r="AO164" s="222">
        <f t="shared" si="20"/>
        <v>973.82303670199997</v>
      </c>
      <c r="AP164" s="222">
        <f t="shared" si="20"/>
        <v>960.28801613015821</v>
      </c>
    </row>
    <row r="165" spans="7:42" ht="14.25" customHeight="1" x14ac:dyDescent="0.2">
      <c r="G165" s="145"/>
      <c r="H165" s="396"/>
      <c r="J165" s="350"/>
      <c r="K165" s="142" t="s">
        <v>936</v>
      </c>
      <c r="L165" s="192" t="s">
        <v>963</v>
      </c>
      <c r="M165" s="220">
        <f t="shared" si="20"/>
        <v>1415.9999999999955</v>
      </c>
      <c r="N165" s="220">
        <f t="shared" si="20"/>
        <v>1608.8500000000045</v>
      </c>
      <c r="O165" s="220">
        <f t="shared" si="20"/>
        <v>1520.1999999999994</v>
      </c>
      <c r="P165" s="220">
        <f t="shared" si="20"/>
        <v>1365.000000000002</v>
      </c>
      <c r="Q165" s="220">
        <f t="shared" si="20"/>
        <v>1347.9999999999973</v>
      </c>
      <c r="R165" s="220">
        <f t="shared" si="20"/>
        <v>1331.0000000000032</v>
      </c>
      <c r="S165" s="220">
        <f t="shared" si="20"/>
        <v>1313.9999999999984</v>
      </c>
      <c r="T165" s="220">
        <f t="shared" si="20"/>
        <v>1297.0000000000041</v>
      </c>
      <c r="U165" s="220">
        <f t="shared" si="20"/>
        <v>1279.9999999999993</v>
      </c>
      <c r="V165" s="220">
        <f t="shared" si="20"/>
        <v>1262.9999999999945</v>
      </c>
      <c r="W165" s="220">
        <f t="shared" si="20"/>
        <v>1251.0429902181963</v>
      </c>
      <c r="X165" s="220">
        <f t="shared" si="20"/>
        <v>1239.0859804363979</v>
      </c>
      <c r="Y165" s="220">
        <f t="shared" si="20"/>
        <v>1227.128970654589</v>
      </c>
      <c r="Z165" s="220">
        <f t="shared" si="20"/>
        <v>1215.1719608727906</v>
      </c>
      <c r="AA165" s="220">
        <f t="shared" si="20"/>
        <v>1203.2149510909924</v>
      </c>
      <c r="AB165" s="220">
        <f t="shared" si="20"/>
        <v>1191.2579413091835</v>
      </c>
      <c r="AC165" s="220">
        <f t="shared" si="20"/>
        <v>1179.300931527385</v>
      </c>
      <c r="AD165" s="220">
        <f t="shared" si="20"/>
        <v>1167.3439217455762</v>
      </c>
      <c r="AE165" s="220">
        <f t="shared" si="20"/>
        <v>1155.3869119637779</v>
      </c>
      <c r="AF165" s="220">
        <f t="shared" si="20"/>
        <v>1143.4299021819797</v>
      </c>
      <c r="AG165" s="220">
        <f t="shared" si="20"/>
        <v>1131.4728924001708</v>
      </c>
      <c r="AH165" s="220">
        <f t="shared" si="20"/>
        <v>1119.5158826183724</v>
      </c>
      <c r="AI165" s="220">
        <f t="shared" si="20"/>
        <v>1107.5588728365742</v>
      </c>
      <c r="AJ165" s="220">
        <f t="shared" si="20"/>
        <v>1095.6018630547651</v>
      </c>
      <c r="AK165" s="220">
        <f t="shared" si="20"/>
        <v>1083.6448532729669</v>
      </c>
      <c r="AL165" s="220">
        <f t="shared" si="20"/>
        <v>1071.687843491158</v>
      </c>
      <c r="AM165" s="220">
        <f t="shared" si="20"/>
        <v>1059.7308337093648</v>
      </c>
      <c r="AN165" s="220">
        <f t="shared" si="20"/>
        <v>1047.7738239275623</v>
      </c>
      <c r="AO165" s="220">
        <f t="shared" si="20"/>
        <v>1035.8168141457597</v>
      </c>
      <c r="AP165" s="220">
        <f t="shared" si="20"/>
        <v>1023.8598043639583</v>
      </c>
    </row>
    <row r="166" spans="7:42" ht="14.25" customHeight="1" thickBot="1" x14ac:dyDescent="0.25">
      <c r="G166" s="145"/>
      <c r="H166" s="396"/>
      <c r="J166" s="350"/>
      <c r="K166" s="203" t="s">
        <v>936</v>
      </c>
      <c r="L166" s="203" t="s">
        <v>964</v>
      </c>
      <c r="M166" s="221">
        <f t="shared" si="20"/>
        <v>1415.9999999999955</v>
      </c>
      <c r="N166" s="221">
        <f t="shared" si="20"/>
        <v>1620.5198774704506</v>
      </c>
      <c r="O166" s="221">
        <f t="shared" si="20"/>
        <v>1542.5249829869347</v>
      </c>
      <c r="P166" s="221">
        <f t="shared" si="20"/>
        <v>1395.4431586185503</v>
      </c>
      <c r="Q166" s="221">
        <f t="shared" si="20"/>
        <v>1388.5908781580722</v>
      </c>
      <c r="R166" s="221">
        <f t="shared" si="20"/>
        <v>1381.7385976975834</v>
      </c>
      <c r="S166" s="221">
        <f t="shared" si="20"/>
        <v>1374.8863172371055</v>
      </c>
      <c r="T166" s="221">
        <f t="shared" si="20"/>
        <v>1368.0340367766271</v>
      </c>
      <c r="U166" s="221">
        <f t="shared" si="20"/>
        <v>1361.1817563161385</v>
      </c>
      <c r="V166" s="221">
        <f t="shared" si="20"/>
        <v>1354.3294758556603</v>
      </c>
      <c r="W166" s="221">
        <f t="shared" si="20"/>
        <v>1344.9401220743118</v>
      </c>
      <c r="X166" s="221">
        <f t="shared" si="20"/>
        <v>1335.5507682929531</v>
      </c>
      <c r="Y166" s="221">
        <f t="shared" si="20"/>
        <v>1326.1614145116048</v>
      </c>
      <c r="Z166" s="221">
        <f t="shared" si="20"/>
        <v>1316.7720607302565</v>
      </c>
      <c r="AA166" s="221">
        <f t="shared" si="20"/>
        <v>1307.382706948908</v>
      </c>
      <c r="AB166" s="221">
        <f t="shared" si="20"/>
        <v>1297.9933531675597</v>
      </c>
      <c r="AC166" s="221">
        <f t="shared" si="20"/>
        <v>1288.6039993862009</v>
      </c>
      <c r="AD166" s="221">
        <f t="shared" si="20"/>
        <v>1279.2146456048526</v>
      </c>
      <c r="AE166" s="221">
        <f t="shared" si="20"/>
        <v>1269.8252918235041</v>
      </c>
      <c r="AF166" s="221">
        <f t="shared" si="20"/>
        <v>1260.4359380421558</v>
      </c>
      <c r="AG166" s="221">
        <f t="shared" si="20"/>
        <v>1251.0465842608075</v>
      </c>
      <c r="AH166" s="221">
        <f t="shared" si="20"/>
        <v>1241.6572304794593</v>
      </c>
      <c r="AI166" s="221">
        <f t="shared" si="20"/>
        <v>1232.2678766981003</v>
      </c>
      <c r="AJ166" s="221">
        <f t="shared" si="20"/>
        <v>1222.878522916752</v>
      </c>
      <c r="AK166" s="221">
        <f t="shared" si="20"/>
        <v>1213.4891691354037</v>
      </c>
      <c r="AL166" s="221">
        <f t="shared" si="20"/>
        <v>1204.0998153540554</v>
      </c>
      <c r="AM166" s="221">
        <f t="shared" si="20"/>
        <v>1194.7104615727071</v>
      </c>
      <c r="AN166" s="221">
        <f t="shared" si="20"/>
        <v>1185.3211077913484</v>
      </c>
      <c r="AO166" s="221">
        <f t="shared" si="20"/>
        <v>1175.9317540100001</v>
      </c>
      <c r="AP166" s="221">
        <f t="shared" si="20"/>
        <v>1166.5424002286518</v>
      </c>
    </row>
    <row r="167" spans="7:42" ht="14.25" customHeight="1" thickTop="1" x14ac:dyDescent="0.2">
      <c r="G167" s="145"/>
      <c r="H167" s="396"/>
      <c r="J167" s="350"/>
      <c r="K167" s="201" t="s">
        <v>940</v>
      </c>
      <c r="L167" s="201" t="s">
        <v>962</v>
      </c>
      <c r="M167" s="222">
        <f t="shared" ref="M167:AP169" si="21" xml:space="preserve"> M403*(M231 + M328)</f>
        <v>1961.000000000005</v>
      </c>
      <c r="N167" s="222">
        <f t="shared" si="21"/>
        <v>2186.9432544118254</v>
      </c>
      <c r="O167" s="222">
        <f t="shared" si="21"/>
        <v>2026.6175301791509</v>
      </c>
      <c r="P167" s="222">
        <f t="shared" si="21"/>
        <v>1783.0693593351969</v>
      </c>
      <c r="Q167" s="222">
        <f t="shared" si="21"/>
        <v>1723.7591457802644</v>
      </c>
      <c r="R167" s="222">
        <f t="shared" si="21"/>
        <v>1664.4489322253319</v>
      </c>
      <c r="S167" s="222">
        <f t="shared" si="21"/>
        <v>1605.1387186703887</v>
      </c>
      <c r="T167" s="222">
        <f t="shared" si="21"/>
        <v>1545.828505115456</v>
      </c>
      <c r="U167" s="222">
        <f t="shared" si="21"/>
        <v>1486.5182915605237</v>
      </c>
      <c r="V167" s="222">
        <f t="shared" si="21"/>
        <v>1427.2080780055912</v>
      </c>
      <c r="W167" s="222">
        <f t="shared" si="21"/>
        <v>1410.5440952688537</v>
      </c>
      <c r="X167" s="222">
        <f t="shared" si="21"/>
        <v>1393.8801125321268</v>
      </c>
      <c r="Y167" s="222">
        <f t="shared" si="21"/>
        <v>1377.2161297953999</v>
      </c>
      <c r="Z167" s="222">
        <f t="shared" si="21"/>
        <v>1360.552147058673</v>
      </c>
      <c r="AA167" s="222">
        <f t="shared" si="21"/>
        <v>1343.8881643219463</v>
      </c>
      <c r="AB167" s="222">
        <f t="shared" si="21"/>
        <v>1327.2241815852192</v>
      </c>
      <c r="AC167" s="222">
        <f t="shared" si="21"/>
        <v>1310.5601988484923</v>
      </c>
      <c r="AD167" s="222">
        <f t="shared" si="21"/>
        <v>1293.8962161117654</v>
      </c>
      <c r="AE167" s="222">
        <f t="shared" si="21"/>
        <v>1277.2322333750385</v>
      </c>
      <c r="AF167" s="222">
        <f t="shared" si="21"/>
        <v>1260.5682506383116</v>
      </c>
      <c r="AG167" s="222">
        <f t="shared" si="21"/>
        <v>1243.9042679015847</v>
      </c>
      <c r="AH167" s="222">
        <f t="shared" si="21"/>
        <v>1227.2402851648578</v>
      </c>
      <c r="AI167" s="222">
        <f t="shared" si="21"/>
        <v>1210.5763024281309</v>
      </c>
      <c r="AJ167" s="222">
        <f t="shared" si="21"/>
        <v>1193.9123196914043</v>
      </c>
      <c r="AK167" s="222">
        <f t="shared" si="21"/>
        <v>1177.2483369546774</v>
      </c>
      <c r="AL167" s="222">
        <f t="shared" si="21"/>
        <v>1160.5843542179502</v>
      </c>
      <c r="AM167" s="222">
        <f t="shared" si="21"/>
        <v>1143.9203714812234</v>
      </c>
      <c r="AN167" s="222">
        <f t="shared" si="21"/>
        <v>1127.2563887444965</v>
      </c>
      <c r="AO167" s="222">
        <f t="shared" si="21"/>
        <v>1110.5924060077696</v>
      </c>
      <c r="AP167" s="222">
        <f t="shared" si="21"/>
        <v>1093.9284232710427</v>
      </c>
    </row>
    <row r="168" spans="7:42" ht="14.25" customHeight="1" x14ac:dyDescent="0.2">
      <c r="G168" s="145"/>
      <c r="H168" s="396"/>
      <c r="J168" s="350"/>
      <c r="K168" s="142" t="s">
        <v>940</v>
      </c>
      <c r="L168" s="192" t="s">
        <v>963</v>
      </c>
      <c r="M168" s="220">
        <f t="shared" si="21"/>
        <v>1961.000000000005</v>
      </c>
      <c r="N168" s="220">
        <f t="shared" si="21"/>
        <v>2200.8444444444458</v>
      </c>
      <c r="O168" s="220">
        <f t="shared" si="21"/>
        <v>2053.2111111111149</v>
      </c>
      <c r="P168" s="220">
        <f t="shared" si="21"/>
        <v>1819.3333333333301</v>
      </c>
      <c r="Q168" s="220">
        <f t="shared" si="21"/>
        <v>1772.1111111111086</v>
      </c>
      <c r="R168" s="220">
        <f t="shared" si="21"/>
        <v>1724.8888888888873</v>
      </c>
      <c r="S168" s="220">
        <f t="shared" si="21"/>
        <v>1677.6666666666656</v>
      </c>
      <c r="T168" s="220">
        <f t="shared" si="21"/>
        <v>1630.4444444444441</v>
      </c>
      <c r="U168" s="220">
        <f t="shared" si="21"/>
        <v>1583.2222222222226</v>
      </c>
      <c r="V168" s="220">
        <f t="shared" si="21"/>
        <v>1536.0000000000014</v>
      </c>
      <c r="W168" s="220">
        <f t="shared" si="21"/>
        <v>1521.2503237299074</v>
      </c>
      <c r="X168" s="220">
        <f t="shared" si="21"/>
        <v>1506.5006474598026</v>
      </c>
      <c r="Y168" s="220">
        <f t="shared" si="21"/>
        <v>1491.7509711897089</v>
      </c>
      <c r="Z168" s="220">
        <f t="shared" si="21"/>
        <v>1477.0012949196148</v>
      </c>
      <c r="AA168" s="220">
        <f t="shared" si="21"/>
        <v>1462.2516186495209</v>
      </c>
      <c r="AB168" s="220">
        <f t="shared" si="21"/>
        <v>1447.5019423794165</v>
      </c>
      <c r="AC168" s="220">
        <f t="shared" si="21"/>
        <v>1432.7522661093224</v>
      </c>
      <c r="AD168" s="220">
        <f t="shared" si="21"/>
        <v>1418.0025898392284</v>
      </c>
      <c r="AE168" s="220">
        <f t="shared" si="21"/>
        <v>1403.2529135691343</v>
      </c>
      <c r="AF168" s="220">
        <f t="shared" si="21"/>
        <v>1388.5032372990299</v>
      </c>
      <c r="AG168" s="220">
        <f t="shared" si="21"/>
        <v>1373.753561028936</v>
      </c>
      <c r="AH168" s="220">
        <f t="shared" si="21"/>
        <v>1359.0038847588419</v>
      </c>
      <c r="AI168" s="220">
        <f t="shared" si="21"/>
        <v>1344.2542084887482</v>
      </c>
      <c r="AJ168" s="220">
        <f t="shared" si="21"/>
        <v>1329.5045322186434</v>
      </c>
      <c r="AK168" s="220">
        <f t="shared" si="21"/>
        <v>1314.7548559485497</v>
      </c>
      <c r="AL168" s="220">
        <f t="shared" si="21"/>
        <v>1300.0051796784555</v>
      </c>
      <c r="AM168" s="220">
        <f t="shared" si="21"/>
        <v>1285.2555034083616</v>
      </c>
      <c r="AN168" s="220">
        <f t="shared" si="21"/>
        <v>1270.5058271382572</v>
      </c>
      <c r="AO168" s="220">
        <f t="shared" si="21"/>
        <v>1255.7561508681631</v>
      </c>
      <c r="AP168" s="220">
        <f t="shared" si="21"/>
        <v>1241.0064745980692</v>
      </c>
    </row>
    <row r="169" spans="7:42" ht="14.25" customHeight="1" x14ac:dyDescent="0.2">
      <c r="G169" s="145"/>
      <c r="H169" s="396"/>
      <c r="J169" s="397"/>
      <c r="K169" s="203" t="s">
        <v>940</v>
      </c>
      <c r="L169" s="203" t="s">
        <v>964</v>
      </c>
      <c r="M169" s="225">
        <f t="shared" si="21"/>
        <v>1961.000000000005</v>
      </c>
      <c r="N169" s="225">
        <f t="shared" si="21"/>
        <v>2233.3238414117841</v>
      </c>
      <c r="O169" s="225">
        <f t="shared" si="21"/>
        <v>2115.3456096573318</v>
      </c>
      <c r="P169" s="225">
        <f t="shared" si="21"/>
        <v>1904.0621949872627</v>
      </c>
      <c r="Q169" s="225">
        <f t="shared" si="21"/>
        <v>1885.0829266496889</v>
      </c>
      <c r="R169" s="225">
        <f t="shared" si="21"/>
        <v>1866.1036583121045</v>
      </c>
      <c r="S169" s="225">
        <f t="shared" si="21"/>
        <v>1847.1243899745307</v>
      </c>
      <c r="T169" s="225">
        <f t="shared" si="21"/>
        <v>1828.1451216369462</v>
      </c>
      <c r="U169" s="225">
        <f t="shared" si="21"/>
        <v>1809.1658532993727</v>
      </c>
      <c r="V169" s="225">
        <f t="shared" si="21"/>
        <v>1790.1865849617884</v>
      </c>
      <c r="W169" s="225">
        <f t="shared" si="21"/>
        <v>1778.6259992415121</v>
      </c>
      <c r="X169" s="225">
        <f t="shared" si="21"/>
        <v>1767.0654135212467</v>
      </c>
      <c r="Y169" s="225">
        <f t="shared" si="21"/>
        <v>1755.5048278009704</v>
      </c>
      <c r="Z169" s="225">
        <f t="shared" si="21"/>
        <v>1743.9442420806943</v>
      </c>
      <c r="AA169" s="225">
        <f t="shared" si="21"/>
        <v>1732.3836563604179</v>
      </c>
      <c r="AB169" s="225">
        <f t="shared" si="21"/>
        <v>1720.8230706401419</v>
      </c>
      <c r="AC169" s="225">
        <f t="shared" si="21"/>
        <v>1709.2624849198762</v>
      </c>
      <c r="AD169" s="225">
        <f t="shared" si="21"/>
        <v>1697.7018991996001</v>
      </c>
      <c r="AE169" s="225">
        <f t="shared" si="21"/>
        <v>1686.141313479324</v>
      </c>
      <c r="AF169" s="225">
        <f t="shared" si="21"/>
        <v>1674.5807277590479</v>
      </c>
      <c r="AG169" s="225">
        <f t="shared" si="21"/>
        <v>1663.0201420387716</v>
      </c>
      <c r="AH169" s="225">
        <f t="shared" si="21"/>
        <v>1651.4595563185062</v>
      </c>
      <c r="AI169" s="225">
        <f t="shared" si="21"/>
        <v>1639.8989705982299</v>
      </c>
      <c r="AJ169" s="225">
        <f t="shared" si="21"/>
        <v>1628.3383848779538</v>
      </c>
      <c r="AK169" s="225">
        <f t="shared" si="21"/>
        <v>1616.7777991576775</v>
      </c>
      <c r="AL169" s="225">
        <f t="shared" si="21"/>
        <v>1605.2172134374014</v>
      </c>
      <c r="AM169" s="225">
        <f t="shared" si="21"/>
        <v>1593.6566277171357</v>
      </c>
      <c r="AN169" s="225">
        <f t="shared" si="21"/>
        <v>1582.0960419968596</v>
      </c>
      <c r="AO169" s="225">
        <f t="shared" si="21"/>
        <v>1570.5354562765835</v>
      </c>
      <c r="AP169" s="225">
        <f t="shared" si="21"/>
        <v>1558.9748705563075</v>
      </c>
    </row>
    <row r="170" spans="7:42" ht="14.25" customHeight="1" x14ac:dyDescent="0.2">
      <c r="G170" s="145"/>
      <c r="H170" s="396"/>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
      <c r="G171" s="145"/>
      <c r="H171" s="396"/>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
      <c r="G172" s="145"/>
      <c r="H172" s="396"/>
      <c r="J172" s="349" t="s">
        <v>981</v>
      </c>
      <c r="K172" s="201" t="s">
        <v>907</v>
      </c>
      <c r="L172" s="201" t="s">
        <v>962</v>
      </c>
      <c r="M172" s="219">
        <f>(M204+M301)*(M403-1)</f>
        <v>79.116965003244744</v>
      </c>
      <c r="N172" s="219">
        <f t="shared" ref="N172:AP172" si="22">(N204+N301)*(N403-1)</f>
        <v>89.003202407146063</v>
      </c>
      <c r="O172" s="219">
        <f t="shared" si="22"/>
        <v>83.238334405754301</v>
      </c>
      <c r="P172" s="219">
        <f t="shared" si="22"/>
        <v>73.948337142587974</v>
      </c>
      <c r="Q172" s="219">
        <f t="shared" si="22"/>
        <v>72.225461189036139</v>
      </c>
      <c r="R172" s="219">
        <f t="shared" si="22"/>
        <v>70.502585235483664</v>
      </c>
      <c r="S172" s="219">
        <f t="shared" si="22"/>
        <v>68.779709281931815</v>
      </c>
      <c r="T172" s="219">
        <f t="shared" si="22"/>
        <v>67.056833328379369</v>
      </c>
      <c r="U172" s="219">
        <f t="shared" si="22"/>
        <v>65.33395737482752</v>
      </c>
      <c r="V172" s="219">
        <f t="shared" si="22"/>
        <v>63.611081421275053</v>
      </c>
      <c r="W172" s="219">
        <f t="shared" si="22"/>
        <v>62.896256456011862</v>
      </c>
      <c r="X172" s="219">
        <f t="shared" si="22"/>
        <v>62.181431490748054</v>
      </c>
      <c r="Y172" s="219">
        <f t="shared" si="22"/>
        <v>61.466606525484799</v>
      </c>
      <c r="Z172" s="219">
        <f t="shared" si="22"/>
        <v>60.751781560221183</v>
      </c>
      <c r="AA172" s="219">
        <f t="shared" si="22"/>
        <v>60.036956594957616</v>
      </c>
      <c r="AB172" s="219">
        <f t="shared" si="22"/>
        <v>59.322131629694049</v>
      </c>
      <c r="AC172" s="219">
        <f t="shared" si="22"/>
        <v>58.607306664430489</v>
      </c>
      <c r="AD172" s="219">
        <f t="shared" si="22"/>
        <v>57.892481699166922</v>
      </c>
      <c r="AE172" s="219">
        <f t="shared" si="22"/>
        <v>57.177656733903369</v>
      </c>
      <c r="AF172" s="219">
        <f t="shared" si="22"/>
        <v>56.462831768639802</v>
      </c>
      <c r="AG172" s="219">
        <f t="shared" si="22"/>
        <v>55.748006803376235</v>
      </c>
      <c r="AH172" s="219">
        <f t="shared" si="22"/>
        <v>55.033181838112675</v>
      </c>
      <c r="AI172" s="219">
        <f t="shared" si="22"/>
        <v>54.318356872849115</v>
      </c>
      <c r="AJ172" s="219">
        <f t="shared" si="22"/>
        <v>53.603531907585491</v>
      </c>
      <c r="AK172" s="219">
        <f t="shared" si="22"/>
        <v>52.888706942321924</v>
      </c>
      <c r="AL172" s="219">
        <f t="shared" si="22"/>
        <v>52.173881977058358</v>
      </c>
      <c r="AM172" s="219">
        <f t="shared" si="22"/>
        <v>51.459057011794805</v>
      </c>
      <c r="AN172" s="219">
        <f t="shared" si="22"/>
        <v>50.744232046531238</v>
      </c>
      <c r="AO172" s="219">
        <f t="shared" si="22"/>
        <v>50.029407081267678</v>
      </c>
      <c r="AP172" s="219">
        <f t="shared" si="22"/>
        <v>49.314582116004111</v>
      </c>
    </row>
    <row r="173" spans="7:42" ht="14.25" customHeight="1" x14ac:dyDescent="0.2">
      <c r="G173" s="145"/>
      <c r="H173" s="396"/>
      <c r="J173" s="350"/>
      <c r="K173" s="142" t="s">
        <v>907</v>
      </c>
      <c r="L173" s="192" t="s">
        <v>963</v>
      </c>
      <c r="M173" s="220">
        <f t="shared" ref="M173:AP174" si="23">(M205+M302)*(M404-1)</f>
        <v>79.116965003244744</v>
      </c>
      <c r="N173" s="220">
        <f t="shared" si="23"/>
        <v>89.404685788821538</v>
      </c>
      <c r="O173" s="220">
        <f t="shared" si="23"/>
        <v>84.006389570698914</v>
      </c>
      <c r="P173" s="220">
        <f t="shared" si="23"/>
        <v>74.995685094784619</v>
      </c>
      <c r="Q173" s="220">
        <f t="shared" si="23"/>
        <v>73.621925125298105</v>
      </c>
      <c r="R173" s="220">
        <f t="shared" si="23"/>
        <v>72.248165155811606</v>
      </c>
      <c r="S173" s="220">
        <f t="shared" si="23"/>
        <v>70.874405186325092</v>
      </c>
      <c r="T173" s="220">
        <f t="shared" si="23"/>
        <v>69.500645216838592</v>
      </c>
      <c r="U173" s="220">
        <f t="shared" si="23"/>
        <v>68.126885247352078</v>
      </c>
      <c r="V173" s="220">
        <f t="shared" si="23"/>
        <v>66.753125277865593</v>
      </c>
      <c r="W173" s="220">
        <f t="shared" si="23"/>
        <v>66.095845358182217</v>
      </c>
      <c r="X173" s="220">
        <f t="shared" si="23"/>
        <v>65.43856543849823</v>
      </c>
      <c r="Y173" s="220">
        <f t="shared" si="23"/>
        <v>64.781285518814869</v>
      </c>
      <c r="Z173" s="220">
        <f t="shared" si="23"/>
        <v>64.124005599130882</v>
      </c>
      <c r="AA173" s="220">
        <f t="shared" si="23"/>
        <v>63.46672567944691</v>
      </c>
      <c r="AB173" s="220">
        <f t="shared" si="23"/>
        <v>62.809445759763541</v>
      </c>
      <c r="AC173" s="220">
        <f t="shared" si="23"/>
        <v>62.152165840079554</v>
      </c>
      <c r="AD173" s="220">
        <f t="shared" si="23"/>
        <v>61.494885920396314</v>
      </c>
      <c r="AE173" s="220">
        <f t="shared" si="23"/>
        <v>60.83760600071264</v>
      </c>
      <c r="AF173" s="220">
        <f t="shared" si="23"/>
        <v>60.180326081028902</v>
      </c>
      <c r="AG173" s="220">
        <f t="shared" si="23"/>
        <v>59.523046161345171</v>
      </c>
      <c r="AH173" s="220">
        <f t="shared" si="23"/>
        <v>58.865766241661433</v>
      </c>
      <c r="AI173" s="220">
        <f t="shared" si="23"/>
        <v>58.208486321977759</v>
      </c>
      <c r="AJ173" s="220">
        <f t="shared" si="23"/>
        <v>57.551206402294028</v>
      </c>
      <c r="AK173" s="220">
        <f t="shared" si="23"/>
        <v>56.89392648261029</v>
      </c>
      <c r="AL173" s="220">
        <f t="shared" si="23"/>
        <v>56.236646562926616</v>
      </c>
      <c r="AM173" s="220">
        <f t="shared" si="23"/>
        <v>55.579366643242885</v>
      </c>
      <c r="AN173" s="220">
        <f t="shared" si="23"/>
        <v>54.922086723559147</v>
      </c>
      <c r="AO173" s="220">
        <f t="shared" si="23"/>
        <v>54.264806803875409</v>
      </c>
      <c r="AP173" s="220">
        <f t="shared" si="23"/>
        <v>53.607526884191735</v>
      </c>
    </row>
    <row r="174" spans="7:42" ht="14.25" customHeight="1" thickBot="1" x14ac:dyDescent="0.25">
      <c r="G174" s="145"/>
      <c r="H174" s="396"/>
      <c r="J174" s="350"/>
      <c r="K174" s="203" t="s">
        <v>907</v>
      </c>
      <c r="L174" s="203" t="s">
        <v>964</v>
      </c>
      <c r="M174" s="221">
        <f t="shared" si="23"/>
        <v>79.116965003244744</v>
      </c>
      <c r="N174" s="221">
        <f t="shared" si="23"/>
        <v>90.324073971536365</v>
      </c>
      <c r="O174" s="221">
        <f t="shared" si="23"/>
        <v>85.765219137630453</v>
      </c>
      <c r="P174" s="221">
        <f t="shared" si="23"/>
        <v>77.394089049692269</v>
      </c>
      <c r="Q174" s="221">
        <f t="shared" si="23"/>
        <v>76.81979706517501</v>
      </c>
      <c r="R174" s="221">
        <f t="shared" si="23"/>
        <v>76.245505080657722</v>
      </c>
      <c r="S174" s="221">
        <f t="shared" si="23"/>
        <v>75.671213096140434</v>
      </c>
      <c r="T174" s="221">
        <f t="shared" si="23"/>
        <v>75.096921111622535</v>
      </c>
      <c r="U174" s="221">
        <f t="shared" si="23"/>
        <v>74.522629127105262</v>
      </c>
      <c r="V174" s="221">
        <f t="shared" si="23"/>
        <v>73.948337142587974</v>
      </c>
      <c r="W174" s="221">
        <f t="shared" si="23"/>
        <v>73.449712139988023</v>
      </c>
      <c r="X174" s="221">
        <f t="shared" si="23"/>
        <v>72.951087137388058</v>
      </c>
      <c r="Y174" s="221">
        <f t="shared" si="23"/>
        <v>72.452462134788107</v>
      </c>
      <c r="Z174" s="221">
        <f t="shared" si="23"/>
        <v>71.953837132188767</v>
      </c>
      <c r="AA174" s="221">
        <f t="shared" si="23"/>
        <v>71.455212129588816</v>
      </c>
      <c r="AB174" s="221">
        <f t="shared" si="23"/>
        <v>70.95658712698885</v>
      </c>
      <c r="AC174" s="221">
        <f t="shared" si="23"/>
        <v>70.457962124388899</v>
      </c>
      <c r="AD174" s="221">
        <f t="shared" si="23"/>
        <v>69.959337121788948</v>
      </c>
      <c r="AE174" s="221">
        <f t="shared" si="23"/>
        <v>69.460712119188997</v>
      </c>
      <c r="AF174" s="221">
        <f t="shared" si="23"/>
        <v>68.962087116589032</v>
      </c>
      <c r="AG174" s="221">
        <f t="shared" si="23"/>
        <v>68.463462113989081</v>
      </c>
      <c r="AH174" s="221">
        <f t="shared" si="23"/>
        <v>67.964837111389116</v>
      </c>
      <c r="AI174" s="221">
        <f t="shared" si="23"/>
        <v>67.466212108789165</v>
      </c>
      <c r="AJ174" s="221">
        <f t="shared" si="23"/>
        <v>66.967587106189214</v>
      </c>
      <c r="AK174" s="221">
        <f t="shared" si="23"/>
        <v>66.468962103589874</v>
      </c>
      <c r="AL174" s="221">
        <f t="shared" si="23"/>
        <v>65.970337100989923</v>
      </c>
      <c r="AM174" s="221">
        <f t="shared" si="23"/>
        <v>65.471712098389958</v>
      </c>
      <c r="AN174" s="221">
        <f t="shared" si="23"/>
        <v>64.973087095790007</v>
      </c>
      <c r="AO174" s="221">
        <f t="shared" si="23"/>
        <v>64.474462093190056</v>
      </c>
      <c r="AP174" s="221">
        <f t="shared" si="23"/>
        <v>63.975837090590105</v>
      </c>
    </row>
    <row r="175" spans="7:42" ht="14.25" customHeight="1" thickTop="1" x14ac:dyDescent="0.2">
      <c r="G175" s="145"/>
      <c r="H175" s="396"/>
      <c r="J175" s="350"/>
      <c r="K175" s="201" t="s">
        <v>913</v>
      </c>
      <c r="L175" s="201" t="s">
        <v>962</v>
      </c>
      <c r="M175" s="222">
        <f t="shared" ref="M175:AP177" si="24">(M207+M304)*(M403-1)</f>
        <v>79.116965003244744</v>
      </c>
      <c r="N175" s="222">
        <f t="shared" si="24"/>
        <v>89.003202407146063</v>
      </c>
      <c r="O175" s="222">
        <f t="shared" si="24"/>
        <v>83.238334405754301</v>
      </c>
      <c r="P175" s="222">
        <f t="shared" si="24"/>
        <v>73.948337142587974</v>
      </c>
      <c r="Q175" s="222">
        <f t="shared" si="24"/>
        <v>72.225461189036139</v>
      </c>
      <c r="R175" s="222">
        <f t="shared" si="24"/>
        <v>70.502585235483664</v>
      </c>
      <c r="S175" s="222">
        <f t="shared" si="24"/>
        <v>68.779709281931815</v>
      </c>
      <c r="T175" s="222">
        <f t="shared" si="24"/>
        <v>67.056833328379369</v>
      </c>
      <c r="U175" s="222">
        <f t="shared" si="24"/>
        <v>65.33395737482752</v>
      </c>
      <c r="V175" s="222">
        <f t="shared" si="24"/>
        <v>63.611081421275053</v>
      </c>
      <c r="W175" s="222">
        <f t="shared" si="24"/>
        <v>62.896256456011862</v>
      </c>
      <c r="X175" s="222">
        <f t="shared" si="24"/>
        <v>62.181431490748054</v>
      </c>
      <c r="Y175" s="222">
        <f t="shared" si="24"/>
        <v>61.466606525484799</v>
      </c>
      <c r="Z175" s="222">
        <f t="shared" si="24"/>
        <v>60.751781560221183</v>
      </c>
      <c r="AA175" s="222">
        <f t="shared" si="24"/>
        <v>60.036956594957616</v>
      </c>
      <c r="AB175" s="222">
        <f t="shared" si="24"/>
        <v>59.322131629694049</v>
      </c>
      <c r="AC175" s="222">
        <f t="shared" si="24"/>
        <v>58.607306664430489</v>
      </c>
      <c r="AD175" s="222">
        <f t="shared" si="24"/>
        <v>57.892481699166922</v>
      </c>
      <c r="AE175" s="222">
        <f t="shared" si="24"/>
        <v>57.177656733903369</v>
      </c>
      <c r="AF175" s="222">
        <f t="shared" si="24"/>
        <v>56.462831768639802</v>
      </c>
      <c r="AG175" s="222">
        <f t="shared" si="24"/>
        <v>55.748006803376235</v>
      </c>
      <c r="AH175" s="222">
        <f t="shared" si="24"/>
        <v>55.033181838112675</v>
      </c>
      <c r="AI175" s="222">
        <f t="shared" si="24"/>
        <v>54.318356872849115</v>
      </c>
      <c r="AJ175" s="222">
        <f t="shared" si="24"/>
        <v>53.603531907585491</v>
      </c>
      <c r="AK175" s="222">
        <f t="shared" si="24"/>
        <v>52.888706942321924</v>
      </c>
      <c r="AL175" s="222">
        <f t="shared" si="24"/>
        <v>52.173881977058358</v>
      </c>
      <c r="AM175" s="222">
        <f t="shared" si="24"/>
        <v>51.459057011794805</v>
      </c>
      <c r="AN175" s="222">
        <f t="shared" si="24"/>
        <v>50.744232046531238</v>
      </c>
      <c r="AO175" s="222">
        <f t="shared" si="24"/>
        <v>50.029407081267678</v>
      </c>
      <c r="AP175" s="222">
        <f t="shared" si="24"/>
        <v>49.314582116004111</v>
      </c>
    </row>
    <row r="176" spans="7:42" ht="14.25" customHeight="1" x14ac:dyDescent="0.2">
      <c r="G176" s="145"/>
      <c r="H176" s="396"/>
      <c r="J176" s="350"/>
      <c r="K176" s="142" t="s">
        <v>913</v>
      </c>
      <c r="L176" s="192" t="s">
        <v>963</v>
      </c>
      <c r="M176" s="223">
        <f t="shared" si="24"/>
        <v>79.116965003244744</v>
      </c>
      <c r="N176" s="223">
        <f t="shared" si="24"/>
        <v>89.404685788821538</v>
      </c>
      <c r="O176" s="223">
        <f t="shared" si="24"/>
        <v>84.006389570698914</v>
      </c>
      <c r="P176" s="223">
        <f t="shared" si="24"/>
        <v>74.995685094784619</v>
      </c>
      <c r="Q176" s="223">
        <f t="shared" si="24"/>
        <v>73.621925125298105</v>
      </c>
      <c r="R176" s="223">
        <f t="shared" si="24"/>
        <v>72.248165155811606</v>
      </c>
      <c r="S176" s="223">
        <f t="shared" si="24"/>
        <v>70.874405186325092</v>
      </c>
      <c r="T176" s="223">
        <f t="shared" si="24"/>
        <v>69.500645216838592</v>
      </c>
      <c r="U176" s="223">
        <f t="shared" si="24"/>
        <v>68.126885247352078</v>
      </c>
      <c r="V176" s="223">
        <f t="shared" si="24"/>
        <v>66.753125277865593</v>
      </c>
      <c r="W176" s="223">
        <f t="shared" si="24"/>
        <v>66.095845358182217</v>
      </c>
      <c r="X176" s="223">
        <f t="shared" si="24"/>
        <v>65.43856543849823</v>
      </c>
      <c r="Y176" s="223">
        <f t="shared" si="24"/>
        <v>64.781285518814869</v>
      </c>
      <c r="Z176" s="223">
        <f t="shared" si="24"/>
        <v>64.124005599130882</v>
      </c>
      <c r="AA176" s="223">
        <f t="shared" si="24"/>
        <v>63.46672567944691</v>
      </c>
      <c r="AB176" s="223">
        <f t="shared" si="24"/>
        <v>62.809445759763541</v>
      </c>
      <c r="AC176" s="223">
        <f t="shared" si="24"/>
        <v>62.152165840079554</v>
      </c>
      <c r="AD176" s="223">
        <f t="shared" si="24"/>
        <v>61.494885920396314</v>
      </c>
      <c r="AE176" s="223">
        <f t="shared" si="24"/>
        <v>60.83760600071264</v>
      </c>
      <c r="AF176" s="223">
        <f t="shared" si="24"/>
        <v>60.180326081028902</v>
      </c>
      <c r="AG176" s="223">
        <f t="shared" si="24"/>
        <v>59.523046161345171</v>
      </c>
      <c r="AH176" s="223">
        <f t="shared" si="24"/>
        <v>58.865766241661433</v>
      </c>
      <c r="AI176" s="223">
        <f t="shared" si="24"/>
        <v>58.208486321977759</v>
      </c>
      <c r="AJ176" s="223">
        <f t="shared" si="24"/>
        <v>57.551206402294028</v>
      </c>
      <c r="AK176" s="223">
        <f t="shared" si="24"/>
        <v>56.89392648261029</v>
      </c>
      <c r="AL176" s="223">
        <f t="shared" si="24"/>
        <v>56.236646562926616</v>
      </c>
      <c r="AM176" s="223">
        <f t="shared" si="24"/>
        <v>55.579366643242885</v>
      </c>
      <c r="AN176" s="223">
        <f t="shared" si="24"/>
        <v>54.922086723559147</v>
      </c>
      <c r="AO176" s="223">
        <f t="shared" si="24"/>
        <v>54.264806803875409</v>
      </c>
      <c r="AP176" s="223">
        <f t="shared" si="24"/>
        <v>53.607526884191735</v>
      </c>
    </row>
    <row r="177" spans="7:42" ht="14.25" customHeight="1" thickBot="1" x14ac:dyDescent="0.25">
      <c r="G177" s="145"/>
      <c r="H177" s="396"/>
      <c r="J177" s="350"/>
      <c r="K177" s="203" t="s">
        <v>913</v>
      </c>
      <c r="L177" s="203" t="s">
        <v>964</v>
      </c>
      <c r="M177" s="221">
        <f t="shared" si="24"/>
        <v>79.116965003244744</v>
      </c>
      <c r="N177" s="221">
        <f t="shared" si="24"/>
        <v>90.324073971536365</v>
      </c>
      <c r="O177" s="221">
        <f t="shared" si="24"/>
        <v>85.765219137630453</v>
      </c>
      <c r="P177" s="221">
        <f t="shared" si="24"/>
        <v>77.394089049692269</v>
      </c>
      <c r="Q177" s="221">
        <f t="shared" si="24"/>
        <v>76.81979706517501</v>
      </c>
      <c r="R177" s="221">
        <f t="shared" si="24"/>
        <v>76.245505080657722</v>
      </c>
      <c r="S177" s="221">
        <f t="shared" si="24"/>
        <v>75.671213096140434</v>
      </c>
      <c r="T177" s="221">
        <f t="shared" si="24"/>
        <v>75.096921111622535</v>
      </c>
      <c r="U177" s="221">
        <f t="shared" si="24"/>
        <v>74.522629127105262</v>
      </c>
      <c r="V177" s="221">
        <f t="shared" si="24"/>
        <v>73.948337142587974</v>
      </c>
      <c r="W177" s="221">
        <f t="shared" si="24"/>
        <v>73.449712139988023</v>
      </c>
      <c r="X177" s="221">
        <f t="shared" si="24"/>
        <v>72.951087137388058</v>
      </c>
      <c r="Y177" s="221">
        <f t="shared" si="24"/>
        <v>72.452462134788107</v>
      </c>
      <c r="Z177" s="221">
        <f t="shared" si="24"/>
        <v>71.953837132188767</v>
      </c>
      <c r="AA177" s="221">
        <f t="shared" si="24"/>
        <v>71.455212129588816</v>
      </c>
      <c r="AB177" s="221">
        <f t="shared" si="24"/>
        <v>70.95658712698885</v>
      </c>
      <c r="AC177" s="221">
        <f t="shared" si="24"/>
        <v>70.457962124388899</v>
      </c>
      <c r="AD177" s="221">
        <f t="shared" si="24"/>
        <v>69.959337121788948</v>
      </c>
      <c r="AE177" s="221">
        <f t="shared" si="24"/>
        <v>69.460712119188997</v>
      </c>
      <c r="AF177" s="221">
        <f t="shared" si="24"/>
        <v>68.962087116589032</v>
      </c>
      <c r="AG177" s="221">
        <f t="shared" si="24"/>
        <v>68.463462113989081</v>
      </c>
      <c r="AH177" s="221">
        <f t="shared" si="24"/>
        <v>67.964837111389116</v>
      </c>
      <c r="AI177" s="221">
        <f t="shared" si="24"/>
        <v>67.466212108789165</v>
      </c>
      <c r="AJ177" s="221">
        <f t="shared" si="24"/>
        <v>66.967587106189214</v>
      </c>
      <c r="AK177" s="221">
        <f t="shared" si="24"/>
        <v>66.468962103589874</v>
      </c>
      <c r="AL177" s="221">
        <f t="shared" si="24"/>
        <v>65.970337100989923</v>
      </c>
      <c r="AM177" s="221">
        <f t="shared" si="24"/>
        <v>65.471712098389958</v>
      </c>
      <c r="AN177" s="221">
        <f t="shared" si="24"/>
        <v>64.973087095790007</v>
      </c>
      <c r="AO177" s="221">
        <f t="shared" si="24"/>
        <v>64.474462093190056</v>
      </c>
      <c r="AP177" s="221">
        <f t="shared" si="24"/>
        <v>63.975837090590105</v>
      </c>
    </row>
    <row r="178" spans="7:42" ht="14.25" customHeight="1" thickTop="1" x14ac:dyDescent="0.2">
      <c r="G178" s="145"/>
      <c r="H178" s="396"/>
      <c r="J178" s="350"/>
      <c r="K178" s="201" t="s">
        <v>917</v>
      </c>
      <c r="L178" s="201" t="s">
        <v>962</v>
      </c>
      <c r="M178" s="222">
        <f t="shared" ref="M178:AP180" si="25">(M210+M307)*(M403-1)</f>
        <v>79.116965003244744</v>
      </c>
      <c r="N178" s="222">
        <f t="shared" si="25"/>
        <v>89.003202407146063</v>
      </c>
      <c r="O178" s="222">
        <f t="shared" si="25"/>
        <v>83.238334405754301</v>
      </c>
      <c r="P178" s="222">
        <f t="shared" si="25"/>
        <v>73.948337142587974</v>
      </c>
      <c r="Q178" s="222">
        <f t="shared" si="25"/>
        <v>72.225461189036139</v>
      </c>
      <c r="R178" s="222">
        <f t="shared" si="25"/>
        <v>70.502585235483664</v>
      </c>
      <c r="S178" s="222">
        <f t="shared" si="25"/>
        <v>68.779709281931815</v>
      </c>
      <c r="T178" s="222">
        <f t="shared" si="25"/>
        <v>67.056833328379369</v>
      </c>
      <c r="U178" s="222">
        <f t="shared" si="25"/>
        <v>65.33395737482752</v>
      </c>
      <c r="V178" s="222">
        <f t="shared" si="25"/>
        <v>63.611081421275053</v>
      </c>
      <c r="W178" s="222">
        <f t="shared" si="25"/>
        <v>62.896256456011862</v>
      </c>
      <c r="X178" s="222">
        <f t="shared" si="25"/>
        <v>62.181431490748054</v>
      </c>
      <c r="Y178" s="222">
        <f t="shared" si="25"/>
        <v>61.466606525484799</v>
      </c>
      <c r="Z178" s="222">
        <f t="shared" si="25"/>
        <v>60.751781560221183</v>
      </c>
      <c r="AA178" s="222">
        <f t="shared" si="25"/>
        <v>60.036956594957616</v>
      </c>
      <c r="AB178" s="222">
        <f t="shared" si="25"/>
        <v>59.322131629694049</v>
      </c>
      <c r="AC178" s="222">
        <f t="shared" si="25"/>
        <v>58.607306664430489</v>
      </c>
      <c r="AD178" s="222">
        <f t="shared" si="25"/>
        <v>57.892481699166922</v>
      </c>
      <c r="AE178" s="222">
        <f t="shared" si="25"/>
        <v>57.177656733903369</v>
      </c>
      <c r="AF178" s="222">
        <f t="shared" si="25"/>
        <v>56.462831768639802</v>
      </c>
      <c r="AG178" s="222">
        <f t="shared" si="25"/>
        <v>55.748006803376235</v>
      </c>
      <c r="AH178" s="222">
        <f t="shared" si="25"/>
        <v>55.033181838112675</v>
      </c>
      <c r="AI178" s="222">
        <f t="shared" si="25"/>
        <v>54.318356872849115</v>
      </c>
      <c r="AJ178" s="222">
        <f t="shared" si="25"/>
        <v>53.603531907585491</v>
      </c>
      <c r="AK178" s="222">
        <f t="shared" si="25"/>
        <v>52.888706942321924</v>
      </c>
      <c r="AL178" s="222">
        <f t="shared" si="25"/>
        <v>52.173881977058358</v>
      </c>
      <c r="AM178" s="222">
        <f t="shared" si="25"/>
        <v>51.459057011794805</v>
      </c>
      <c r="AN178" s="222">
        <f t="shared" si="25"/>
        <v>50.744232046531238</v>
      </c>
      <c r="AO178" s="222">
        <f t="shared" si="25"/>
        <v>50.029407081267678</v>
      </c>
      <c r="AP178" s="222">
        <f t="shared" si="25"/>
        <v>49.314582116004111</v>
      </c>
    </row>
    <row r="179" spans="7:42" ht="14.25" customHeight="1" x14ac:dyDescent="0.2">
      <c r="G179" s="145"/>
      <c r="H179" s="396"/>
      <c r="J179" s="350"/>
      <c r="K179" s="142" t="s">
        <v>917</v>
      </c>
      <c r="L179" s="192" t="s">
        <v>963</v>
      </c>
      <c r="M179" s="224">
        <f t="shared" si="25"/>
        <v>79.116965003244744</v>
      </c>
      <c r="N179" s="224">
        <f t="shared" si="25"/>
        <v>89.404685788821538</v>
      </c>
      <c r="O179" s="224">
        <f t="shared" si="25"/>
        <v>84.006389570698914</v>
      </c>
      <c r="P179" s="224">
        <f t="shared" si="25"/>
        <v>74.995685094784619</v>
      </c>
      <c r="Q179" s="224">
        <f t="shared" si="25"/>
        <v>73.621925125298105</v>
      </c>
      <c r="R179" s="224">
        <f t="shared" si="25"/>
        <v>72.248165155811606</v>
      </c>
      <c r="S179" s="224">
        <f t="shared" si="25"/>
        <v>70.874405186325092</v>
      </c>
      <c r="T179" s="224">
        <f t="shared" si="25"/>
        <v>69.500645216838592</v>
      </c>
      <c r="U179" s="224">
        <f t="shared" si="25"/>
        <v>68.126885247352078</v>
      </c>
      <c r="V179" s="224">
        <f t="shared" si="25"/>
        <v>66.753125277865593</v>
      </c>
      <c r="W179" s="224">
        <f t="shared" si="25"/>
        <v>66.095845358182217</v>
      </c>
      <c r="X179" s="224">
        <f t="shared" si="25"/>
        <v>65.43856543849823</v>
      </c>
      <c r="Y179" s="224">
        <f t="shared" si="25"/>
        <v>64.781285518814869</v>
      </c>
      <c r="Z179" s="224">
        <f t="shared" si="25"/>
        <v>64.124005599130882</v>
      </c>
      <c r="AA179" s="224">
        <f t="shared" si="25"/>
        <v>63.46672567944691</v>
      </c>
      <c r="AB179" s="224">
        <f t="shared" si="25"/>
        <v>62.809445759763541</v>
      </c>
      <c r="AC179" s="224">
        <f t="shared" si="25"/>
        <v>62.152165840079554</v>
      </c>
      <c r="AD179" s="224">
        <f t="shared" si="25"/>
        <v>61.494885920396314</v>
      </c>
      <c r="AE179" s="224">
        <f t="shared" si="25"/>
        <v>60.83760600071264</v>
      </c>
      <c r="AF179" s="224">
        <f t="shared" si="25"/>
        <v>60.180326081028902</v>
      </c>
      <c r="AG179" s="224">
        <f t="shared" si="25"/>
        <v>59.523046161345171</v>
      </c>
      <c r="AH179" s="224">
        <f t="shared" si="25"/>
        <v>58.865766241661433</v>
      </c>
      <c r="AI179" s="224">
        <f t="shared" si="25"/>
        <v>58.208486321977759</v>
      </c>
      <c r="AJ179" s="224">
        <f t="shared" si="25"/>
        <v>57.551206402294028</v>
      </c>
      <c r="AK179" s="224">
        <f t="shared" si="25"/>
        <v>56.89392648261029</v>
      </c>
      <c r="AL179" s="224">
        <f t="shared" si="25"/>
        <v>56.236646562926616</v>
      </c>
      <c r="AM179" s="224">
        <f t="shared" si="25"/>
        <v>55.579366643242885</v>
      </c>
      <c r="AN179" s="224">
        <f t="shared" si="25"/>
        <v>54.922086723559147</v>
      </c>
      <c r="AO179" s="224">
        <f t="shared" si="25"/>
        <v>54.264806803875409</v>
      </c>
      <c r="AP179" s="224">
        <f t="shared" si="25"/>
        <v>53.607526884191735</v>
      </c>
    </row>
    <row r="180" spans="7:42" ht="14.25" customHeight="1" thickBot="1" x14ac:dyDescent="0.25">
      <c r="G180" s="145"/>
      <c r="H180" s="396"/>
      <c r="J180" s="350"/>
      <c r="K180" s="203" t="s">
        <v>917</v>
      </c>
      <c r="L180" s="203" t="s">
        <v>964</v>
      </c>
      <c r="M180" s="221">
        <f t="shared" si="25"/>
        <v>79.116965003244744</v>
      </c>
      <c r="N180" s="221">
        <f t="shared" si="25"/>
        <v>90.324073971536365</v>
      </c>
      <c r="O180" s="221">
        <f t="shared" si="25"/>
        <v>85.765219137630453</v>
      </c>
      <c r="P180" s="221">
        <f t="shared" si="25"/>
        <v>77.394089049692269</v>
      </c>
      <c r="Q180" s="221">
        <f t="shared" si="25"/>
        <v>76.81979706517501</v>
      </c>
      <c r="R180" s="221">
        <f t="shared" si="25"/>
        <v>76.245505080657722</v>
      </c>
      <c r="S180" s="221">
        <f t="shared" si="25"/>
        <v>75.671213096140434</v>
      </c>
      <c r="T180" s="221">
        <f t="shared" si="25"/>
        <v>75.096921111622535</v>
      </c>
      <c r="U180" s="221">
        <f t="shared" si="25"/>
        <v>74.522629127105262</v>
      </c>
      <c r="V180" s="221">
        <f t="shared" si="25"/>
        <v>73.948337142587974</v>
      </c>
      <c r="W180" s="221">
        <f t="shared" si="25"/>
        <v>73.449712139988023</v>
      </c>
      <c r="X180" s="221">
        <f t="shared" si="25"/>
        <v>72.951087137388058</v>
      </c>
      <c r="Y180" s="221">
        <f t="shared" si="25"/>
        <v>72.452462134788107</v>
      </c>
      <c r="Z180" s="221">
        <f t="shared" si="25"/>
        <v>71.953837132188767</v>
      </c>
      <c r="AA180" s="221">
        <f t="shared" si="25"/>
        <v>71.455212129588816</v>
      </c>
      <c r="AB180" s="221">
        <f t="shared" si="25"/>
        <v>70.95658712698885</v>
      </c>
      <c r="AC180" s="221">
        <f t="shared" si="25"/>
        <v>70.457962124388899</v>
      </c>
      <c r="AD180" s="221">
        <f t="shared" si="25"/>
        <v>69.959337121788948</v>
      </c>
      <c r="AE180" s="221">
        <f t="shared" si="25"/>
        <v>69.460712119188997</v>
      </c>
      <c r="AF180" s="221">
        <f t="shared" si="25"/>
        <v>68.962087116589032</v>
      </c>
      <c r="AG180" s="221">
        <f t="shared" si="25"/>
        <v>68.463462113989081</v>
      </c>
      <c r="AH180" s="221">
        <f t="shared" si="25"/>
        <v>67.964837111389116</v>
      </c>
      <c r="AI180" s="221">
        <f t="shared" si="25"/>
        <v>67.466212108789165</v>
      </c>
      <c r="AJ180" s="221">
        <f t="shared" si="25"/>
        <v>66.967587106189214</v>
      </c>
      <c r="AK180" s="221">
        <f t="shared" si="25"/>
        <v>66.468962103589874</v>
      </c>
      <c r="AL180" s="221">
        <f t="shared" si="25"/>
        <v>65.970337100989923</v>
      </c>
      <c r="AM180" s="221">
        <f t="shared" si="25"/>
        <v>65.471712098389958</v>
      </c>
      <c r="AN180" s="221">
        <f t="shared" si="25"/>
        <v>64.973087095790007</v>
      </c>
      <c r="AO180" s="221">
        <f t="shared" si="25"/>
        <v>64.474462093190056</v>
      </c>
      <c r="AP180" s="221">
        <f t="shared" si="25"/>
        <v>63.975837090590105</v>
      </c>
    </row>
    <row r="181" spans="7:42" ht="14.25" customHeight="1" thickTop="1" x14ac:dyDescent="0.2">
      <c r="G181" s="145"/>
      <c r="H181" s="396"/>
      <c r="J181" s="350"/>
      <c r="K181" s="201" t="s">
        <v>920</v>
      </c>
      <c r="L181" s="201" t="s">
        <v>962</v>
      </c>
      <c r="M181" s="222">
        <f t="shared" ref="M181:AP183" si="26">(M213+M310)*(M403-1)</f>
        <v>79.116965003244744</v>
      </c>
      <c r="N181" s="222">
        <f t="shared" si="26"/>
        <v>89.003202407146063</v>
      </c>
      <c r="O181" s="222">
        <f t="shared" si="26"/>
        <v>83.238334405754301</v>
      </c>
      <c r="P181" s="222">
        <f t="shared" si="26"/>
        <v>73.948337142587974</v>
      </c>
      <c r="Q181" s="222">
        <f t="shared" si="26"/>
        <v>72.225461189036139</v>
      </c>
      <c r="R181" s="222">
        <f t="shared" si="26"/>
        <v>70.502585235483664</v>
      </c>
      <c r="S181" s="222">
        <f t="shared" si="26"/>
        <v>68.779709281931815</v>
      </c>
      <c r="T181" s="222">
        <f t="shared" si="26"/>
        <v>67.056833328379369</v>
      </c>
      <c r="U181" s="222">
        <f t="shared" si="26"/>
        <v>65.33395737482752</v>
      </c>
      <c r="V181" s="222">
        <f t="shared" si="26"/>
        <v>63.611081421275053</v>
      </c>
      <c r="W181" s="222">
        <f t="shared" si="26"/>
        <v>62.896256456011862</v>
      </c>
      <c r="X181" s="222">
        <f t="shared" si="26"/>
        <v>62.181431490748054</v>
      </c>
      <c r="Y181" s="222">
        <f t="shared" si="26"/>
        <v>61.466606525484799</v>
      </c>
      <c r="Z181" s="222">
        <f t="shared" si="26"/>
        <v>60.751781560221183</v>
      </c>
      <c r="AA181" s="222">
        <f t="shared" si="26"/>
        <v>60.036956594957616</v>
      </c>
      <c r="AB181" s="222">
        <f t="shared" si="26"/>
        <v>59.322131629694049</v>
      </c>
      <c r="AC181" s="222">
        <f t="shared" si="26"/>
        <v>58.607306664430489</v>
      </c>
      <c r="AD181" s="222">
        <f t="shared" si="26"/>
        <v>57.892481699166922</v>
      </c>
      <c r="AE181" s="222">
        <f t="shared" si="26"/>
        <v>57.177656733903369</v>
      </c>
      <c r="AF181" s="222">
        <f t="shared" si="26"/>
        <v>56.462831768639802</v>
      </c>
      <c r="AG181" s="222">
        <f t="shared" si="26"/>
        <v>55.748006803376235</v>
      </c>
      <c r="AH181" s="222">
        <f t="shared" si="26"/>
        <v>55.033181838112675</v>
      </c>
      <c r="AI181" s="222">
        <f t="shared" si="26"/>
        <v>54.318356872849115</v>
      </c>
      <c r="AJ181" s="222">
        <f t="shared" si="26"/>
        <v>53.603531907585491</v>
      </c>
      <c r="AK181" s="222">
        <f t="shared" si="26"/>
        <v>52.888706942321924</v>
      </c>
      <c r="AL181" s="222">
        <f t="shared" si="26"/>
        <v>52.173881977058358</v>
      </c>
      <c r="AM181" s="222">
        <f t="shared" si="26"/>
        <v>51.459057011794805</v>
      </c>
      <c r="AN181" s="222">
        <f t="shared" si="26"/>
        <v>50.744232046531238</v>
      </c>
      <c r="AO181" s="222">
        <f t="shared" si="26"/>
        <v>50.029407081267678</v>
      </c>
      <c r="AP181" s="222">
        <f t="shared" si="26"/>
        <v>49.314582116004111</v>
      </c>
    </row>
    <row r="182" spans="7:42" ht="14.25" customHeight="1" x14ac:dyDescent="0.2">
      <c r="G182" s="145"/>
      <c r="H182" s="396"/>
      <c r="J182" s="350"/>
      <c r="K182" s="142" t="s">
        <v>920</v>
      </c>
      <c r="L182" s="192" t="s">
        <v>963</v>
      </c>
      <c r="M182" s="220">
        <f t="shared" si="26"/>
        <v>79.116965003244744</v>
      </c>
      <c r="N182" s="220">
        <f t="shared" si="26"/>
        <v>89.404685788821538</v>
      </c>
      <c r="O182" s="220">
        <f t="shared" si="26"/>
        <v>84.006389570698914</v>
      </c>
      <c r="P182" s="220">
        <f t="shared" si="26"/>
        <v>74.995685094784619</v>
      </c>
      <c r="Q182" s="220">
        <f t="shared" si="26"/>
        <v>73.621925125298105</v>
      </c>
      <c r="R182" s="220">
        <f t="shared" si="26"/>
        <v>72.248165155811606</v>
      </c>
      <c r="S182" s="220">
        <f t="shared" si="26"/>
        <v>70.874405186325092</v>
      </c>
      <c r="T182" s="220">
        <f t="shared" si="26"/>
        <v>69.500645216838592</v>
      </c>
      <c r="U182" s="220">
        <f t="shared" si="26"/>
        <v>68.126885247352078</v>
      </c>
      <c r="V182" s="220">
        <f t="shared" si="26"/>
        <v>66.753125277865593</v>
      </c>
      <c r="W182" s="220">
        <f t="shared" si="26"/>
        <v>66.095845358182217</v>
      </c>
      <c r="X182" s="220">
        <f t="shared" si="26"/>
        <v>65.43856543849823</v>
      </c>
      <c r="Y182" s="220">
        <f t="shared" si="26"/>
        <v>64.781285518814869</v>
      </c>
      <c r="Z182" s="220">
        <f t="shared" si="26"/>
        <v>64.124005599130882</v>
      </c>
      <c r="AA182" s="220">
        <f t="shared" si="26"/>
        <v>63.46672567944691</v>
      </c>
      <c r="AB182" s="220">
        <f t="shared" si="26"/>
        <v>62.809445759763541</v>
      </c>
      <c r="AC182" s="220">
        <f t="shared" si="26"/>
        <v>62.152165840079554</v>
      </c>
      <c r="AD182" s="220">
        <f t="shared" si="26"/>
        <v>61.494885920396314</v>
      </c>
      <c r="AE182" s="220">
        <f t="shared" si="26"/>
        <v>60.83760600071264</v>
      </c>
      <c r="AF182" s="220">
        <f t="shared" si="26"/>
        <v>60.180326081028902</v>
      </c>
      <c r="AG182" s="220">
        <f t="shared" si="26"/>
        <v>59.523046161345171</v>
      </c>
      <c r="AH182" s="220">
        <f t="shared" si="26"/>
        <v>58.865766241661433</v>
      </c>
      <c r="AI182" s="220">
        <f t="shared" si="26"/>
        <v>58.208486321977759</v>
      </c>
      <c r="AJ182" s="220">
        <f t="shared" si="26"/>
        <v>57.551206402294028</v>
      </c>
      <c r="AK182" s="220">
        <f t="shared" si="26"/>
        <v>56.89392648261029</v>
      </c>
      <c r="AL182" s="220">
        <f t="shared" si="26"/>
        <v>56.236646562926616</v>
      </c>
      <c r="AM182" s="220">
        <f t="shared" si="26"/>
        <v>55.579366643242885</v>
      </c>
      <c r="AN182" s="220">
        <f t="shared" si="26"/>
        <v>54.922086723559147</v>
      </c>
      <c r="AO182" s="220">
        <f t="shared" si="26"/>
        <v>54.264806803875409</v>
      </c>
      <c r="AP182" s="220">
        <f t="shared" si="26"/>
        <v>53.607526884191735</v>
      </c>
    </row>
    <row r="183" spans="7:42" ht="14.25" customHeight="1" thickBot="1" x14ac:dyDescent="0.25">
      <c r="G183" s="145"/>
      <c r="H183" s="396"/>
      <c r="J183" s="350"/>
      <c r="K183" s="203" t="s">
        <v>920</v>
      </c>
      <c r="L183" s="203" t="s">
        <v>964</v>
      </c>
      <c r="M183" s="221">
        <f t="shared" si="26"/>
        <v>79.116965003244744</v>
      </c>
      <c r="N183" s="221">
        <f t="shared" si="26"/>
        <v>90.324073971536365</v>
      </c>
      <c r="O183" s="221">
        <f t="shared" si="26"/>
        <v>85.765219137630453</v>
      </c>
      <c r="P183" s="221">
        <f t="shared" si="26"/>
        <v>77.394089049692269</v>
      </c>
      <c r="Q183" s="221">
        <f t="shared" si="26"/>
        <v>76.81979706517501</v>
      </c>
      <c r="R183" s="221">
        <f t="shared" si="26"/>
        <v>76.245505080657722</v>
      </c>
      <c r="S183" s="221">
        <f t="shared" si="26"/>
        <v>75.671213096140434</v>
      </c>
      <c r="T183" s="221">
        <f t="shared" si="26"/>
        <v>75.096921111622535</v>
      </c>
      <c r="U183" s="221">
        <f t="shared" si="26"/>
        <v>74.522629127105262</v>
      </c>
      <c r="V183" s="221">
        <f t="shared" si="26"/>
        <v>73.948337142587974</v>
      </c>
      <c r="W183" s="221">
        <f t="shared" si="26"/>
        <v>73.449712139988023</v>
      </c>
      <c r="X183" s="221">
        <f t="shared" si="26"/>
        <v>72.951087137388058</v>
      </c>
      <c r="Y183" s="221">
        <f t="shared" si="26"/>
        <v>72.452462134788107</v>
      </c>
      <c r="Z183" s="221">
        <f t="shared" si="26"/>
        <v>71.953837132188767</v>
      </c>
      <c r="AA183" s="221">
        <f t="shared" si="26"/>
        <v>71.455212129588816</v>
      </c>
      <c r="AB183" s="221">
        <f t="shared" si="26"/>
        <v>70.95658712698885</v>
      </c>
      <c r="AC183" s="221">
        <f t="shared" si="26"/>
        <v>70.457962124388899</v>
      </c>
      <c r="AD183" s="221">
        <f t="shared" si="26"/>
        <v>69.959337121788948</v>
      </c>
      <c r="AE183" s="221">
        <f t="shared" si="26"/>
        <v>69.460712119188997</v>
      </c>
      <c r="AF183" s="221">
        <f t="shared" si="26"/>
        <v>68.962087116589032</v>
      </c>
      <c r="AG183" s="221">
        <f t="shared" si="26"/>
        <v>68.463462113989081</v>
      </c>
      <c r="AH183" s="221">
        <f t="shared" si="26"/>
        <v>67.964837111389116</v>
      </c>
      <c r="AI183" s="221">
        <f t="shared" si="26"/>
        <v>67.466212108789165</v>
      </c>
      <c r="AJ183" s="221">
        <f t="shared" si="26"/>
        <v>66.967587106189214</v>
      </c>
      <c r="AK183" s="221">
        <f t="shared" si="26"/>
        <v>66.468962103589874</v>
      </c>
      <c r="AL183" s="221">
        <f t="shared" si="26"/>
        <v>65.970337100989923</v>
      </c>
      <c r="AM183" s="221">
        <f t="shared" si="26"/>
        <v>65.471712098389958</v>
      </c>
      <c r="AN183" s="221">
        <f t="shared" si="26"/>
        <v>64.973087095790007</v>
      </c>
      <c r="AO183" s="221">
        <f t="shared" si="26"/>
        <v>64.474462093190056</v>
      </c>
      <c r="AP183" s="221">
        <f t="shared" si="26"/>
        <v>63.975837090590105</v>
      </c>
    </row>
    <row r="184" spans="7:42" ht="14.25" customHeight="1" thickTop="1" x14ac:dyDescent="0.2">
      <c r="G184" s="145"/>
      <c r="H184" s="396"/>
      <c r="J184" s="350"/>
      <c r="K184" s="201" t="s">
        <v>923</v>
      </c>
      <c r="L184" s="201" t="s">
        <v>962</v>
      </c>
      <c r="M184" s="222">
        <f t="shared" ref="M184:AP186" si="27">(M216+M313)*(M403-1)</f>
        <v>79.116965003244744</v>
      </c>
      <c r="N184" s="222">
        <f t="shared" si="27"/>
        <v>89.003202407146063</v>
      </c>
      <c r="O184" s="222">
        <f t="shared" si="27"/>
        <v>83.238334405754301</v>
      </c>
      <c r="P184" s="222">
        <f t="shared" si="27"/>
        <v>73.948337142587974</v>
      </c>
      <c r="Q184" s="222">
        <f t="shared" si="27"/>
        <v>72.225461189036139</v>
      </c>
      <c r="R184" s="222">
        <f t="shared" si="27"/>
        <v>70.502585235483664</v>
      </c>
      <c r="S184" s="222">
        <f t="shared" si="27"/>
        <v>68.779709281931815</v>
      </c>
      <c r="T184" s="222">
        <f t="shared" si="27"/>
        <v>67.056833328379369</v>
      </c>
      <c r="U184" s="222">
        <f t="shared" si="27"/>
        <v>65.33395737482752</v>
      </c>
      <c r="V184" s="222">
        <f t="shared" si="27"/>
        <v>63.611081421275053</v>
      </c>
      <c r="W184" s="222">
        <f t="shared" si="27"/>
        <v>62.896256456011862</v>
      </c>
      <c r="X184" s="222">
        <f t="shared" si="27"/>
        <v>62.181431490748054</v>
      </c>
      <c r="Y184" s="222">
        <f t="shared" si="27"/>
        <v>61.466606525484799</v>
      </c>
      <c r="Z184" s="222">
        <f t="shared" si="27"/>
        <v>60.751781560221183</v>
      </c>
      <c r="AA184" s="222">
        <f t="shared" si="27"/>
        <v>60.036956594957616</v>
      </c>
      <c r="AB184" s="222">
        <f t="shared" si="27"/>
        <v>59.322131629694049</v>
      </c>
      <c r="AC184" s="222">
        <f t="shared" si="27"/>
        <v>58.607306664430489</v>
      </c>
      <c r="AD184" s="222">
        <f t="shared" si="27"/>
        <v>57.892481699166922</v>
      </c>
      <c r="AE184" s="222">
        <f t="shared" si="27"/>
        <v>57.177656733903369</v>
      </c>
      <c r="AF184" s="222">
        <f t="shared" si="27"/>
        <v>56.462831768639802</v>
      </c>
      <c r="AG184" s="222">
        <f t="shared" si="27"/>
        <v>55.748006803376235</v>
      </c>
      <c r="AH184" s="222">
        <f t="shared" si="27"/>
        <v>55.033181838112675</v>
      </c>
      <c r="AI184" s="222">
        <f t="shared" si="27"/>
        <v>54.318356872849115</v>
      </c>
      <c r="AJ184" s="222">
        <f t="shared" si="27"/>
        <v>53.603531907585491</v>
      </c>
      <c r="AK184" s="222">
        <f t="shared" si="27"/>
        <v>52.888706942321924</v>
      </c>
      <c r="AL184" s="222">
        <f t="shared" si="27"/>
        <v>52.173881977058358</v>
      </c>
      <c r="AM184" s="222">
        <f t="shared" si="27"/>
        <v>51.459057011794805</v>
      </c>
      <c r="AN184" s="222">
        <f t="shared" si="27"/>
        <v>50.744232046531238</v>
      </c>
      <c r="AO184" s="222">
        <f t="shared" si="27"/>
        <v>50.029407081267678</v>
      </c>
      <c r="AP184" s="222">
        <f t="shared" si="27"/>
        <v>49.314582116004111</v>
      </c>
    </row>
    <row r="185" spans="7:42" ht="14.25" customHeight="1" x14ac:dyDescent="0.2">
      <c r="G185" s="145"/>
      <c r="H185" s="396"/>
      <c r="J185" s="350"/>
      <c r="K185" s="142" t="s">
        <v>923</v>
      </c>
      <c r="L185" s="192" t="s">
        <v>963</v>
      </c>
      <c r="M185" s="220">
        <f t="shared" si="27"/>
        <v>79.116965003244744</v>
      </c>
      <c r="N185" s="220">
        <f t="shared" si="27"/>
        <v>89.404685788821538</v>
      </c>
      <c r="O185" s="220">
        <f t="shared" si="27"/>
        <v>84.006389570698914</v>
      </c>
      <c r="P185" s="220">
        <f t="shared" si="27"/>
        <v>74.995685094784619</v>
      </c>
      <c r="Q185" s="220">
        <f t="shared" si="27"/>
        <v>73.621925125298105</v>
      </c>
      <c r="R185" s="220">
        <f t="shared" si="27"/>
        <v>72.248165155811606</v>
      </c>
      <c r="S185" s="220">
        <f t="shared" si="27"/>
        <v>70.874405186325092</v>
      </c>
      <c r="T185" s="220">
        <f t="shared" si="27"/>
        <v>69.500645216838592</v>
      </c>
      <c r="U185" s="220">
        <f t="shared" si="27"/>
        <v>68.126885247352078</v>
      </c>
      <c r="V185" s="220">
        <f t="shared" si="27"/>
        <v>66.753125277865593</v>
      </c>
      <c r="W185" s="220">
        <f t="shared" si="27"/>
        <v>66.095845358182217</v>
      </c>
      <c r="X185" s="220">
        <f t="shared" si="27"/>
        <v>65.43856543849823</v>
      </c>
      <c r="Y185" s="220">
        <f t="shared" si="27"/>
        <v>64.781285518814869</v>
      </c>
      <c r="Z185" s="220">
        <f t="shared" si="27"/>
        <v>64.124005599130882</v>
      </c>
      <c r="AA185" s="220">
        <f t="shared" si="27"/>
        <v>63.46672567944691</v>
      </c>
      <c r="AB185" s="220">
        <f t="shared" si="27"/>
        <v>62.809445759763541</v>
      </c>
      <c r="AC185" s="220">
        <f t="shared" si="27"/>
        <v>62.152165840079554</v>
      </c>
      <c r="AD185" s="220">
        <f t="shared" si="27"/>
        <v>61.494885920396314</v>
      </c>
      <c r="AE185" s="220">
        <f t="shared" si="27"/>
        <v>60.83760600071264</v>
      </c>
      <c r="AF185" s="220">
        <f t="shared" si="27"/>
        <v>60.180326081028902</v>
      </c>
      <c r="AG185" s="220">
        <f t="shared" si="27"/>
        <v>59.523046161345171</v>
      </c>
      <c r="AH185" s="220">
        <f t="shared" si="27"/>
        <v>58.865766241661433</v>
      </c>
      <c r="AI185" s="220">
        <f t="shared" si="27"/>
        <v>58.208486321977759</v>
      </c>
      <c r="AJ185" s="220">
        <f t="shared" si="27"/>
        <v>57.551206402294028</v>
      </c>
      <c r="AK185" s="220">
        <f t="shared" si="27"/>
        <v>56.89392648261029</v>
      </c>
      <c r="AL185" s="220">
        <f t="shared" si="27"/>
        <v>56.236646562926616</v>
      </c>
      <c r="AM185" s="220">
        <f t="shared" si="27"/>
        <v>55.579366643242885</v>
      </c>
      <c r="AN185" s="220">
        <f t="shared" si="27"/>
        <v>54.922086723559147</v>
      </c>
      <c r="AO185" s="220">
        <f t="shared" si="27"/>
        <v>54.264806803875409</v>
      </c>
      <c r="AP185" s="220">
        <f t="shared" si="27"/>
        <v>53.607526884191735</v>
      </c>
    </row>
    <row r="186" spans="7:42" ht="14.25" customHeight="1" thickBot="1" x14ac:dyDescent="0.25">
      <c r="G186" s="145"/>
      <c r="H186" s="396"/>
      <c r="J186" s="350"/>
      <c r="K186" s="203" t="s">
        <v>923</v>
      </c>
      <c r="L186" s="203" t="s">
        <v>964</v>
      </c>
      <c r="M186" s="221">
        <f t="shared" si="27"/>
        <v>79.116965003244744</v>
      </c>
      <c r="N186" s="221">
        <f t="shared" si="27"/>
        <v>90.324073971536365</v>
      </c>
      <c r="O186" s="221">
        <f t="shared" si="27"/>
        <v>85.765219137630453</v>
      </c>
      <c r="P186" s="221">
        <f t="shared" si="27"/>
        <v>77.394089049692269</v>
      </c>
      <c r="Q186" s="221">
        <f t="shared" si="27"/>
        <v>76.81979706517501</v>
      </c>
      <c r="R186" s="221">
        <f t="shared" si="27"/>
        <v>76.245505080657722</v>
      </c>
      <c r="S186" s="221">
        <f t="shared" si="27"/>
        <v>75.671213096140434</v>
      </c>
      <c r="T186" s="221">
        <f t="shared" si="27"/>
        <v>75.096921111622535</v>
      </c>
      <c r="U186" s="221">
        <f t="shared" si="27"/>
        <v>74.522629127105262</v>
      </c>
      <c r="V186" s="221">
        <f t="shared" si="27"/>
        <v>73.948337142587974</v>
      </c>
      <c r="W186" s="221">
        <f t="shared" si="27"/>
        <v>73.449712139988023</v>
      </c>
      <c r="X186" s="221">
        <f t="shared" si="27"/>
        <v>72.951087137388058</v>
      </c>
      <c r="Y186" s="221">
        <f t="shared" si="27"/>
        <v>72.452462134788107</v>
      </c>
      <c r="Z186" s="221">
        <f t="shared" si="27"/>
        <v>71.953837132188767</v>
      </c>
      <c r="AA186" s="221">
        <f t="shared" si="27"/>
        <v>71.455212129588816</v>
      </c>
      <c r="AB186" s="221">
        <f t="shared" si="27"/>
        <v>70.95658712698885</v>
      </c>
      <c r="AC186" s="221">
        <f t="shared" si="27"/>
        <v>70.457962124388899</v>
      </c>
      <c r="AD186" s="221">
        <f t="shared" si="27"/>
        <v>69.959337121788948</v>
      </c>
      <c r="AE186" s="221">
        <f t="shared" si="27"/>
        <v>69.460712119188997</v>
      </c>
      <c r="AF186" s="221">
        <f t="shared" si="27"/>
        <v>68.962087116589032</v>
      </c>
      <c r="AG186" s="221">
        <f t="shared" si="27"/>
        <v>68.463462113989081</v>
      </c>
      <c r="AH186" s="221">
        <f t="shared" si="27"/>
        <v>67.964837111389116</v>
      </c>
      <c r="AI186" s="221">
        <f t="shared" si="27"/>
        <v>67.466212108789165</v>
      </c>
      <c r="AJ186" s="221">
        <f t="shared" si="27"/>
        <v>66.967587106189214</v>
      </c>
      <c r="AK186" s="221">
        <f t="shared" si="27"/>
        <v>66.468962103589874</v>
      </c>
      <c r="AL186" s="221">
        <f t="shared" si="27"/>
        <v>65.970337100989923</v>
      </c>
      <c r="AM186" s="221">
        <f t="shared" si="27"/>
        <v>65.471712098389958</v>
      </c>
      <c r="AN186" s="221">
        <f t="shared" si="27"/>
        <v>64.973087095790007</v>
      </c>
      <c r="AO186" s="221">
        <f t="shared" si="27"/>
        <v>64.474462093190056</v>
      </c>
      <c r="AP186" s="221">
        <f t="shared" si="27"/>
        <v>63.975837090590105</v>
      </c>
    </row>
    <row r="187" spans="7:42" ht="14.25" customHeight="1" thickTop="1" x14ac:dyDescent="0.2">
      <c r="G187" s="145"/>
      <c r="H187" s="396"/>
      <c r="J187" s="350"/>
      <c r="K187" s="201" t="s">
        <v>926</v>
      </c>
      <c r="L187" s="201" t="s">
        <v>962</v>
      </c>
      <c r="M187" s="222">
        <f t="shared" ref="M187:AP189" si="28">(M219+M316)*(M403-1)</f>
        <v>79.116965003244744</v>
      </c>
      <c r="N187" s="222">
        <f t="shared" si="28"/>
        <v>89.003202407146063</v>
      </c>
      <c r="O187" s="222">
        <f t="shared" si="28"/>
        <v>83.238334405754301</v>
      </c>
      <c r="P187" s="222">
        <f t="shared" si="28"/>
        <v>73.948337142587974</v>
      </c>
      <c r="Q187" s="222">
        <f t="shared" si="28"/>
        <v>72.225461189036139</v>
      </c>
      <c r="R187" s="222">
        <f t="shared" si="28"/>
        <v>70.502585235483664</v>
      </c>
      <c r="S187" s="222">
        <f t="shared" si="28"/>
        <v>68.779709281931815</v>
      </c>
      <c r="T187" s="222">
        <f t="shared" si="28"/>
        <v>67.056833328379369</v>
      </c>
      <c r="U187" s="222">
        <f t="shared" si="28"/>
        <v>65.33395737482752</v>
      </c>
      <c r="V187" s="222">
        <f t="shared" si="28"/>
        <v>63.611081421275053</v>
      </c>
      <c r="W187" s="222">
        <f t="shared" si="28"/>
        <v>62.896256456011862</v>
      </c>
      <c r="X187" s="222">
        <f t="shared" si="28"/>
        <v>62.181431490748054</v>
      </c>
      <c r="Y187" s="222">
        <f t="shared" si="28"/>
        <v>61.466606525484799</v>
      </c>
      <c r="Z187" s="222">
        <f t="shared" si="28"/>
        <v>60.751781560221183</v>
      </c>
      <c r="AA187" s="222">
        <f t="shared" si="28"/>
        <v>60.036956594957616</v>
      </c>
      <c r="AB187" s="222">
        <f t="shared" si="28"/>
        <v>59.322131629694049</v>
      </c>
      <c r="AC187" s="222">
        <f t="shared" si="28"/>
        <v>58.607306664430489</v>
      </c>
      <c r="AD187" s="222">
        <f t="shared" si="28"/>
        <v>57.892481699166922</v>
      </c>
      <c r="AE187" s="222">
        <f t="shared" si="28"/>
        <v>57.177656733903369</v>
      </c>
      <c r="AF187" s="222">
        <f t="shared" si="28"/>
        <v>56.462831768639802</v>
      </c>
      <c r="AG187" s="222">
        <f t="shared" si="28"/>
        <v>55.748006803376235</v>
      </c>
      <c r="AH187" s="222">
        <f t="shared" si="28"/>
        <v>55.033181838112675</v>
      </c>
      <c r="AI187" s="222">
        <f t="shared" si="28"/>
        <v>54.318356872849115</v>
      </c>
      <c r="AJ187" s="222">
        <f t="shared" si="28"/>
        <v>53.603531907585491</v>
      </c>
      <c r="AK187" s="222">
        <f t="shared" si="28"/>
        <v>52.888706942321924</v>
      </c>
      <c r="AL187" s="222">
        <f t="shared" si="28"/>
        <v>52.173881977058358</v>
      </c>
      <c r="AM187" s="222">
        <f t="shared" si="28"/>
        <v>51.459057011794805</v>
      </c>
      <c r="AN187" s="222">
        <f t="shared" si="28"/>
        <v>50.744232046531238</v>
      </c>
      <c r="AO187" s="222">
        <f t="shared" si="28"/>
        <v>50.029407081267678</v>
      </c>
      <c r="AP187" s="222">
        <f t="shared" si="28"/>
        <v>49.314582116004111</v>
      </c>
    </row>
    <row r="188" spans="7:42" ht="14.25" customHeight="1" x14ac:dyDescent="0.2">
      <c r="G188" s="145"/>
      <c r="H188" s="396"/>
      <c r="J188" s="350"/>
      <c r="K188" s="142" t="s">
        <v>926</v>
      </c>
      <c r="L188" s="192" t="s">
        <v>963</v>
      </c>
      <c r="M188" s="220">
        <f t="shared" si="28"/>
        <v>79.116965003244744</v>
      </c>
      <c r="N188" s="220">
        <f t="shared" si="28"/>
        <v>89.404685788821538</v>
      </c>
      <c r="O188" s="220">
        <f t="shared" si="28"/>
        <v>84.006389570698914</v>
      </c>
      <c r="P188" s="220">
        <f t="shared" si="28"/>
        <v>74.995685094784619</v>
      </c>
      <c r="Q188" s="220">
        <f t="shared" si="28"/>
        <v>73.621925125298105</v>
      </c>
      <c r="R188" s="220">
        <f t="shared" si="28"/>
        <v>72.248165155811606</v>
      </c>
      <c r="S188" s="220">
        <f t="shared" si="28"/>
        <v>70.874405186325092</v>
      </c>
      <c r="T188" s="220">
        <f t="shared" si="28"/>
        <v>69.500645216838592</v>
      </c>
      <c r="U188" s="220">
        <f t="shared" si="28"/>
        <v>68.126885247352078</v>
      </c>
      <c r="V188" s="220">
        <f t="shared" si="28"/>
        <v>66.753125277865593</v>
      </c>
      <c r="W188" s="220">
        <f t="shared" si="28"/>
        <v>66.095845358182217</v>
      </c>
      <c r="X188" s="220">
        <f t="shared" si="28"/>
        <v>65.43856543849823</v>
      </c>
      <c r="Y188" s="220">
        <f t="shared" si="28"/>
        <v>64.781285518814869</v>
      </c>
      <c r="Z188" s="220">
        <f t="shared" si="28"/>
        <v>64.124005599130882</v>
      </c>
      <c r="AA188" s="220">
        <f t="shared" si="28"/>
        <v>63.46672567944691</v>
      </c>
      <c r="AB188" s="220">
        <f t="shared" si="28"/>
        <v>62.809445759763541</v>
      </c>
      <c r="AC188" s="220">
        <f t="shared" si="28"/>
        <v>62.152165840079554</v>
      </c>
      <c r="AD188" s="220">
        <f t="shared" si="28"/>
        <v>61.494885920396314</v>
      </c>
      <c r="AE188" s="220">
        <f t="shared" si="28"/>
        <v>60.83760600071264</v>
      </c>
      <c r="AF188" s="220">
        <f t="shared" si="28"/>
        <v>60.180326081028902</v>
      </c>
      <c r="AG188" s="220">
        <f t="shared" si="28"/>
        <v>59.523046161345171</v>
      </c>
      <c r="AH188" s="220">
        <f t="shared" si="28"/>
        <v>58.865766241661433</v>
      </c>
      <c r="AI188" s="220">
        <f t="shared" si="28"/>
        <v>58.208486321977759</v>
      </c>
      <c r="AJ188" s="220">
        <f t="shared" si="28"/>
        <v>57.551206402294028</v>
      </c>
      <c r="AK188" s="220">
        <f t="shared" si="28"/>
        <v>56.89392648261029</v>
      </c>
      <c r="AL188" s="220">
        <f t="shared" si="28"/>
        <v>56.236646562926616</v>
      </c>
      <c r="AM188" s="220">
        <f t="shared" si="28"/>
        <v>55.579366643242885</v>
      </c>
      <c r="AN188" s="220">
        <f t="shared" si="28"/>
        <v>54.922086723559147</v>
      </c>
      <c r="AO188" s="220">
        <f t="shared" si="28"/>
        <v>54.264806803875409</v>
      </c>
      <c r="AP188" s="220">
        <f t="shared" si="28"/>
        <v>53.607526884191735</v>
      </c>
    </row>
    <row r="189" spans="7:42" ht="14.25" customHeight="1" thickBot="1" x14ac:dyDescent="0.25">
      <c r="G189" s="145"/>
      <c r="H189" s="396"/>
      <c r="J189" s="350"/>
      <c r="K189" s="203" t="s">
        <v>926</v>
      </c>
      <c r="L189" s="203" t="s">
        <v>964</v>
      </c>
      <c r="M189" s="221">
        <f t="shared" si="28"/>
        <v>79.116965003244744</v>
      </c>
      <c r="N189" s="221">
        <f t="shared" si="28"/>
        <v>90.324073971536365</v>
      </c>
      <c r="O189" s="221">
        <f t="shared" si="28"/>
        <v>85.765219137630453</v>
      </c>
      <c r="P189" s="221">
        <f t="shared" si="28"/>
        <v>77.394089049692269</v>
      </c>
      <c r="Q189" s="221">
        <f t="shared" si="28"/>
        <v>76.81979706517501</v>
      </c>
      <c r="R189" s="221">
        <f t="shared" si="28"/>
        <v>76.245505080657722</v>
      </c>
      <c r="S189" s="221">
        <f t="shared" si="28"/>
        <v>75.671213096140434</v>
      </c>
      <c r="T189" s="221">
        <f t="shared" si="28"/>
        <v>75.096921111622535</v>
      </c>
      <c r="U189" s="221">
        <f t="shared" si="28"/>
        <v>74.522629127105262</v>
      </c>
      <c r="V189" s="221">
        <f t="shared" si="28"/>
        <v>73.948337142587974</v>
      </c>
      <c r="W189" s="221">
        <f t="shared" si="28"/>
        <v>73.449712139988023</v>
      </c>
      <c r="X189" s="221">
        <f t="shared" si="28"/>
        <v>72.951087137388058</v>
      </c>
      <c r="Y189" s="221">
        <f t="shared" si="28"/>
        <v>72.452462134788107</v>
      </c>
      <c r="Z189" s="221">
        <f t="shared" si="28"/>
        <v>71.953837132188767</v>
      </c>
      <c r="AA189" s="221">
        <f t="shared" si="28"/>
        <v>71.455212129588816</v>
      </c>
      <c r="AB189" s="221">
        <f t="shared" si="28"/>
        <v>70.95658712698885</v>
      </c>
      <c r="AC189" s="221">
        <f t="shared" si="28"/>
        <v>70.457962124388899</v>
      </c>
      <c r="AD189" s="221">
        <f t="shared" si="28"/>
        <v>69.959337121788948</v>
      </c>
      <c r="AE189" s="221">
        <f t="shared" si="28"/>
        <v>69.460712119188997</v>
      </c>
      <c r="AF189" s="221">
        <f t="shared" si="28"/>
        <v>68.962087116589032</v>
      </c>
      <c r="AG189" s="221">
        <f t="shared" si="28"/>
        <v>68.463462113989081</v>
      </c>
      <c r="AH189" s="221">
        <f t="shared" si="28"/>
        <v>67.964837111389116</v>
      </c>
      <c r="AI189" s="221">
        <f t="shared" si="28"/>
        <v>67.466212108789165</v>
      </c>
      <c r="AJ189" s="221">
        <f t="shared" si="28"/>
        <v>66.967587106189214</v>
      </c>
      <c r="AK189" s="221">
        <f t="shared" si="28"/>
        <v>66.468962103589874</v>
      </c>
      <c r="AL189" s="221">
        <f t="shared" si="28"/>
        <v>65.970337100989923</v>
      </c>
      <c r="AM189" s="221">
        <f t="shared" si="28"/>
        <v>65.471712098389958</v>
      </c>
      <c r="AN189" s="221">
        <f t="shared" si="28"/>
        <v>64.973087095790007</v>
      </c>
      <c r="AO189" s="221">
        <f t="shared" si="28"/>
        <v>64.474462093190056</v>
      </c>
      <c r="AP189" s="221">
        <f t="shared" si="28"/>
        <v>63.975837090590105</v>
      </c>
    </row>
    <row r="190" spans="7:42" ht="14.25" customHeight="1" thickTop="1" x14ac:dyDescent="0.2">
      <c r="G190" s="145"/>
      <c r="H190" s="396"/>
      <c r="J190" s="350"/>
      <c r="K190" s="201" t="s">
        <v>929</v>
      </c>
      <c r="L190" s="201" t="s">
        <v>962</v>
      </c>
      <c r="M190" s="222">
        <f t="shared" ref="M190:AP192" si="29">(M222+M319)*(M403-1)</f>
        <v>79.116965003244744</v>
      </c>
      <c r="N190" s="222">
        <f t="shared" si="29"/>
        <v>89.003202407146063</v>
      </c>
      <c r="O190" s="222">
        <f t="shared" si="29"/>
        <v>83.238334405754301</v>
      </c>
      <c r="P190" s="222">
        <f t="shared" si="29"/>
        <v>73.948337142587974</v>
      </c>
      <c r="Q190" s="222">
        <f t="shared" si="29"/>
        <v>72.225461189036139</v>
      </c>
      <c r="R190" s="222">
        <f t="shared" si="29"/>
        <v>70.502585235483664</v>
      </c>
      <c r="S190" s="222">
        <f t="shared" si="29"/>
        <v>68.779709281931815</v>
      </c>
      <c r="T190" s="222">
        <f t="shared" si="29"/>
        <v>67.056833328379369</v>
      </c>
      <c r="U190" s="222">
        <f t="shared" si="29"/>
        <v>65.33395737482752</v>
      </c>
      <c r="V190" s="222">
        <f t="shared" si="29"/>
        <v>63.611081421275053</v>
      </c>
      <c r="W190" s="222">
        <f t="shared" si="29"/>
        <v>62.896256456011862</v>
      </c>
      <c r="X190" s="222">
        <f t="shared" si="29"/>
        <v>62.181431490748054</v>
      </c>
      <c r="Y190" s="222">
        <f t="shared" si="29"/>
        <v>61.466606525484799</v>
      </c>
      <c r="Z190" s="222">
        <f t="shared" si="29"/>
        <v>60.751781560221183</v>
      </c>
      <c r="AA190" s="222">
        <f t="shared" si="29"/>
        <v>60.036956594957616</v>
      </c>
      <c r="AB190" s="222">
        <f t="shared" si="29"/>
        <v>59.322131629694049</v>
      </c>
      <c r="AC190" s="222">
        <f t="shared" si="29"/>
        <v>58.607306664430489</v>
      </c>
      <c r="AD190" s="222">
        <f t="shared" si="29"/>
        <v>57.892481699166922</v>
      </c>
      <c r="AE190" s="222">
        <f t="shared" si="29"/>
        <v>57.177656733903369</v>
      </c>
      <c r="AF190" s="222">
        <f t="shared" si="29"/>
        <v>56.462831768639802</v>
      </c>
      <c r="AG190" s="222">
        <f t="shared" si="29"/>
        <v>55.748006803376235</v>
      </c>
      <c r="AH190" s="222">
        <f t="shared" si="29"/>
        <v>55.033181838112675</v>
      </c>
      <c r="AI190" s="222">
        <f t="shared" si="29"/>
        <v>54.318356872849115</v>
      </c>
      <c r="AJ190" s="222">
        <f t="shared" si="29"/>
        <v>53.603531907585491</v>
      </c>
      <c r="AK190" s="222">
        <f t="shared" si="29"/>
        <v>52.888706942321924</v>
      </c>
      <c r="AL190" s="222">
        <f t="shared" si="29"/>
        <v>52.173881977058358</v>
      </c>
      <c r="AM190" s="222">
        <f t="shared" si="29"/>
        <v>51.459057011794805</v>
      </c>
      <c r="AN190" s="222">
        <f t="shared" si="29"/>
        <v>50.744232046531238</v>
      </c>
      <c r="AO190" s="222">
        <f t="shared" si="29"/>
        <v>50.029407081267678</v>
      </c>
      <c r="AP190" s="222">
        <f t="shared" si="29"/>
        <v>49.314582116004111</v>
      </c>
    </row>
    <row r="191" spans="7:42" ht="14.25" customHeight="1" x14ac:dyDescent="0.2">
      <c r="G191" s="145"/>
      <c r="H191" s="396"/>
      <c r="J191" s="350"/>
      <c r="K191" s="142" t="s">
        <v>929</v>
      </c>
      <c r="L191" s="192" t="s">
        <v>963</v>
      </c>
      <c r="M191" s="220">
        <f t="shared" si="29"/>
        <v>79.116965003244744</v>
      </c>
      <c r="N191" s="220">
        <f t="shared" si="29"/>
        <v>89.404685788821538</v>
      </c>
      <c r="O191" s="220">
        <f t="shared" si="29"/>
        <v>84.006389570698914</v>
      </c>
      <c r="P191" s="220">
        <f t="shared" si="29"/>
        <v>74.995685094784619</v>
      </c>
      <c r="Q191" s="220">
        <f t="shared" si="29"/>
        <v>73.621925125298105</v>
      </c>
      <c r="R191" s="220">
        <f t="shared" si="29"/>
        <v>72.248165155811606</v>
      </c>
      <c r="S191" s="220">
        <f t="shared" si="29"/>
        <v>70.874405186325092</v>
      </c>
      <c r="T191" s="220">
        <f t="shared" si="29"/>
        <v>69.500645216838592</v>
      </c>
      <c r="U191" s="220">
        <f t="shared" si="29"/>
        <v>68.126885247352078</v>
      </c>
      <c r="V191" s="220">
        <f t="shared" si="29"/>
        <v>66.753125277865593</v>
      </c>
      <c r="W191" s="220">
        <f t="shared" si="29"/>
        <v>66.095845358182217</v>
      </c>
      <c r="X191" s="220">
        <f t="shared" si="29"/>
        <v>65.43856543849823</v>
      </c>
      <c r="Y191" s="220">
        <f t="shared" si="29"/>
        <v>64.781285518814869</v>
      </c>
      <c r="Z191" s="220">
        <f t="shared" si="29"/>
        <v>64.124005599130882</v>
      </c>
      <c r="AA191" s="220">
        <f t="shared" si="29"/>
        <v>63.46672567944691</v>
      </c>
      <c r="AB191" s="220">
        <f t="shared" si="29"/>
        <v>62.809445759763541</v>
      </c>
      <c r="AC191" s="220">
        <f t="shared" si="29"/>
        <v>62.152165840079554</v>
      </c>
      <c r="AD191" s="220">
        <f t="shared" si="29"/>
        <v>61.494885920396314</v>
      </c>
      <c r="AE191" s="220">
        <f t="shared" si="29"/>
        <v>60.83760600071264</v>
      </c>
      <c r="AF191" s="220">
        <f t="shared" si="29"/>
        <v>60.180326081028902</v>
      </c>
      <c r="AG191" s="220">
        <f t="shared" si="29"/>
        <v>59.523046161345171</v>
      </c>
      <c r="AH191" s="220">
        <f t="shared" si="29"/>
        <v>58.865766241661433</v>
      </c>
      <c r="AI191" s="220">
        <f t="shared" si="29"/>
        <v>58.208486321977759</v>
      </c>
      <c r="AJ191" s="220">
        <f t="shared" si="29"/>
        <v>57.551206402294028</v>
      </c>
      <c r="AK191" s="220">
        <f t="shared" si="29"/>
        <v>56.89392648261029</v>
      </c>
      <c r="AL191" s="220">
        <f t="shared" si="29"/>
        <v>56.236646562926616</v>
      </c>
      <c r="AM191" s="220">
        <f t="shared" si="29"/>
        <v>55.579366643242885</v>
      </c>
      <c r="AN191" s="220">
        <f t="shared" si="29"/>
        <v>54.922086723559147</v>
      </c>
      <c r="AO191" s="220">
        <f t="shared" si="29"/>
        <v>54.264806803875409</v>
      </c>
      <c r="AP191" s="220">
        <f t="shared" si="29"/>
        <v>53.607526884191735</v>
      </c>
    </row>
    <row r="192" spans="7:42" ht="14.25" customHeight="1" thickBot="1" x14ac:dyDescent="0.25">
      <c r="G192" s="145"/>
      <c r="H192" s="396"/>
      <c r="J192" s="350"/>
      <c r="K192" s="203" t="s">
        <v>929</v>
      </c>
      <c r="L192" s="203" t="s">
        <v>964</v>
      </c>
      <c r="M192" s="221">
        <f t="shared" si="29"/>
        <v>79.116965003244744</v>
      </c>
      <c r="N192" s="221">
        <f t="shared" si="29"/>
        <v>90.324073971536365</v>
      </c>
      <c r="O192" s="221">
        <f t="shared" si="29"/>
        <v>85.765219137630453</v>
      </c>
      <c r="P192" s="221">
        <f t="shared" si="29"/>
        <v>77.394089049692269</v>
      </c>
      <c r="Q192" s="221">
        <f t="shared" si="29"/>
        <v>76.81979706517501</v>
      </c>
      <c r="R192" s="221">
        <f t="shared" si="29"/>
        <v>76.245505080657722</v>
      </c>
      <c r="S192" s="221">
        <f t="shared" si="29"/>
        <v>75.671213096140434</v>
      </c>
      <c r="T192" s="221">
        <f t="shared" si="29"/>
        <v>75.096921111622535</v>
      </c>
      <c r="U192" s="221">
        <f t="shared" si="29"/>
        <v>74.522629127105262</v>
      </c>
      <c r="V192" s="221">
        <f t="shared" si="29"/>
        <v>73.948337142587974</v>
      </c>
      <c r="W192" s="221">
        <f t="shared" si="29"/>
        <v>73.449712139988023</v>
      </c>
      <c r="X192" s="221">
        <f t="shared" si="29"/>
        <v>72.951087137388058</v>
      </c>
      <c r="Y192" s="221">
        <f t="shared" si="29"/>
        <v>72.452462134788107</v>
      </c>
      <c r="Z192" s="221">
        <f t="shared" si="29"/>
        <v>71.953837132188767</v>
      </c>
      <c r="AA192" s="221">
        <f t="shared" si="29"/>
        <v>71.455212129588816</v>
      </c>
      <c r="AB192" s="221">
        <f t="shared" si="29"/>
        <v>70.95658712698885</v>
      </c>
      <c r="AC192" s="221">
        <f t="shared" si="29"/>
        <v>70.457962124388899</v>
      </c>
      <c r="AD192" s="221">
        <f t="shared" si="29"/>
        <v>69.959337121788948</v>
      </c>
      <c r="AE192" s="221">
        <f t="shared" si="29"/>
        <v>69.460712119188997</v>
      </c>
      <c r="AF192" s="221">
        <f t="shared" si="29"/>
        <v>68.962087116589032</v>
      </c>
      <c r="AG192" s="221">
        <f t="shared" si="29"/>
        <v>68.463462113989081</v>
      </c>
      <c r="AH192" s="221">
        <f t="shared" si="29"/>
        <v>67.964837111389116</v>
      </c>
      <c r="AI192" s="221">
        <f t="shared" si="29"/>
        <v>67.466212108789165</v>
      </c>
      <c r="AJ192" s="221">
        <f t="shared" si="29"/>
        <v>66.967587106189214</v>
      </c>
      <c r="AK192" s="221">
        <f t="shared" si="29"/>
        <v>66.468962103589874</v>
      </c>
      <c r="AL192" s="221">
        <f t="shared" si="29"/>
        <v>65.970337100989923</v>
      </c>
      <c r="AM192" s="221">
        <f t="shared" si="29"/>
        <v>65.471712098389958</v>
      </c>
      <c r="AN192" s="221">
        <f t="shared" si="29"/>
        <v>64.973087095790007</v>
      </c>
      <c r="AO192" s="221">
        <f t="shared" si="29"/>
        <v>64.474462093190056</v>
      </c>
      <c r="AP192" s="221">
        <f t="shared" si="29"/>
        <v>63.975837090590105</v>
      </c>
    </row>
    <row r="193" spans="7:42" ht="14.25" customHeight="1" thickTop="1" x14ac:dyDescent="0.2">
      <c r="G193" s="145"/>
      <c r="H193" s="396"/>
      <c r="J193" s="350"/>
      <c r="K193" s="201" t="s">
        <v>932</v>
      </c>
      <c r="L193" s="201" t="s">
        <v>962</v>
      </c>
      <c r="M193" s="222">
        <f t="shared" ref="M193:AP195" si="30">(M225+M322)*(M403-1)</f>
        <v>86.430785685862986</v>
      </c>
      <c r="N193" s="222">
        <f t="shared" si="30"/>
        <v>96.749945559634753</v>
      </c>
      <c r="O193" s="222">
        <f t="shared" si="30"/>
        <v>90.012988120504133</v>
      </c>
      <c r="P193" s="222">
        <f t="shared" si="30"/>
        <v>79.52959095775563</v>
      </c>
      <c r="Q193" s="222">
        <f t="shared" si="30"/>
        <v>77.229192715053159</v>
      </c>
      <c r="R193" s="222">
        <f t="shared" si="30"/>
        <v>74.928794472350702</v>
      </c>
      <c r="S193" s="222">
        <f t="shared" si="30"/>
        <v>72.62839622964826</v>
      </c>
      <c r="T193" s="222">
        <f t="shared" si="30"/>
        <v>70.327997986945803</v>
      </c>
      <c r="U193" s="222">
        <f t="shared" si="30"/>
        <v>68.027599744243346</v>
      </c>
      <c r="V193" s="222">
        <f t="shared" si="30"/>
        <v>65.72720150154089</v>
      </c>
      <c r="W193" s="222">
        <f t="shared" si="30"/>
        <v>64.977462269077094</v>
      </c>
      <c r="X193" s="222">
        <f t="shared" si="30"/>
        <v>64.227723036612673</v>
      </c>
      <c r="Y193" s="222">
        <f t="shared" si="30"/>
        <v>63.477983804148877</v>
      </c>
      <c r="Z193" s="222">
        <f t="shared" si="30"/>
        <v>62.728244571684456</v>
      </c>
      <c r="AA193" s="222">
        <f t="shared" si="30"/>
        <v>61.978505339220042</v>
      </c>
      <c r="AB193" s="222">
        <f t="shared" si="30"/>
        <v>61.228766106756368</v>
      </c>
      <c r="AC193" s="222">
        <f t="shared" si="30"/>
        <v>60.479026874292195</v>
      </c>
      <c r="AD193" s="222">
        <f t="shared" si="30"/>
        <v>59.729287641828023</v>
      </c>
      <c r="AE193" s="222">
        <f t="shared" si="30"/>
        <v>58.979548409363851</v>
      </c>
      <c r="AF193" s="222">
        <f t="shared" si="30"/>
        <v>58.229809176899622</v>
      </c>
      <c r="AG193" s="222">
        <f t="shared" si="30"/>
        <v>57.480069944435506</v>
      </c>
      <c r="AH193" s="222">
        <f t="shared" si="30"/>
        <v>56.730330711971277</v>
      </c>
      <c r="AI193" s="222">
        <f t="shared" si="30"/>
        <v>55.980591479507105</v>
      </c>
      <c r="AJ193" s="222">
        <f t="shared" si="30"/>
        <v>55.230852247042932</v>
      </c>
      <c r="AK193" s="222">
        <f t="shared" si="30"/>
        <v>54.481113014578767</v>
      </c>
      <c r="AL193" s="222">
        <f t="shared" si="30"/>
        <v>53.731373782114595</v>
      </c>
      <c r="AM193" s="222">
        <f t="shared" si="30"/>
        <v>52.981634549650423</v>
      </c>
      <c r="AN193" s="222">
        <f t="shared" si="30"/>
        <v>52.23189531718625</v>
      </c>
      <c r="AO193" s="222">
        <f t="shared" si="30"/>
        <v>51.482156084722085</v>
      </c>
      <c r="AP193" s="222">
        <f t="shared" si="30"/>
        <v>50.732416852257913</v>
      </c>
    </row>
    <row r="194" spans="7:42" ht="14.25" customHeight="1" x14ac:dyDescent="0.2">
      <c r="G194" s="145"/>
      <c r="H194" s="396"/>
      <c r="J194" s="350"/>
      <c r="K194" s="142" t="s">
        <v>932</v>
      </c>
      <c r="L194" s="192" t="s">
        <v>963</v>
      </c>
      <c r="M194" s="220">
        <f t="shared" si="30"/>
        <v>86.430785685862986</v>
      </c>
      <c r="N194" s="220">
        <f t="shared" si="30"/>
        <v>97.28155457160959</v>
      </c>
      <c r="O194" s="220">
        <f t="shared" si="30"/>
        <v>91.029979273848227</v>
      </c>
      <c r="P194" s="220">
        <f t="shared" si="30"/>
        <v>80.91639707595229</v>
      </c>
      <c r="Q194" s="220">
        <f t="shared" si="30"/>
        <v>79.078267539315391</v>
      </c>
      <c r="R194" s="220">
        <f t="shared" si="30"/>
        <v>77.240138002678492</v>
      </c>
      <c r="S194" s="220">
        <f t="shared" si="30"/>
        <v>75.402008466041593</v>
      </c>
      <c r="T194" s="220">
        <f t="shared" si="30"/>
        <v>73.563878929404694</v>
      </c>
      <c r="U194" s="220">
        <f t="shared" si="30"/>
        <v>71.725749392767781</v>
      </c>
      <c r="V194" s="220">
        <f t="shared" si="30"/>
        <v>69.887619856130897</v>
      </c>
      <c r="W194" s="220">
        <f t="shared" si="30"/>
        <v>69.204060895990381</v>
      </c>
      <c r="X194" s="220">
        <f t="shared" si="30"/>
        <v>68.520501935849865</v>
      </c>
      <c r="Y194" s="220">
        <f t="shared" si="30"/>
        <v>67.836942975709334</v>
      </c>
      <c r="Z194" s="220">
        <f t="shared" si="30"/>
        <v>67.153384015568207</v>
      </c>
      <c r="AA194" s="220">
        <f t="shared" si="30"/>
        <v>66.469825055427691</v>
      </c>
      <c r="AB194" s="220">
        <f t="shared" si="30"/>
        <v>65.786266095287161</v>
      </c>
      <c r="AC194" s="220">
        <f t="shared" si="30"/>
        <v>65.102707135146645</v>
      </c>
      <c r="AD194" s="220">
        <f t="shared" si="30"/>
        <v>64.419148175006129</v>
      </c>
      <c r="AE194" s="220">
        <f t="shared" si="30"/>
        <v>63.735589214865612</v>
      </c>
      <c r="AF194" s="220">
        <f t="shared" si="30"/>
        <v>63.052030254725082</v>
      </c>
      <c r="AG194" s="220">
        <f t="shared" si="30"/>
        <v>62.368471294584566</v>
      </c>
      <c r="AH194" s="220">
        <f t="shared" si="30"/>
        <v>61.684912334443432</v>
      </c>
      <c r="AI194" s="220">
        <f t="shared" si="30"/>
        <v>61.001353374303349</v>
      </c>
      <c r="AJ194" s="220">
        <f t="shared" si="30"/>
        <v>60.317794414162762</v>
      </c>
      <c r="AK194" s="220">
        <f t="shared" si="30"/>
        <v>59.634235454022182</v>
      </c>
      <c r="AL194" s="220">
        <f t="shared" si="30"/>
        <v>58.950676493881602</v>
      </c>
      <c r="AM194" s="220">
        <f t="shared" si="30"/>
        <v>58.267117533740965</v>
      </c>
      <c r="AN194" s="220">
        <f t="shared" si="30"/>
        <v>57.583558573600378</v>
      </c>
      <c r="AO194" s="220">
        <f t="shared" si="30"/>
        <v>56.899999613459798</v>
      </c>
      <c r="AP194" s="220">
        <f t="shared" si="30"/>
        <v>56.216440653319218</v>
      </c>
    </row>
    <row r="195" spans="7:42" ht="14.25" customHeight="1" thickBot="1" x14ac:dyDescent="0.25">
      <c r="G195" s="145"/>
      <c r="H195" s="396"/>
      <c r="J195" s="350"/>
      <c r="K195" s="203" t="s">
        <v>932</v>
      </c>
      <c r="L195" s="203" t="s">
        <v>964</v>
      </c>
      <c r="M195" s="221">
        <f t="shared" si="30"/>
        <v>86.430785685862986</v>
      </c>
      <c r="N195" s="221">
        <f t="shared" si="30"/>
        <v>98.553666909026418</v>
      </c>
      <c r="O195" s="221">
        <f t="shared" si="30"/>
        <v>93.463585484557498</v>
      </c>
      <c r="P195" s="221">
        <f t="shared" si="30"/>
        <v>84.234950999646742</v>
      </c>
      <c r="Q195" s="221">
        <f t="shared" si="30"/>
        <v>83.503006104241337</v>
      </c>
      <c r="R195" s="221">
        <f t="shared" si="30"/>
        <v>82.771061208836556</v>
      </c>
      <c r="S195" s="221">
        <f t="shared" si="30"/>
        <v>82.039116313431137</v>
      </c>
      <c r="T195" s="221">
        <f t="shared" si="30"/>
        <v>81.307171418025732</v>
      </c>
      <c r="U195" s="221">
        <f t="shared" si="30"/>
        <v>80.575226522620312</v>
      </c>
      <c r="V195" s="221">
        <f t="shared" si="30"/>
        <v>79.843281627214907</v>
      </c>
      <c r="W195" s="221">
        <f t="shared" si="30"/>
        <v>79.31508009820152</v>
      </c>
      <c r="X195" s="221">
        <f t="shared" si="30"/>
        <v>78.786878569187522</v>
      </c>
      <c r="Y195" s="221">
        <f t="shared" si="30"/>
        <v>78.258677040174135</v>
      </c>
      <c r="Z195" s="221">
        <f t="shared" si="30"/>
        <v>77.730475511160137</v>
      </c>
      <c r="AA195" s="221">
        <f t="shared" si="30"/>
        <v>77.20227398214675</v>
      </c>
      <c r="AB195" s="221">
        <f t="shared" si="30"/>
        <v>76.674072453132737</v>
      </c>
      <c r="AC195" s="221">
        <f t="shared" si="30"/>
        <v>76.145870924119365</v>
      </c>
      <c r="AD195" s="221">
        <f t="shared" si="30"/>
        <v>75.617669395105352</v>
      </c>
      <c r="AE195" s="221">
        <f t="shared" si="30"/>
        <v>75.089467866091979</v>
      </c>
      <c r="AF195" s="221">
        <f t="shared" si="30"/>
        <v>74.561266337077967</v>
      </c>
      <c r="AG195" s="221">
        <f t="shared" si="30"/>
        <v>74.03306480806458</v>
      </c>
      <c r="AH195" s="221">
        <f t="shared" si="30"/>
        <v>73.504863279050582</v>
      </c>
      <c r="AI195" s="221">
        <f t="shared" si="30"/>
        <v>72.976661750037195</v>
      </c>
      <c r="AJ195" s="221">
        <f t="shared" si="30"/>
        <v>72.448460221023808</v>
      </c>
      <c r="AK195" s="221">
        <f t="shared" si="30"/>
        <v>71.92025869200981</v>
      </c>
      <c r="AL195" s="221">
        <f t="shared" si="30"/>
        <v>71.392057162996423</v>
      </c>
      <c r="AM195" s="221">
        <f t="shared" si="30"/>
        <v>70.863855633982425</v>
      </c>
      <c r="AN195" s="221">
        <f t="shared" si="30"/>
        <v>70.335654104969038</v>
      </c>
      <c r="AO195" s="221">
        <f t="shared" si="30"/>
        <v>69.807452575955026</v>
      </c>
      <c r="AP195" s="221">
        <f t="shared" si="30"/>
        <v>69.279251046941653</v>
      </c>
    </row>
    <row r="196" spans="7:42" ht="14.25" customHeight="1" thickTop="1" x14ac:dyDescent="0.2">
      <c r="G196" s="145"/>
      <c r="H196" s="396"/>
      <c r="J196" s="350"/>
      <c r="K196" s="201" t="s">
        <v>936</v>
      </c>
      <c r="L196" s="201" t="s">
        <v>962</v>
      </c>
      <c r="M196" s="222">
        <f t="shared" ref="M196:AP198" si="31">(M228+M325)*(M403-1)</f>
        <v>82.193413385615401</v>
      </c>
      <c r="N196" s="222">
        <f t="shared" si="31"/>
        <v>93.150191985405016</v>
      </c>
      <c r="O196" s="222">
        <f t="shared" si="31"/>
        <v>87.787612552250067</v>
      </c>
      <c r="P196" s="222">
        <f t="shared" si="31"/>
        <v>78.613674060260223</v>
      </c>
      <c r="Q196" s="222">
        <f t="shared" si="31"/>
        <v>77.420427618475159</v>
      </c>
      <c r="R196" s="222">
        <f t="shared" si="31"/>
        <v>76.227181176689498</v>
      </c>
      <c r="S196" s="222">
        <f t="shared" si="31"/>
        <v>75.033934734904435</v>
      </c>
      <c r="T196" s="222">
        <f t="shared" si="31"/>
        <v>73.840688293119371</v>
      </c>
      <c r="U196" s="222">
        <f t="shared" si="31"/>
        <v>72.647441851334307</v>
      </c>
      <c r="V196" s="222">
        <f t="shared" si="31"/>
        <v>71.454195409548646</v>
      </c>
      <c r="W196" s="222">
        <f t="shared" si="31"/>
        <v>70.66853895400908</v>
      </c>
      <c r="X196" s="222">
        <f t="shared" si="31"/>
        <v>69.882882498469513</v>
      </c>
      <c r="Y196" s="222">
        <f t="shared" si="31"/>
        <v>69.097226042929947</v>
      </c>
      <c r="Z196" s="222">
        <f t="shared" si="31"/>
        <v>68.311569587390395</v>
      </c>
      <c r="AA196" s="222">
        <f t="shared" si="31"/>
        <v>67.525913131850828</v>
      </c>
      <c r="AB196" s="222">
        <f t="shared" si="31"/>
        <v>66.740256676311262</v>
      </c>
      <c r="AC196" s="222">
        <f t="shared" si="31"/>
        <v>65.954600220771695</v>
      </c>
      <c r="AD196" s="222">
        <f t="shared" si="31"/>
        <v>65.168943765231518</v>
      </c>
      <c r="AE196" s="222">
        <f t="shared" si="31"/>
        <v>64.383287309691951</v>
      </c>
      <c r="AF196" s="222">
        <f t="shared" si="31"/>
        <v>63.597630854152385</v>
      </c>
      <c r="AG196" s="222">
        <f t="shared" si="31"/>
        <v>62.811974398612826</v>
      </c>
      <c r="AH196" s="222">
        <f t="shared" si="31"/>
        <v>62.026317943073259</v>
      </c>
      <c r="AI196" s="222">
        <f t="shared" si="31"/>
        <v>61.240661487533821</v>
      </c>
      <c r="AJ196" s="222">
        <f t="shared" si="31"/>
        <v>60.455005031994197</v>
      </c>
      <c r="AK196" s="222">
        <f t="shared" si="31"/>
        <v>59.66934857645451</v>
      </c>
      <c r="AL196" s="222">
        <f t="shared" si="31"/>
        <v>58.883692120914887</v>
      </c>
      <c r="AM196" s="222">
        <f t="shared" si="31"/>
        <v>58.098035665375257</v>
      </c>
      <c r="AN196" s="222">
        <f t="shared" si="31"/>
        <v>57.312379209835576</v>
      </c>
      <c r="AO196" s="222">
        <f t="shared" si="31"/>
        <v>56.526722754295953</v>
      </c>
      <c r="AP196" s="222">
        <f t="shared" si="31"/>
        <v>55.741066298756266</v>
      </c>
    </row>
    <row r="197" spans="7:42" ht="14.25" customHeight="1" x14ac:dyDescent="0.2">
      <c r="G197" s="145"/>
      <c r="H197" s="396"/>
      <c r="J197" s="350"/>
      <c r="K197" s="142" t="s">
        <v>936</v>
      </c>
      <c r="L197" s="192" t="s">
        <v>963</v>
      </c>
      <c r="M197" s="220">
        <f t="shared" si="31"/>
        <v>82.193413385615401</v>
      </c>
      <c r="N197" s="220">
        <f t="shared" si="31"/>
        <v>93.387622263734571</v>
      </c>
      <c r="O197" s="220">
        <f t="shared" si="31"/>
        <v>88.241826997749214</v>
      </c>
      <c r="P197" s="220">
        <f t="shared" si="31"/>
        <v>79.233057395032176</v>
      </c>
      <c r="Q197" s="220">
        <f t="shared" si="31"/>
        <v>78.24627206483737</v>
      </c>
      <c r="R197" s="220">
        <f t="shared" si="31"/>
        <v>77.259486734643176</v>
      </c>
      <c r="S197" s="220">
        <f t="shared" si="31"/>
        <v>76.272701404448355</v>
      </c>
      <c r="T197" s="220">
        <f t="shared" si="31"/>
        <v>75.285916074254146</v>
      </c>
      <c r="U197" s="220">
        <f t="shared" si="31"/>
        <v>74.299130744059326</v>
      </c>
      <c r="V197" s="220">
        <f t="shared" si="31"/>
        <v>73.31234541386452</v>
      </c>
      <c r="W197" s="220">
        <f t="shared" si="31"/>
        <v>72.618286481766205</v>
      </c>
      <c r="X197" s="220">
        <f t="shared" si="31"/>
        <v>71.924227549667904</v>
      </c>
      <c r="Y197" s="220">
        <f t="shared" si="31"/>
        <v>71.230168617568978</v>
      </c>
      <c r="Z197" s="220">
        <f t="shared" si="31"/>
        <v>70.536109685470677</v>
      </c>
      <c r="AA197" s="220">
        <f t="shared" si="31"/>
        <v>69.842050753372376</v>
      </c>
      <c r="AB197" s="220">
        <f t="shared" si="31"/>
        <v>69.14799182127345</v>
      </c>
      <c r="AC197" s="220">
        <f t="shared" si="31"/>
        <v>68.45393288917515</v>
      </c>
      <c r="AD197" s="220">
        <f t="shared" si="31"/>
        <v>67.759873957076223</v>
      </c>
      <c r="AE197" s="220">
        <f t="shared" si="31"/>
        <v>67.065815024977937</v>
      </c>
      <c r="AF197" s="220">
        <f t="shared" si="31"/>
        <v>66.371756092879622</v>
      </c>
      <c r="AG197" s="220">
        <f t="shared" si="31"/>
        <v>65.67769716078071</v>
      </c>
      <c r="AH197" s="220">
        <f t="shared" si="31"/>
        <v>64.983638228682395</v>
      </c>
      <c r="AI197" s="220">
        <f t="shared" si="31"/>
        <v>64.289579296584094</v>
      </c>
      <c r="AJ197" s="220">
        <f t="shared" si="31"/>
        <v>63.595520364485175</v>
      </c>
      <c r="AK197" s="220">
        <f t="shared" si="31"/>
        <v>62.901461432386867</v>
      </c>
      <c r="AL197" s="220">
        <f t="shared" si="31"/>
        <v>62.207402500287948</v>
      </c>
      <c r="AM197" s="220">
        <f t="shared" si="31"/>
        <v>61.513343568189953</v>
      </c>
      <c r="AN197" s="220">
        <f t="shared" si="31"/>
        <v>60.819284636091403</v>
      </c>
      <c r="AO197" s="220">
        <f t="shared" si="31"/>
        <v>60.125225703992854</v>
      </c>
      <c r="AP197" s="220">
        <f t="shared" si="31"/>
        <v>59.431166771894361</v>
      </c>
    </row>
    <row r="198" spans="7:42" ht="14.25" customHeight="1" thickBot="1" x14ac:dyDescent="0.25">
      <c r="G198" s="145"/>
      <c r="H198" s="396"/>
      <c r="J198" s="350"/>
      <c r="K198" s="203" t="s">
        <v>936</v>
      </c>
      <c r="L198" s="203" t="s">
        <v>964</v>
      </c>
      <c r="M198" s="221">
        <f t="shared" si="31"/>
        <v>82.193413385615401</v>
      </c>
      <c r="N198" s="221">
        <f t="shared" si="31"/>
        <v>94.06501425744068</v>
      </c>
      <c r="O198" s="221">
        <f t="shared" si="31"/>
        <v>89.537707333534527</v>
      </c>
      <c r="P198" s="221">
        <f t="shared" si="31"/>
        <v>81.000166943830337</v>
      </c>
      <c r="Q198" s="221">
        <f t="shared" si="31"/>
        <v>80.602418129902205</v>
      </c>
      <c r="R198" s="221">
        <f t="shared" si="31"/>
        <v>80.204669315973433</v>
      </c>
      <c r="S198" s="221">
        <f t="shared" si="31"/>
        <v>79.806920502045287</v>
      </c>
      <c r="T198" s="221">
        <f t="shared" si="31"/>
        <v>79.409171688117141</v>
      </c>
      <c r="U198" s="221">
        <f t="shared" si="31"/>
        <v>79.011422874188384</v>
      </c>
      <c r="V198" s="221">
        <f t="shared" si="31"/>
        <v>78.613674060260223</v>
      </c>
      <c r="W198" s="221">
        <f t="shared" si="31"/>
        <v>78.068657791351924</v>
      </c>
      <c r="X198" s="221">
        <f t="shared" si="31"/>
        <v>77.523641522443015</v>
      </c>
      <c r="Y198" s="221">
        <f t="shared" si="31"/>
        <v>76.978625253534702</v>
      </c>
      <c r="Z198" s="221">
        <f t="shared" si="31"/>
        <v>76.433608984626403</v>
      </c>
      <c r="AA198" s="221">
        <f t="shared" si="31"/>
        <v>75.888592715718104</v>
      </c>
      <c r="AB198" s="221">
        <f t="shared" si="31"/>
        <v>75.343576446809806</v>
      </c>
      <c r="AC198" s="221">
        <f t="shared" si="31"/>
        <v>74.798560177900882</v>
      </c>
      <c r="AD198" s="221">
        <f t="shared" si="31"/>
        <v>74.253543908992583</v>
      </c>
      <c r="AE198" s="221">
        <f t="shared" si="31"/>
        <v>73.708527640084284</v>
      </c>
      <c r="AF198" s="221">
        <f t="shared" si="31"/>
        <v>73.163511371175986</v>
      </c>
      <c r="AG198" s="221">
        <f t="shared" si="31"/>
        <v>72.618495102267673</v>
      </c>
      <c r="AH198" s="221">
        <f t="shared" si="31"/>
        <v>72.073478833359374</v>
      </c>
      <c r="AI198" s="221">
        <f t="shared" si="31"/>
        <v>71.528462564450464</v>
      </c>
      <c r="AJ198" s="221">
        <f t="shared" si="31"/>
        <v>70.983446295542151</v>
      </c>
      <c r="AK198" s="221">
        <f t="shared" si="31"/>
        <v>70.438430026633853</v>
      </c>
      <c r="AL198" s="221">
        <f t="shared" si="31"/>
        <v>69.893413757725554</v>
      </c>
      <c r="AM198" s="221">
        <f t="shared" si="31"/>
        <v>69.348397488817255</v>
      </c>
      <c r="AN198" s="221">
        <f t="shared" si="31"/>
        <v>68.803381219908346</v>
      </c>
      <c r="AO198" s="221">
        <f t="shared" si="31"/>
        <v>68.258364951000047</v>
      </c>
      <c r="AP198" s="221">
        <f t="shared" si="31"/>
        <v>67.713348682091748</v>
      </c>
    </row>
    <row r="199" spans="7:42" ht="14.25" customHeight="1" thickTop="1" x14ac:dyDescent="0.2">
      <c r="G199" s="145"/>
      <c r="H199" s="396"/>
      <c r="J199" s="350"/>
      <c r="K199" s="201" t="s">
        <v>940</v>
      </c>
      <c r="L199" s="201" t="s">
        <v>962</v>
      </c>
      <c r="M199" s="222">
        <f t="shared" ref="M199:AP201" si="32">(M231+M328)*(M403-1)</f>
        <v>113.828590147735</v>
      </c>
      <c r="N199" s="222">
        <f t="shared" si="32"/>
        <v>126.9437365542054</v>
      </c>
      <c r="O199" s="222">
        <f t="shared" si="32"/>
        <v>117.63743815858079</v>
      </c>
      <c r="P199" s="222">
        <f t="shared" si="32"/>
        <v>103.50039332419684</v>
      </c>
      <c r="Q199" s="222">
        <f t="shared" si="32"/>
        <v>100.05766104968434</v>
      </c>
      <c r="R199" s="222">
        <f t="shared" si="32"/>
        <v>96.614928775171833</v>
      </c>
      <c r="S199" s="222">
        <f t="shared" si="32"/>
        <v>93.1721965006587</v>
      </c>
      <c r="T199" s="222">
        <f t="shared" si="32"/>
        <v>89.729464226146177</v>
      </c>
      <c r="U199" s="222">
        <f t="shared" si="32"/>
        <v>86.286731951633669</v>
      </c>
      <c r="V199" s="222">
        <f t="shared" si="32"/>
        <v>82.843999677121175</v>
      </c>
      <c r="W199" s="222">
        <f t="shared" si="32"/>
        <v>81.876718870813662</v>
      </c>
      <c r="X199" s="222">
        <f t="shared" si="32"/>
        <v>80.909438064506773</v>
      </c>
      <c r="Y199" s="222">
        <f t="shared" si="32"/>
        <v>79.942157258199884</v>
      </c>
      <c r="Z199" s="222">
        <f t="shared" si="32"/>
        <v>78.974876451892996</v>
      </c>
      <c r="AA199" s="222">
        <f t="shared" si="32"/>
        <v>78.007595645586107</v>
      </c>
      <c r="AB199" s="222">
        <f t="shared" si="32"/>
        <v>77.040314839279205</v>
      </c>
      <c r="AC199" s="222">
        <f t="shared" si="32"/>
        <v>76.073034032972316</v>
      </c>
      <c r="AD199" s="222">
        <f t="shared" si="32"/>
        <v>75.105753226665428</v>
      </c>
      <c r="AE199" s="222">
        <f t="shared" si="32"/>
        <v>74.138472420358539</v>
      </c>
      <c r="AF199" s="222">
        <f t="shared" si="32"/>
        <v>73.171191614051651</v>
      </c>
      <c r="AG199" s="222">
        <f t="shared" si="32"/>
        <v>72.203910807744762</v>
      </c>
      <c r="AH199" s="222">
        <f t="shared" si="32"/>
        <v>71.236630001437874</v>
      </c>
      <c r="AI199" s="222">
        <f t="shared" si="32"/>
        <v>70.269349195130985</v>
      </c>
      <c r="AJ199" s="222">
        <f t="shared" si="32"/>
        <v>69.302068388824097</v>
      </c>
      <c r="AK199" s="222">
        <f t="shared" si="32"/>
        <v>68.334787582517208</v>
      </c>
      <c r="AL199" s="222">
        <f t="shared" si="32"/>
        <v>67.367506776210305</v>
      </c>
      <c r="AM199" s="222">
        <f t="shared" si="32"/>
        <v>66.400225969903417</v>
      </c>
      <c r="AN199" s="222">
        <f t="shared" si="32"/>
        <v>65.432945163596528</v>
      </c>
      <c r="AO199" s="222">
        <f t="shared" si="32"/>
        <v>64.46566435728964</v>
      </c>
      <c r="AP199" s="222">
        <f t="shared" si="32"/>
        <v>63.498383550982751</v>
      </c>
    </row>
    <row r="200" spans="7:42" ht="14.25" customHeight="1" x14ac:dyDescent="0.2">
      <c r="G200" s="145"/>
      <c r="H200" s="396"/>
      <c r="J200" s="350"/>
      <c r="K200" s="142" t="s">
        <v>940</v>
      </c>
      <c r="L200" s="192" t="s">
        <v>963</v>
      </c>
      <c r="M200" s="220">
        <f t="shared" si="32"/>
        <v>113.828590147735</v>
      </c>
      <c r="N200" s="220">
        <f t="shared" si="32"/>
        <v>127.75064775399575</v>
      </c>
      <c r="O200" s="220">
        <f t="shared" si="32"/>
        <v>119.1810943668751</v>
      </c>
      <c r="P200" s="220">
        <f t="shared" si="32"/>
        <v>105.60537906278003</v>
      </c>
      <c r="Q200" s="220">
        <f t="shared" si="32"/>
        <v>102.86430870112858</v>
      </c>
      <c r="R200" s="220">
        <f t="shared" si="32"/>
        <v>100.12323833947713</v>
      </c>
      <c r="S200" s="220">
        <f t="shared" si="32"/>
        <v>97.382167977825659</v>
      </c>
      <c r="T200" s="220">
        <f t="shared" si="32"/>
        <v>94.641097616174207</v>
      </c>
      <c r="U200" s="220">
        <f t="shared" si="32"/>
        <v>91.900027254522769</v>
      </c>
      <c r="V200" s="220">
        <f t="shared" si="32"/>
        <v>89.158956892871316</v>
      </c>
      <c r="W200" s="220">
        <f t="shared" si="32"/>
        <v>88.302794294727363</v>
      </c>
      <c r="X200" s="220">
        <f t="shared" si="32"/>
        <v>87.446631696582784</v>
      </c>
      <c r="Y200" s="220">
        <f t="shared" si="32"/>
        <v>86.590469098438845</v>
      </c>
      <c r="Z200" s="220">
        <f t="shared" si="32"/>
        <v>85.734306500294878</v>
      </c>
      <c r="AA200" s="220">
        <f t="shared" si="32"/>
        <v>84.878143902150939</v>
      </c>
      <c r="AB200" s="220">
        <f t="shared" si="32"/>
        <v>84.021981304006374</v>
      </c>
      <c r="AC200" s="220">
        <f t="shared" si="32"/>
        <v>83.165818705862407</v>
      </c>
      <c r="AD200" s="220">
        <f t="shared" si="32"/>
        <v>82.309656107718453</v>
      </c>
      <c r="AE200" s="220">
        <f t="shared" si="32"/>
        <v>81.4534935095745</v>
      </c>
      <c r="AF200" s="220">
        <f t="shared" si="32"/>
        <v>80.597330911429935</v>
      </c>
      <c r="AG200" s="220">
        <f t="shared" si="32"/>
        <v>79.741168313285982</v>
      </c>
      <c r="AH200" s="220">
        <f t="shared" si="32"/>
        <v>78.885005715142029</v>
      </c>
      <c r="AI200" s="220">
        <f t="shared" si="32"/>
        <v>78.028843116998075</v>
      </c>
      <c r="AJ200" s="220">
        <f t="shared" si="32"/>
        <v>77.172680518853497</v>
      </c>
      <c r="AK200" s="220">
        <f t="shared" si="32"/>
        <v>76.316517920709543</v>
      </c>
      <c r="AL200" s="220">
        <f t="shared" si="32"/>
        <v>75.46035532256559</v>
      </c>
      <c r="AM200" s="220">
        <f t="shared" si="32"/>
        <v>74.604192724421637</v>
      </c>
      <c r="AN200" s="220">
        <f t="shared" si="32"/>
        <v>73.748030126277072</v>
      </c>
      <c r="AO200" s="220">
        <f t="shared" si="32"/>
        <v>72.891867528133119</v>
      </c>
      <c r="AP200" s="220">
        <f t="shared" si="32"/>
        <v>72.035704929989166</v>
      </c>
    </row>
    <row r="201" spans="7:42" ht="14.25" customHeight="1" x14ac:dyDescent="0.2">
      <c r="G201" s="145"/>
      <c r="H201" s="396"/>
      <c r="J201" s="397"/>
      <c r="K201" s="203" t="s">
        <v>940</v>
      </c>
      <c r="L201" s="203" t="s">
        <v>964</v>
      </c>
      <c r="M201" s="225">
        <f t="shared" si="32"/>
        <v>113.828590147735</v>
      </c>
      <c r="N201" s="225">
        <f t="shared" si="32"/>
        <v>129.63595319287427</v>
      </c>
      <c r="O201" s="225">
        <f t="shared" si="32"/>
        <v>122.78776564125161</v>
      </c>
      <c r="P201" s="225">
        <f t="shared" si="32"/>
        <v>110.52356716420257</v>
      </c>
      <c r="Q201" s="225">
        <f t="shared" si="32"/>
        <v>109.42189283635884</v>
      </c>
      <c r="R201" s="225">
        <f t="shared" si="32"/>
        <v>108.32021850851449</v>
      </c>
      <c r="S201" s="225">
        <f t="shared" si="32"/>
        <v>107.21854418067075</v>
      </c>
      <c r="T201" s="225">
        <f t="shared" si="32"/>
        <v>106.1168698528264</v>
      </c>
      <c r="U201" s="225">
        <f t="shared" si="32"/>
        <v>105.01519552498267</v>
      </c>
      <c r="V201" s="225">
        <f t="shared" si="32"/>
        <v>103.91352119713832</v>
      </c>
      <c r="W201" s="225">
        <f t="shared" si="32"/>
        <v>103.24247317377214</v>
      </c>
      <c r="X201" s="225">
        <f t="shared" si="32"/>
        <v>102.57142515040658</v>
      </c>
      <c r="Y201" s="225">
        <f t="shared" si="32"/>
        <v>101.9003771270404</v>
      </c>
      <c r="Z201" s="225">
        <f t="shared" si="32"/>
        <v>101.22932910367423</v>
      </c>
      <c r="AA201" s="225">
        <f t="shared" si="32"/>
        <v>100.55828108030805</v>
      </c>
      <c r="AB201" s="225">
        <f t="shared" si="32"/>
        <v>99.887233056941881</v>
      </c>
      <c r="AC201" s="225">
        <f t="shared" si="32"/>
        <v>99.216185033576323</v>
      </c>
      <c r="AD201" s="225">
        <f t="shared" si="32"/>
        <v>98.545137010210155</v>
      </c>
      <c r="AE201" s="225">
        <f t="shared" si="32"/>
        <v>97.874088986843972</v>
      </c>
      <c r="AF201" s="225">
        <f t="shared" si="32"/>
        <v>97.203040963477804</v>
      </c>
      <c r="AG201" s="225">
        <f t="shared" si="32"/>
        <v>96.531992940111621</v>
      </c>
      <c r="AH201" s="225">
        <f t="shared" si="32"/>
        <v>95.860944916746064</v>
      </c>
      <c r="AI201" s="225">
        <f t="shared" si="32"/>
        <v>95.189896893379881</v>
      </c>
      <c r="AJ201" s="225">
        <f t="shared" si="32"/>
        <v>94.518848870013713</v>
      </c>
      <c r="AK201" s="225">
        <f t="shared" si="32"/>
        <v>93.84780084664753</v>
      </c>
      <c r="AL201" s="225">
        <f t="shared" si="32"/>
        <v>93.176752823281362</v>
      </c>
      <c r="AM201" s="225">
        <f t="shared" si="32"/>
        <v>92.50570479991579</v>
      </c>
      <c r="AN201" s="225">
        <f t="shared" si="32"/>
        <v>91.834656776549622</v>
      </c>
      <c r="AO201" s="225">
        <f t="shared" si="32"/>
        <v>91.163608753183439</v>
      </c>
      <c r="AP201" s="225">
        <f t="shared" si="32"/>
        <v>90.492560729817271</v>
      </c>
    </row>
    <row r="202" spans="7:42" ht="14.25" customHeight="1" x14ac:dyDescent="0.2">
      <c r="G202" s="145"/>
      <c r="H202" s="396"/>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
      <c r="G203" s="145"/>
      <c r="H203" s="396"/>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
      <c r="G204" s="145"/>
      <c r="H204" s="396"/>
      <c r="J204" s="349" t="s">
        <v>982</v>
      </c>
      <c r="K204" s="201" t="s">
        <v>907</v>
      </c>
      <c r="L204" s="201" t="s">
        <v>962</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
      <c r="G205" s="145"/>
      <c r="H205" s="396"/>
      <c r="J205" s="350"/>
      <c r="K205" s="142" t="s">
        <v>907</v>
      </c>
      <c r="L205" s="192" t="s">
        <v>963</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25">
      <c r="G206" s="145"/>
      <c r="H206" s="396"/>
      <c r="J206" s="350"/>
      <c r="K206" s="203" t="s">
        <v>907</v>
      </c>
      <c r="L206" s="203" t="s">
        <v>964</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
      <c r="G207" s="145"/>
      <c r="H207" s="396"/>
      <c r="J207" s="350"/>
      <c r="K207" s="201" t="s">
        <v>913</v>
      </c>
      <c r="L207" s="201" t="s">
        <v>962</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
      <c r="G208" s="145"/>
      <c r="H208" s="396"/>
      <c r="J208" s="350"/>
      <c r="K208" s="142" t="s">
        <v>913</v>
      </c>
      <c r="L208" s="192" t="s">
        <v>963</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25">
      <c r="G209" s="145"/>
      <c r="H209" s="396"/>
      <c r="J209" s="350"/>
      <c r="K209" s="203" t="s">
        <v>913</v>
      </c>
      <c r="L209" s="203" t="s">
        <v>964</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
      <c r="G210" s="145"/>
      <c r="H210" s="396"/>
      <c r="J210" s="350"/>
      <c r="K210" s="201" t="s">
        <v>917</v>
      </c>
      <c r="L210" s="201" t="s">
        <v>962</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
      <c r="G211" s="145"/>
      <c r="H211" s="396"/>
      <c r="J211" s="350"/>
      <c r="K211" s="142" t="s">
        <v>917</v>
      </c>
      <c r="L211" s="192" t="s">
        <v>963</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25">
      <c r="G212" s="145"/>
      <c r="H212" s="396"/>
      <c r="J212" s="350"/>
      <c r="K212" s="203" t="s">
        <v>917</v>
      </c>
      <c r="L212" s="203" t="s">
        <v>964</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
      <c r="G213" s="145"/>
      <c r="H213" s="396"/>
      <c r="J213" s="350"/>
      <c r="K213" s="201" t="s">
        <v>920</v>
      </c>
      <c r="L213" s="201" t="s">
        <v>962</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
      <c r="G214" s="145"/>
      <c r="H214" s="396"/>
      <c r="J214" s="350"/>
      <c r="K214" s="142" t="s">
        <v>920</v>
      </c>
      <c r="L214" s="192" t="s">
        <v>963</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25">
      <c r="G215" s="145"/>
      <c r="H215" s="396"/>
      <c r="J215" s="350"/>
      <c r="K215" s="203" t="s">
        <v>920</v>
      </c>
      <c r="L215" s="203" t="s">
        <v>964</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
      <c r="G216" s="145"/>
      <c r="H216" s="396"/>
      <c r="J216" s="350"/>
      <c r="K216" s="201" t="s">
        <v>923</v>
      </c>
      <c r="L216" s="201" t="s">
        <v>962</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
      <c r="G217" s="145"/>
      <c r="H217" s="396"/>
      <c r="J217" s="350"/>
      <c r="K217" s="142" t="s">
        <v>923</v>
      </c>
      <c r="L217" s="192" t="s">
        <v>963</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25">
      <c r="G218" s="145"/>
      <c r="H218" s="396"/>
      <c r="J218" s="350"/>
      <c r="K218" s="203" t="s">
        <v>923</v>
      </c>
      <c r="L218" s="203" t="s">
        <v>964</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
      <c r="G219" s="145"/>
      <c r="H219" s="396"/>
      <c r="J219" s="350"/>
      <c r="K219" s="201" t="s">
        <v>926</v>
      </c>
      <c r="L219" s="201" t="s">
        <v>962</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
      <c r="G220" s="145"/>
      <c r="H220" s="396"/>
      <c r="J220" s="350"/>
      <c r="K220" s="142" t="s">
        <v>926</v>
      </c>
      <c r="L220" s="192" t="s">
        <v>963</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25">
      <c r="G221" s="145"/>
      <c r="H221" s="396"/>
      <c r="J221" s="350"/>
      <c r="K221" s="203" t="s">
        <v>926</v>
      </c>
      <c r="L221" s="203" t="s">
        <v>964</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
      <c r="G222" s="145"/>
      <c r="H222" s="396"/>
      <c r="J222" s="350"/>
      <c r="K222" s="201" t="s">
        <v>929</v>
      </c>
      <c r="L222" s="201" t="s">
        <v>962</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
      <c r="G223" s="145"/>
      <c r="H223" s="396"/>
      <c r="J223" s="350"/>
      <c r="K223" s="142" t="s">
        <v>929</v>
      </c>
      <c r="L223" s="192" t="s">
        <v>963</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25">
      <c r="G224" s="145"/>
      <c r="H224" s="396"/>
      <c r="J224" s="350"/>
      <c r="K224" s="203" t="s">
        <v>929</v>
      </c>
      <c r="L224" s="203" t="s">
        <v>964</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
      <c r="G225" s="145"/>
      <c r="H225" s="396"/>
      <c r="J225" s="350"/>
      <c r="K225" s="201" t="s">
        <v>932</v>
      </c>
      <c r="L225" s="201" t="s">
        <v>962</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
      <c r="G226" s="145"/>
      <c r="H226" s="396"/>
      <c r="J226" s="350"/>
      <c r="K226" s="142" t="s">
        <v>932</v>
      </c>
      <c r="L226" s="192" t="s">
        <v>963</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25">
      <c r="G227" s="145"/>
      <c r="H227" s="396"/>
      <c r="J227" s="350"/>
      <c r="K227" s="203" t="s">
        <v>932</v>
      </c>
      <c r="L227" s="203" t="s">
        <v>964</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
      <c r="G228" s="145"/>
      <c r="H228" s="396"/>
      <c r="J228" s="350"/>
      <c r="K228" s="201" t="s">
        <v>936</v>
      </c>
      <c r="L228" s="201" t="s">
        <v>962</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
      <c r="G229" s="145"/>
      <c r="H229" s="396"/>
      <c r="J229" s="350"/>
      <c r="K229" s="142" t="s">
        <v>936</v>
      </c>
      <c r="L229" s="192" t="s">
        <v>963</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25">
      <c r="G230" s="145"/>
      <c r="H230" s="396"/>
      <c r="J230" s="350"/>
      <c r="K230" s="203" t="s">
        <v>936</v>
      </c>
      <c r="L230" s="203" t="s">
        <v>964</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
      <c r="G231" s="145"/>
      <c r="H231" s="396"/>
      <c r="J231" s="350"/>
      <c r="K231" s="201" t="s">
        <v>940</v>
      </c>
      <c r="L231" s="201" t="s">
        <v>962</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
      <c r="G232" s="145"/>
      <c r="H232" s="396"/>
      <c r="J232" s="350"/>
      <c r="K232" s="142" t="s">
        <v>940</v>
      </c>
      <c r="L232" s="192" t="s">
        <v>963</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25">
      <c r="G233" s="145"/>
      <c r="H233" s="396"/>
      <c r="J233" s="397"/>
      <c r="K233" s="203" t="s">
        <v>940</v>
      </c>
      <c r="L233" s="203" t="s">
        <v>964</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
      <c r="G234" s="145"/>
      <c r="H234" s="396"/>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
      <c r="G235" s="145"/>
      <c r="H235" s="396"/>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
      <c r="G236" s="145"/>
      <c r="H236" s="396"/>
      <c r="J236" s="349" t="s">
        <v>983</v>
      </c>
      <c r="K236" s="201" t="s">
        <v>907</v>
      </c>
      <c r="L236" s="201" t="s">
        <v>962</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
      <c r="G237" s="145"/>
      <c r="H237" s="396"/>
      <c r="J237" s="350"/>
      <c r="K237" s="142" t="s">
        <v>907</v>
      </c>
      <c r="L237" s="192" t="s">
        <v>963</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25">
      <c r="G238" s="145"/>
      <c r="H238" s="396"/>
      <c r="J238" s="350"/>
      <c r="K238" s="203" t="s">
        <v>907</v>
      </c>
      <c r="L238" s="203" t="s">
        <v>964</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
      <c r="G239" s="145"/>
      <c r="H239" s="396"/>
      <c r="J239" s="350"/>
      <c r="K239" s="201" t="s">
        <v>913</v>
      </c>
      <c r="L239" s="201" t="s">
        <v>962</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
      <c r="G240" s="145"/>
      <c r="H240" s="396"/>
      <c r="J240" s="350"/>
      <c r="K240" s="142" t="s">
        <v>913</v>
      </c>
      <c r="L240" s="192" t="s">
        <v>963</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25">
      <c r="G241" s="145"/>
      <c r="H241" s="396"/>
      <c r="J241" s="350"/>
      <c r="K241" s="203" t="s">
        <v>913</v>
      </c>
      <c r="L241" s="203" t="s">
        <v>964</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
      <c r="G242" s="145"/>
      <c r="H242" s="396"/>
      <c r="J242" s="350"/>
      <c r="K242" s="201" t="s">
        <v>917</v>
      </c>
      <c r="L242" s="201" t="s">
        <v>962</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
      <c r="G243" s="145"/>
      <c r="H243" s="396"/>
      <c r="J243" s="350"/>
      <c r="K243" s="142" t="s">
        <v>917</v>
      </c>
      <c r="L243" s="192" t="s">
        <v>963</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25">
      <c r="G244" s="145"/>
      <c r="H244" s="396"/>
      <c r="J244" s="350"/>
      <c r="K244" s="203" t="s">
        <v>917</v>
      </c>
      <c r="L244" s="203" t="s">
        <v>964</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
      <c r="G245" s="145"/>
      <c r="H245" s="396"/>
      <c r="J245" s="350"/>
      <c r="K245" s="201" t="s">
        <v>920</v>
      </c>
      <c r="L245" s="201" t="s">
        <v>962</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
      <c r="G246" s="145"/>
      <c r="H246" s="396"/>
      <c r="J246" s="350"/>
      <c r="K246" s="142" t="s">
        <v>920</v>
      </c>
      <c r="L246" s="192" t="s">
        <v>963</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25">
      <c r="G247" s="145"/>
      <c r="H247" s="396"/>
      <c r="J247" s="350"/>
      <c r="K247" s="203" t="s">
        <v>920</v>
      </c>
      <c r="L247" s="203" t="s">
        <v>964</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
      <c r="G248" s="145"/>
      <c r="H248" s="396"/>
      <c r="J248" s="350"/>
      <c r="K248" s="201" t="s">
        <v>923</v>
      </c>
      <c r="L248" s="201" t="s">
        <v>962</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
      <c r="G249" s="145"/>
      <c r="H249" s="396"/>
      <c r="J249" s="350"/>
      <c r="K249" s="142" t="s">
        <v>923</v>
      </c>
      <c r="L249" s="192" t="s">
        <v>963</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25">
      <c r="G250" s="145"/>
      <c r="H250" s="396"/>
      <c r="J250" s="350"/>
      <c r="K250" s="203" t="s">
        <v>923</v>
      </c>
      <c r="L250" s="203" t="s">
        <v>964</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
      <c r="G251" s="145"/>
      <c r="H251" s="396"/>
      <c r="J251" s="350"/>
      <c r="K251" s="201" t="s">
        <v>926</v>
      </c>
      <c r="L251" s="201" t="s">
        <v>962</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
      <c r="G252" s="145"/>
      <c r="H252" s="396"/>
      <c r="J252" s="350"/>
      <c r="K252" s="142" t="s">
        <v>926</v>
      </c>
      <c r="L252" s="192" t="s">
        <v>963</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25">
      <c r="G253" s="145"/>
      <c r="H253" s="396"/>
      <c r="J253" s="350"/>
      <c r="K253" s="203" t="s">
        <v>926</v>
      </c>
      <c r="L253" s="203" t="s">
        <v>964</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
      <c r="G254" s="145"/>
      <c r="H254" s="396"/>
      <c r="J254" s="350"/>
      <c r="K254" s="201" t="s">
        <v>929</v>
      </c>
      <c r="L254" s="201" t="s">
        <v>962</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
      <c r="G255" s="145"/>
      <c r="H255" s="396"/>
      <c r="J255" s="350"/>
      <c r="K255" s="142" t="s">
        <v>929</v>
      </c>
      <c r="L255" s="192" t="s">
        <v>963</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25">
      <c r="G256" s="145"/>
      <c r="H256" s="396"/>
      <c r="J256" s="350"/>
      <c r="K256" s="203" t="s">
        <v>929</v>
      </c>
      <c r="L256" s="203" t="s">
        <v>964</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
      <c r="G257" s="145"/>
      <c r="H257" s="396"/>
      <c r="J257" s="350"/>
      <c r="K257" s="201" t="s">
        <v>932</v>
      </c>
      <c r="L257" s="201" t="s">
        <v>962</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
      <c r="G258" s="145"/>
      <c r="H258" s="396"/>
      <c r="J258" s="350"/>
      <c r="K258" s="142" t="s">
        <v>932</v>
      </c>
      <c r="L258" s="192" t="s">
        <v>963</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25">
      <c r="G259" s="145"/>
      <c r="H259" s="396"/>
      <c r="J259" s="350"/>
      <c r="K259" s="203" t="s">
        <v>932</v>
      </c>
      <c r="L259" s="203" t="s">
        <v>964</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
      <c r="G260" s="145"/>
      <c r="H260" s="396"/>
      <c r="J260" s="350"/>
      <c r="K260" s="201" t="s">
        <v>936</v>
      </c>
      <c r="L260" s="201" t="s">
        <v>962</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
      <c r="G261" s="145"/>
      <c r="H261" s="396"/>
      <c r="J261" s="350"/>
      <c r="K261" s="142" t="s">
        <v>936</v>
      </c>
      <c r="L261" s="192" t="s">
        <v>963</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25">
      <c r="G262" s="145"/>
      <c r="H262" s="396"/>
      <c r="J262" s="350"/>
      <c r="K262" s="203" t="s">
        <v>936</v>
      </c>
      <c r="L262" s="203" t="s">
        <v>964</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
      <c r="G263" s="145"/>
      <c r="H263" s="396"/>
      <c r="J263" s="350"/>
      <c r="K263" s="201" t="s">
        <v>940</v>
      </c>
      <c r="L263" s="201" t="s">
        <v>962</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
      <c r="G264" s="145"/>
      <c r="H264" s="396"/>
      <c r="J264" s="350"/>
      <c r="K264" s="142" t="s">
        <v>940</v>
      </c>
      <c r="L264" s="192" t="s">
        <v>963</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25">
      <c r="G265" s="145"/>
      <c r="H265" s="396"/>
      <c r="J265" s="397"/>
      <c r="K265" s="203" t="s">
        <v>940</v>
      </c>
      <c r="L265" s="203" t="s">
        <v>964</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
      <c r="G266" s="145"/>
      <c r="H266" s="396"/>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
      <c r="G267" s="145"/>
      <c r="H267" s="396"/>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
      <c r="G268" s="145"/>
      <c r="H268" s="396"/>
      <c r="J268" s="349" t="s">
        <v>984</v>
      </c>
      <c r="K268" s="201" t="s">
        <v>907</v>
      </c>
      <c r="L268" s="201" t="s">
        <v>962</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
      <c r="G269" s="145"/>
      <c r="H269" s="396"/>
      <c r="J269" s="350"/>
      <c r="K269" s="142" t="s">
        <v>907</v>
      </c>
      <c r="L269" s="192" t="s">
        <v>963</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25">
      <c r="G270" s="145"/>
      <c r="H270" s="396"/>
      <c r="J270" s="350"/>
      <c r="K270" s="203" t="s">
        <v>907</v>
      </c>
      <c r="L270" s="203" t="s">
        <v>964</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
      <c r="G271" s="145"/>
      <c r="H271" s="396"/>
      <c r="J271" s="350"/>
      <c r="K271" s="201" t="s">
        <v>913</v>
      </c>
      <c r="L271" s="201" t="s">
        <v>962</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
      <c r="G272" s="145"/>
      <c r="H272" s="396"/>
      <c r="J272" s="350"/>
      <c r="K272" s="142" t="s">
        <v>913</v>
      </c>
      <c r="L272" s="192" t="s">
        <v>963</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25">
      <c r="G273" s="145"/>
      <c r="H273" s="396"/>
      <c r="J273" s="350"/>
      <c r="K273" s="203" t="s">
        <v>913</v>
      </c>
      <c r="L273" s="203" t="s">
        <v>964</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
      <c r="G274" s="145"/>
      <c r="H274" s="396"/>
      <c r="J274" s="350"/>
      <c r="K274" s="201" t="s">
        <v>917</v>
      </c>
      <c r="L274" s="201" t="s">
        <v>962</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
      <c r="G275" s="145"/>
      <c r="H275" s="396"/>
      <c r="J275" s="350"/>
      <c r="K275" s="142" t="s">
        <v>917</v>
      </c>
      <c r="L275" s="192" t="s">
        <v>963</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25">
      <c r="G276" s="145"/>
      <c r="H276" s="396"/>
      <c r="J276" s="350"/>
      <c r="K276" s="203" t="s">
        <v>917</v>
      </c>
      <c r="L276" s="203" t="s">
        <v>964</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
      <c r="G277" s="145"/>
      <c r="H277" s="396"/>
      <c r="J277" s="350"/>
      <c r="K277" s="201" t="s">
        <v>920</v>
      </c>
      <c r="L277" s="201" t="s">
        <v>962</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
      <c r="G278" s="145"/>
      <c r="H278" s="396"/>
      <c r="J278" s="350"/>
      <c r="K278" s="142" t="s">
        <v>920</v>
      </c>
      <c r="L278" s="192" t="s">
        <v>963</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25">
      <c r="G279" s="145"/>
      <c r="H279" s="396"/>
      <c r="J279" s="350"/>
      <c r="K279" s="203" t="s">
        <v>920</v>
      </c>
      <c r="L279" s="203" t="s">
        <v>964</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
      <c r="G280" s="145"/>
      <c r="H280" s="396"/>
      <c r="J280" s="350"/>
      <c r="K280" s="201" t="s">
        <v>923</v>
      </c>
      <c r="L280" s="201" t="s">
        <v>962</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
      <c r="G281" s="145"/>
      <c r="H281" s="396"/>
      <c r="J281" s="350"/>
      <c r="K281" s="142" t="s">
        <v>923</v>
      </c>
      <c r="L281" s="192" t="s">
        <v>963</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25">
      <c r="G282" s="145"/>
      <c r="H282" s="396"/>
      <c r="J282" s="350"/>
      <c r="K282" s="203" t="s">
        <v>923</v>
      </c>
      <c r="L282" s="203" t="s">
        <v>964</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
      <c r="G283" s="145"/>
      <c r="H283" s="396"/>
      <c r="J283" s="350"/>
      <c r="K283" s="201" t="s">
        <v>926</v>
      </c>
      <c r="L283" s="201" t="s">
        <v>962</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
      <c r="G284" s="145"/>
      <c r="H284" s="396"/>
      <c r="J284" s="350"/>
      <c r="K284" s="142" t="s">
        <v>926</v>
      </c>
      <c r="L284" s="192" t="s">
        <v>963</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25">
      <c r="G285" s="145"/>
      <c r="H285" s="396"/>
      <c r="J285" s="350"/>
      <c r="K285" s="203" t="s">
        <v>926</v>
      </c>
      <c r="L285" s="203" t="s">
        <v>964</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
      <c r="G286" s="145"/>
      <c r="H286" s="396"/>
      <c r="J286" s="350"/>
      <c r="K286" s="201" t="s">
        <v>929</v>
      </c>
      <c r="L286" s="201" t="s">
        <v>962</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
      <c r="G287" s="145"/>
      <c r="H287" s="396"/>
      <c r="J287" s="350"/>
      <c r="K287" s="142" t="s">
        <v>929</v>
      </c>
      <c r="L287" s="192" t="s">
        <v>963</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25">
      <c r="G288" s="145"/>
      <c r="H288" s="396"/>
      <c r="J288" s="350"/>
      <c r="K288" s="203" t="s">
        <v>929</v>
      </c>
      <c r="L288" s="203" t="s">
        <v>964</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
      <c r="G289" s="145"/>
      <c r="H289" s="396"/>
      <c r="J289" s="350"/>
      <c r="K289" s="201" t="s">
        <v>932</v>
      </c>
      <c r="L289" s="201" t="s">
        <v>962</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
      <c r="G290" s="145"/>
      <c r="H290" s="396"/>
      <c r="J290" s="350"/>
      <c r="K290" s="142" t="s">
        <v>932</v>
      </c>
      <c r="L290" s="192" t="s">
        <v>963</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25">
      <c r="G291" s="145"/>
      <c r="H291" s="396"/>
      <c r="J291" s="350"/>
      <c r="K291" s="203" t="s">
        <v>932</v>
      </c>
      <c r="L291" s="203" t="s">
        <v>964</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
      <c r="G292" s="145"/>
      <c r="H292" s="396"/>
      <c r="J292" s="350"/>
      <c r="K292" s="201" t="s">
        <v>936</v>
      </c>
      <c r="L292" s="201" t="s">
        <v>962</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
      <c r="G293" s="145"/>
      <c r="H293" s="396"/>
      <c r="J293" s="350"/>
      <c r="K293" s="142" t="s">
        <v>936</v>
      </c>
      <c r="L293" s="192" t="s">
        <v>963</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25">
      <c r="G294" s="145"/>
      <c r="H294" s="396"/>
      <c r="J294" s="350"/>
      <c r="K294" s="203" t="s">
        <v>936</v>
      </c>
      <c r="L294" s="203" t="s">
        <v>964</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
      <c r="G295" s="145"/>
      <c r="H295" s="396"/>
      <c r="J295" s="350"/>
      <c r="K295" s="201" t="s">
        <v>940</v>
      </c>
      <c r="L295" s="201" t="s">
        <v>962</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
      <c r="G296" s="145"/>
      <c r="H296" s="396"/>
      <c r="J296" s="350"/>
      <c r="K296" s="142" t="s">
        <v>940</v>
      </c>
      <c r="L296" s="192" t="s">
        <v>963</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
      <c r="G297" s="145"/>
      <c r="H297" s="396"/>
      <c r="J297" s="397"/>
      <c r="K297" s="203" t="s">
        <v>940</v>
      </c>
      <c r="L297" s="203" t="s">
        <v>964</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2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
      <c r="G299" s="145"/>
      <c r="H299" s="238"/>
      <c r="I299" s="238"/>
    </row>
    <row r="300" spans="7:42" ht="14.25" customHeight="1" x14ac:dyDescent="0.2">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
      <c r="G301" s="145"/>
      <c r="H301" s="463" t="s">
        <v>985</v>
      </c>
      <c r="J301" s="349" t="s">
        <v>986</v>
      </c>
      <c r="K301" s="201" t="s">
        <v>907</v>
      </c>
      <c r="L301" s="201" t="s">
        <v>962</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
      <c r="G302" s="145"/>
      <c r="H302" s="463"/>
      <c r="J302" s="350"/>
      <c r="K302" s="142" t="s">
        <v>907</v>
      </c>
      <c r="L302" s="192" t="s">
        <v>963</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25">
      <c r="G303" s="145"/>
      <c r="H303" s="463"/>
      <c r="J303" s="350"/>
      <c r="K303" s="203" t="s">
        <v>907</v>
      </c>
      <c r="L303" s="203" t="s">
        <v>964</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
      <c r="G304" s="145"/>
      <c r="H304" s="463"/>
      <c r="J304" s="350"/>
      <c r="K304" s="201" t="s">
        <v>913</v>
      </c>
      <c r="L304" s="201" t="s">
        <v>962</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
      <c r="G305" s="145"/>
      <c r="H305" s="463"/>
      <c r="J305" s="350"/>
      <c r="K305" s="142" t="s">
        <v>913</v>
      </c>
      <c r="L305" s="192" t="s">
        <v>963</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25">
      <c r="G306" s="145"/>
      <c r="H306" s="463"/>
      <c r="J306" s="350"/>
      <c r="K306" s="203" t="s">
        <v>913</v>
      </c>
      <c r="L306" s="203" t="s">
        <v>964</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
      <c r="G307" s="145"/>
      <c r="H307" s="463"/>
      <c r="J307" s="350"/>
      <c r="K307" s="201" t="s">
        <v>917</v>
      </c>
      <c r="L307" s="201" t="s">
        <v>962</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
      <c r="G308" s="145"/>
      <c r="H308" s="463"/>
      <c r="J308" s="350"/>
      <c r="K308" s="142" t="s">
        <v>917</v>
      </c>
      <c r="L308" s="192" t="s">
        <v>963</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25">
      <c r="G309" s="145"/>
      <c r="H309" s="463"/>
      <c r="J309" s="350"/>
      <c r="K309" s="203" t="s">
        <v>917</v>
      </c>
      <c r="L309" s="203" t="s">
        <v>964</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
      <c r="G310" s="145"/>
      <c r="H310" s="463"/>
      <c r="J310" s="350"/>
      <c r="K310" s="201" t="s">
        <v>920</v>
      </c>
      <c r="L310" s="201" t="s">
        <v>962</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
      <c r="G311" s="145"/>
      <c r="H311" s="463"/>
      <c r="J311" s="350"/>
      <c r="K311" s="142" t="s">
        <v>920</v>
      </c>
      <c r="L311" s="192" t="s">
        <v>963</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25">
      <c r="G312" s="145"/>
      <c r="H312" s="463"/>
      <c r="J312" s="350"/>
      <c r="K312" s="203" t="s">
        <v>920</v>
      </c>
      <c r="L312" s="203" t="s">
        <v>964</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
      <c r="G313" s="145"/>
      <c r="H313" s="463"/>
      <c r="J313" s="350"/>
      <c r="K313" s="201" t="s">
        <v>923</v>
      </c>
      <c r="L313" s="201" t="s">
        <v>962</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
      <c r="G314" s="145"/>
      <c r="H314" s="463"/>
      <c r="J314" s="350"/>
      <c r="K314" s="142" t="s">
        <v>923</v>
      </c>
      <c r="L314" s="192" t="s">
        <v>963</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25">
      <c r="G315" s="145"/>
      <c r="H315" s="463"/>
      <c r="J315" s="350"/>
      <c r="K315" s="203" t="s">
        <v>923</v>
      </c>
      <c r="L315" s="203" t="s">
        <v>964</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
      <c r="G316" s="145"/>
      <c r="H316" s="463"/>
      <c r="J316" s="350"/>
      <c r="K316" s="201" t="s">
        <v>926</v>
      </c>
      <c r="L316" s="201" t="s">
        <v>962</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
      <c r="G317" s="145"/>
      <c r="H317" s="463"/>
      <c r="J317" s="350"/>
      <c r="K317" s="142" t="s">
        <v>926</v>
      </c>
      <c r="L317" s="192" t="s">
        <v>963</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25">
      <c r="G318" s="145"/>
      <c r="H318" s="463"/>
      <c r="J318" s="350"/>
      <c r="K318" s="203" t="s">
        <v>926</v>
      </c>
      <c r="L318" s="203" t="s">
        <v>964</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
      <c r="G319" s="145"/>
      <c r="H319" s="463"/>
      <c r="J319" s="350"/>
      <c r="K319" s="201" t="s">
        <v>929</v>
      </c>
      <c r="L319" s="201" t="s">
        <v>962</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
      <c r="G320" s="145"/>
      <c r="H320" s="463"/>
      <c r="J320" s="350"/>
      <c r="K320" s="142" t="s">
        <v>929</v>
      </c>
      <c r="L320" s="192" t="s">
        <v>963</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25">
      <c r="G321" s="145"/>
      <c r="H321" s="463"/>
      <c r="J321" s="350"/>
      <c r="K321" s="203" t="s">
        <v>929</v>
      </c>
      <c r="L321" s="203" t="s">
        <v>964</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
      <c r="G322" s="145"/>
      <c r="H322" s="463"/>
      <c r="J322" s="350"/>
      <c r="K322" s="201" t="s">
        <v>932</v>
      </c>
      <c r="L322" s="201" t="s">
        <v>962</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
      <c r="G323" s="145"/>
      <c r="H323" s="463"/>
      <c r="J323" s="350"/>
      <c r="K323" s="142" t="s">
        <v>932</v>
      </c>
      <c r="L323" s="192" t="s">
        <v>963</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25">
      <c r="G324" s="145"/>
      <c r="H324" s="463"/>
      <c r="J324" s="350"/>
      <c r="K324" s="203" t="s">
        <v>932</v>
      </c>
      <c r="L324" s="203" t="s">
        <v>964</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
      <c r="G325" s="145"/>
      <c r="H325" s="463"/>
      <c r="J325" s="350"/>
      <c r="K325" s="201" t="s">
        <v>936</v>
      </c>
      <c r="L325" s="201" t="s">
        <v>962</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
      <c r="G326" s="145"/>
      <c r="H326" s="463"/>
      <c r="J326" s="350"/>
      <c r="K326" s="142" t="s">
        <v>936</v>
      </c>
      <c r="L326" s="192" t="s">
        <v>963</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25">
      <c r="G327" s="145"/>
      <c r="H327" s="463"/>
      <c r="J327" s="350"/>
      <c r="K327" s="203" t="s">
        <v>936</v>
      </c>
      <c r="L327" s="203" t="s">
        <v>964</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
      <c r="G328" s="145"/>
      <c r="H328" s="463"/>
      <c r="J328" s="350"/>
      <c r="K328" s="201" t="s">
        <v>940</v>
      </c>
      <c r="L328" s="201" t="s">
        <v>962</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
      <c r="G329" s="145"/>
      <c r="H329" s="463"/>
      <c r="J329" s="350"/>
      <c r="K329" s="142" t="s">
        <v>940</v>
      </c>
      <c r="L329" s="192" t="s">
        <v>963</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
      <c r="G330" s="145"/>
      <c r="H330" s="463"/>
      <c r="J330" s="397"/>
      <c r="K330" s="203" t="s">
        <v>940</v>
      </c>
      <c r="L330" s="203" t="s">
        <v>964</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2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2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
      <c r="G334" s="145"/>
      <c r="H334" s="412" t="s">
        <v>987</v>
      </c>
      <c r="J334" s="349" t="s">
        <v>988</v>
      </c>
      <c r="K334" s="201" t="s">
        <v>907</v>
      </c>
      <c r="L334" s="201" t="s">
        <v>962</v>
      </c>
      <c r="M334" s="222">
        <f t="shared" ref="M334:AP336" si="33">(((M68* M377 * M403 * (M204 * 1 + M301) +M236) * 1000 / (M76 * 8760)) + M268 + 0)-M371</f>
        <v>17.219969502677866</v>
      </c>
      <c r="N334" s="222">
        <f t="shared" si="33"/>
        <v>15.151139285610405</v>
      </c>
      <c r="O334" s="222">
        <f t="shared" si="33"/>
        <v>13.002121634236822</v>
      </c>
      <c r="P334" s="222">
        <f t="shared" si="33"/>
        <v>9.5100503700719159</v>
      </c>
      <c r="Q334" s="222">
        <f t="shared" si="33"/>
        <v>8.3784185478366204</v>
      </c>
      <c r="R334" s="222">
        <f t="shared" si="33"/>
        <v>7.2739446721447898</v>
      </c>
      <c r="S334" s="222">
        <f t="shared" si="33"/>
        <v>6.1955956841139894</v>
      </c>
      <c r="T334" s="222">
        <f t="shared" si="33"/>
        <v>5.142375908344885</v>
      </c>
      <c r="U334" s="222">
        <f t="shared" si="33"/>
        <v>4.1133245364373181</v>
      </c>
      <c r="V334" s="222">
        <f t="shared" si="33"/>
        <v>3.1075132131361656</v>
      </c>
      <c r="W334" s="222">
        <f t="shared" si="33"/>
        <v>2.7926348384138855</v>
      </c>
      <c r="X334" s="222">
        <f t="shared" si="33"/>
        <v>2.4779165964047039</v>
      </c>
      <c r="Y334" s="222">
        <f t="shared" si="33"/>
        <v>2.1633492234058309</v>
      </c>
      <c r="Z334" s="222">
        <f t="shared" si="33"/>
        <v>1.8489231920034293</v>
      </c>
      <c r="AA334" s="222">
        <f t="shared" si="33"/>
        <v>1.5346287001572314</v>
      </c>
      <c r="AB334" s="222">
        <f t="shared" si="33"/>
        <v>1.2204556597446548</v>
      </c>
      <c r="AC334" s="222">
        <f t="shared" si="33"/>
        <v>0.90639368453507529</v>
      </c>
      <c r="AD334" s="222">
        <f t="shared" si="33"/>
        <v>0.59243207756095728</v>
      </c>
      <c r="AE334" s="222">
        <f t="shared" si="33"/>
        <v>0.27855981784779971</v>
      </c>
      <c r="AF334" s="222">
        <f t="shared" si="33"/>
        <v>-3.5234453532179799E-2</v>
      </c>
      <c r="AG334" s="222">
        <f t="shared" si="33"/>
        <v>-0.34896244812196286</v>
      </c>
      <c r="AH334" s="222">
        <f t="shared" si="33"/>
        <v>-0.66263624551032407</v>
      </c>
      <c r="AI334" s="222">
        <f t="shared" si="33"/>
        <v>-0.9762683095633804</v>
      </c>
      <c r="AJ334" s="222">
        <f t="shared" si="33"/>
        <v>3.7589838320636524</v>
      </c>
      <c r="AK334" s="222">
        <f t="shared" si="33"/>
        <v>8.345623783036773</v>
      </c>
      <c r="AL334" s="222">
        <f t="shared" si="33"/>
        <v>17.212587417366965</v>
      </c>
      <c r="AM334" s="222">
        <f t="shared" si="33"/>
        <v>16.926914673557125</v>
      </c>
      <c r="AN334" s="222">
        <f t="shared" si="33"/>
        <v>16.641724680051713</v>
      </c>
      <c r="AO334" s="222">
        <f t="shared" si="33"/>
        <v>16.357016418595613</v>
      </c>
      <c r="AP334" s="222">
        <f t="shared" si="33"/>
        <v>16.072788873716682</v>
      </c>
    </row>
    <row r="335" spans="7:42" ht="14.25" customHeight="1" x14ac:dyDescent="0.2">
      <c r="G335" s="145"/>
      <c r="H335" s="412"/>
      <c r="J335" s="350"/>
      <c r="K335" s="142" t="s">
        <v>907</v>
      </c>
      <c r="L335" s="192" t="s">
        <v>963</v>
      </c>
      <c r="M335" s="220">
        <f t="shared" si="33"/>
        <v>17.219969502677866</v>
      </c>
      <c r="N335" s="220">
        <f t="shared" si="33"/>
        <v>15.635993781087336</v>
      </c>
      <c r="O335" s="220">
        <f t="shared" si="33"/>
        <v>13.93372876605526</v>
      </c>
      <c r="P335" s="220">
        <f t="shared" si="33"/>
        <v>10.798120455220289</v>
      </c>
      <c r="Q335" s="220">
        <f t="shared" si="33"/>
        <v>10.057484938397401</v>
      </c>
      <c r="R335" s="220">
        <f t="shared" si="33"/>
        <v>9.3261735521509728</v>
      </c>
      <c r="S335" s="220">
        <f t="shared" si="33"/>
        <v>8.6039056315397637</v>
      </c>
      <c r="T335" s="220">
        <f t="shared" si="33"/>
        <v>7.8904040129068207</v>
      </c>
      <c r="U335" s="220">
        <f t="shared" si="33"/>
        <v>7.1853945381029192</v>
      </c>
      <c r="V335" s="220">
        <f t="shared" si="33"/>
        <v>6.4886055446856297</v>
      </c>
      <c r="W335" s="220">
        <f t="shared" si="33"/>
        <v>6.2237190551404851</v>
      </c>
      <c r="X335" s="220">
        <f t="shared" si="33"/>
        <v>5.9589545072268102</v>
      </c>
      <c r="Y335" s="220">
        <f t="shared" si="33"/>
        <v>5.6943042719199326</v>
      </c>
      <c r="Z335" s="220">
        <f t="shared" si="33"/>
        <v>5.4297605085734695</v>
      </c>
      <c r="AA335" s="220">
        <f t="shared" si="33"/>
        <v>5.1653151562003856</v>
      </c>
      <c r="AB335" s="220">
        <f t="shared" si="33"/>
        <v>4.9009599243258037</v>
      </c>
      <c r="AC335" s="220">
        <f t="shared" si="33"/>
        <v>4.636686283388002</v>
      </c>
      <c r="AD335" s="220">
        <f t="shared" si="33"/>
        <v>4.3724854546657923</v>
      </c>
      <c r="AE335" s="220">
        <f t="shared" si="33"/>
        <v>4.1083483996948864</v>
      </c>
      <c r="AF335" s="220">
        <f t="shared" si="33"/>
        <v>3.8442658091545354</v>
      </c>
      <c r="AG335" s="220">
        <f t="shared" si="33"/>
        <v>3.5802280911878697</v>
      </c>
      <c r="AH335" s="220">
        <f t="shared" si="33"/>
        <v>3.3162253591137869</v>
      </c>
      <c r="AI335" s="220">
        <f t="shared" si="33"/>
        <v>3.0522474185107953</v>
      </c>
      <c r="AJ335" s="220">
        <f t="shared" si="33"/>
        <v>7.7319017813250674</v>
      </c>
      <c r="AK335" s="220">
        <f t="shared" si="33"/>
        <v>12.262794575035569</v>
      </c>
      <c r="AL335" s="220">
        <f t="shared" si="33"/>
        <v>20.957166036322501</v>
      </c>
      <c r="AM335" s="220">
        <f t="shared" si="33"/>
        <v>20.71599644813822</v>
      </c>
      <c r="AN335" s="220">
        <f t="shared" si="33"/>
        <v>20.475211175377002</v>
      </c>
      <c r="AO335" s="220">
        <f t="shared" si="33"/>
        <v>20.234809300888703</v>
      </c>
      <c r="AP335" s="220">
        <f t="shared" si="33"/>
        <v>19.994789910467283</v>
      </c>
    </row>
    <row r="336" spans="7:42" ht="14.25" customHeight="1" thickBot="1" x14ac:dyDescent="0.25">
      <c r="G336" s="145"/>
      <c r="H336" s="412"/>
      <c r="J336" s="350"/>
      <c r="K336" s="203" t="s">
        <v>907</v>
      </c>
      <c r="L336" s="203" t="s">
        <v>964</v>
      </c>
      <c r="M336" s="225">
        <f t="shared" si="33"/>
        <v>17.219969502677866</v>
      </c>
      <c r="N336" s="225">
        <f t="shared" si="33"/>
        <v>16.222554262815912</v>
      </c>
      <c r="O336" s="225">
        <f t="shared" si="33"/>
        <v>15.073768856197034</v>
      </c>
      <c r="P336" s="225">
        <f t="shared" si="33"/>
        <v>12.379738833096834</v>
      </c>
      <c r="Q336" s="225">
        <f t="shared" si="33"/>
        <v>12.149121960264882</v>
      </c>
      <c r="R336" s="225">
        <f t="shared" si="33"/>
        <v>11.919757390457438</v>
      </c>
      <c r="S336" s="225">
        <f t="shared" si="33"/>
        <v>11.69167449632274</v>
      </c>
      <c r="T336" s="225">
        <f t="shared" si="33"/>
        <v>11.46490501596719</v>
      </c>
      <c r="U336" s="225">
        <f t="shared" si="33"/>
        <v>11.239483267752696</v>
      </c>
      <c r="V336" s="225">
        <f t="shared" si="33"/>
        <v>11.015446388715517</v>
      </c>
      <c r="W336" s="225">
        <f t="shared" si="33"/>
        <v>10.799252919955588</v>
      </c>
      <c r="X336" s="225">
        <f t="shared" si="33"/>
        <v>10.58348380975314</v>
      </c>
      <c r="Y336" s="225">
        <f t="shared" si="33"/>
        <v>10.368135330326247</v>
      </c>
      <c r="Z336" s="225">
        <f t="shared" si="33"/>
        <v>10.153203710288803</v>
      </c>
      <c r="AA336" s="225">
        <f t="shared" si="33"/>
        <v>9.9386851327686863</v>
      </c>
      <c r="AB336" s="225">
        <f t="shared" si="33"/>
        <v>9.7245757334545857</v>
      </c>
      <c r="AC336" s="225">
        <f t="shared" si="33"/>
        <v>9.510871598563039</v>
      </c>
      <c r="AD336" s="225">
        <f t="shared" si="33"/>
        <v>9.297568762728158</v>
      </c>
      <c r="AE336" s="225">
        <f t="shared" si="33"/>
        <v>9.0846632068039384</v>
      </c>
      <c r="AF336" s="225">
        <f t="shared" si="33"/>
        <v>8.8721508555803581</v>
      </c>
      <c r="AG336" s="225">
        <f t="shared" si="33"/>
        <v>8.6600275754130003</v>
      </c>
      <c r="AH336" s="225">
        <f t="shared" si="33"/>
        <v>8.4482891717432764</v>
      </c>
      <c r="AI336" s="225">
        <f t="shared" si="33"/>
        <v>8.2369313865318148</v>
      </c>
      <c r="AJ336" s="225">
        <f t="shared" si="33"/>
        <v>12.784003884936805</v>
      </c>
      <c r="AK336" s="225">
        <f t="shared" si="33"/>
        <v>17.180207828772929</v>
      </c>
      <c r="AL336" s="225">
        <f t="shared" si="33"/>
        <v>25.529522584171367</v>
      </c>
      <c r="AM336" s="225">
        <f t="shared" si="33"/>
        <v>25.328671488015139</v>
      </c>
      <c r="AN336" s="225">
        <f t="shared" si="33"/>
        <v>25.12829973378976</v>
      </c>
      <c r="AO336" s="225">
        <f t="shared" si="33"/>
        <v>24.92840560706863</v>
      </c>
      <c r="AP336" s="225">
        <f t="shared" si="33"/>
        <v>24.728987401572283</v>
      </c>
    </row>
    <row r="337" spans="7:42" ht="14.25" customHeight="1" thickTop="1" x14ac:dyDescent="0.2">
      <c r="G337" s="145"/>
      <c r="H337" s="412"/>
      <c r="J337" s="350"/>
      <c r="K337" s="201" t="s">
        <v>913</v>
      </c>
      <c r="L337" s="201" t="s">
        <v>962</v>
      </c>
      <c r="M337" s="222">
        <f t="shared" ref="M337:AP339" si="34">(((M68* M377 * M403 * (M207 * 1 + M304) +M239) * 1000 / (M79 * 8760)) + M271 + 0)-M371</f>
        <v>19.400914879898149</v>
      </c>
      <c r="N337" s="222">
        <f t="shared" si="34"/>
        <v>17.542787035011798</v>
      </c>
      <c r="O337" s="222">
        <f t="shared" si="34"/>
        <v>15.258019673417181</v>
      </c>
      <c r="P337" s="222">
        <f t="shared" si="34"/>
        <v>11.538977757900636</v>
      </c>
      <c r="Q337" s="222">
        <f t="shared" si="34"/>
        <v>10.328009196478188</v>
      </c>
      <c r="R337" s="222">
        <f t="shared" si="34"/>
        <v>9.1466045142304999</v>
      </c>
      <c r="S337" s="222">
        <f t="shared" si="34"/>
        <v>7.9936392819281181</v>
      </c>
      <c r="T337" s="222">
        <f t="shared" si="34"/>
        <v>6.8680303596689001</v>
      </c>
      <c r="U337" s="222">
        <f t="shared" si="34"/>
        <v>5.7687331570819751</v>
      </c>
      <c r="V337" s="222">
        <f t="shared" si="34"/>
        <v>4.6947390086369083</v>
      </c>
      <c r="W337" s="222">
        <f t="shared" si="34"/>
        <v>4.3632914347306659</v>
      </c>
      <c r="X337" s="222">
        <f t="shared" si="34"/>
        <v>4.0319583918660733</v>
      </c>
      <c r="Y337" s="222">
        <f t="shared" si="34"/>
        <v>3.7007304236823018</v>
      </c>
      <c r="Z337" s="222">
        <f t="shared" si="34"/>
        <v>3.3695977993108954</v>
      </c>
      <c r="AA337" s="222">
        <f t="shared" si="34"/>
        <v>3.0385505020146404</v>
      </c>
      <c r="AB337" s="222">
        <f t="shared" si="34"/>
        <v>2.707578217262494</v>
      </c>
      <c r="AC337" s="222">
        <f t="shared" si="34"/>
        <v>2.3766703202099571</v>
      </c>
      <c r="AD337" s="222">
        <f t="shared" si="34"/>
        <v>2.0458158625505476</v>
      </c>
      <c r="AE337" s="222">
        <f t="shared" si="34"/>
        <v>1.7150035586984771</v>
      </c>
      <c r="AF337" s="222">
        <f t="shared" si="34"/>
        <v>1.3842217712655938</v>
      </c>
      <c r="AG337" s="222">
        <f t="shared" si="34"/>
        <v>1.053458495792075</v>
      </c>
      <c r="AH337" s="222">
        <f t="shared" si="34"/>
        <v>0.72270134467439107</v>
      </c>
      <c r="AI337" s="222">
        <f t="shared" si="34"/>
        <v>0.39193753025794109</v>
      </c>
      <c r="AJ337" s="222">
        <f t="shared" si="34"/>
        <v>5.062358749983904</v>
      </c>
      <c r="AK337" s="222">
        <f t="shared" si="34"/>
        <v>9.5853864187279019</v>
      </c>
      <c r="AL337" s="222">
        <f t="shared" si="34"/>
        <v>18.338587191440979</v>
      </c>
      <c r="AM337" s="222">
        <f t="shared" si="34"/>
        <v>18.036091744440164</v>
      </c>
      <c r="AN337" s="222">
        <f t="shared" si="34"/>
        <v>17.734047463591445</v>
      </c>
      <c r="AO337" s="222">
        <f t="shared" si="34"/>
        <v>17.432453439412818</v>
      </c>
      <c r="AP337" s="222">
        <f t="shared" si="34"/>
        <v>17.131308764880018</v>
      </c>
    </row>
    <row r="338" spans="7:42" ht="14.25" customHeight="1" x14ac:dyDescent="0.2">
      <c r="G338" s="145"/>
      <c r="H338" s="412"/>
      <c r="J338" s="350"/>
      <c r="K338" s="142" t="s">
        <v>913</v>
      </c>
      <c r="L338" s="192" t="s">
        <v>963</v>
      </c>
      <c r="M338" s="220">
        <f t="shared" si="34"/>
        <v>19.400914879898149</v>
      </c>
      <c r="N338" s="220">
        <f t="shared" si="34"/>
        <v>18.068784067065025</v>
      </c>
      <c r="O338" s="220">
        <f t="shared" si="34"/>
        <v>16.268356934380449</v>
      </c>
      <c r="P338" s="220">
        <f t="shared" si="34"/>
        <v>12.935319672895123</v>
      </c>
      <c r="Q338" s="220">
        <f t="shared" si="34"/>
        <v>12.147689482179192</v>
      </c>
      <c r="R338" s="220">
        <f t="shared" si="34"/>
        <v>11.370050082311149</v>
      </c>
      <c r="S338" s="220">
        <f t="shared" si="34"/>
        <v>10.602104675869903</v>
      </c>
      <c r="T338" s="220">
        <f t="shared" si="34"/>
        <v>9.8435603388592838</v>
      </c>
      <c r="U338" s="220">
        <f t="shared" si="34"/>
        <v>9.0941275030327304</v>
      </c>
      <c r="V338" s="220">
        <f t="shared" si="34"/>
        <v>8.353519424257307</v>
      </c>
      <c r="W338" s="220">
        <f t="shared" si="34"/>
        <v>8.0719656280942971</v>
      </c>
      <c r="X338" s="220">
        <f t="shared" si="34"/>
        <v>7.7905537696524512</v>
      </c>
      <c r="Y338" s="220">
        <f t="shared" si="34"/>
        <v>7.5092759948893999</v>
      </c>
      <c r="Z338" s="220">
        <f t="shared" si="34"/>
        <v>7.2281242328167039</v>
      </c>
      <c r="AA338" s="220">
        <f t="shared" si="34"/>
        <v>6.9470901865424111</v>
      </c>
      <c r="AB338" s="220">
        <f t="shared" si="34"/>
        <v>6.6661653238725371</v>
      </c>
      <c r="AC338" s="220">
        <f t="shared" si="34"/>
        <v>6.3853408674481962</v>
      </c>
      <c r="AD338" s="220">
        <f t="shared" si="34"/>
        <v>6.1046077843949043</v>
      </c>
      <c r="AE338" s="220">
        <f t="shared" si="34"/>
        <v>5.8239567754463764</v>
      </c>
      <c r="AF338" s="220">
        <f t="shared" si="34"/>
        <v>5.5433782635220972</v>
      </c>
      <c r="AG338" s="220">
        <f t="shared" si="34"/>
        <v>5.2628623817235862</v>
      </c>
      <c r="AH338" s="220">
        <f t="shared" si="34"/>
        <v>4.9823989607025965</v>
      </c>
      <c r="AI338" s="220">
        <f t="shared" si="34"/>
        <v>4.7019775153837919</v>
      </c>
      <c r="AJ338" s="220">
        <f t="shared" si="34"/>
        <v>9.3101409403470079</v>
      </c>
      <c r="AK338" s="220">
        <f t="shared" si="34"/>
        <v>13.77099125097241</v>
      </c>
      <c r="AL338" s="220">
        <f t="shared" si="34"/>
        <v>22.337360679962458</v>
      </c>
      <c r="AM338" s="220">
        <f t="shared" si="34"/>
        <v>22.080308172625664</v>
      </c>
      <c r="AN338" s="220">
        <f t="shared" si="34"/>
        <v>21.823665290913095</v>
      </c>
      <c r="AO338" s="220">
        <f t="shared" si="34"/>
        <v>21.567431057273058</v>
      </c>
      <c r="AP338" s="220">
        <f t="shared" si="34"/>
        <v>21.311604497291817</v>
      </c>
    </row>
    <row r="339" spans="7:42" ht="14.25" customHeight="1" thickBot="1" x14ac:dyDescent="0.25">
      <c r="G339" s="145"/>
      <c r="H339" s="412"/>
      <c r="J339" s="350"/>
      <c r="K339" s="203" t="s">
        <v>913</v>
      </c>
      <c r="L339" s="203" t="s">
        <v>964</v>
      </c>
      <c r="M339" s="225">
        <f t="shared" si="34"/>
        <v>19.400914879898149</v>
      </c>
      <c r="N339" s="225">
        <f t="shared" si="34"/>
        <v>18.69397418190573</v>
      </c>
      <c r="O339" s="225">
        <f t="shared" si="34"/>
        <v>17.483477654375541</v>
      </c>
      <c r="P339" s="225">
        <f t="shared" si="34"/>
        <v>14.621100092988801</v>
      </c>
      <c r="Q339" s="225">
        <f t="shared" si="34"/>
        <v>14.377077295781437</v>
      </c>
      <c r="R339" s="225">
        <f t="shared" si="34"/>
        <v>14.134441868374378</v>
      </c>
      <c r="S339" s="225">
        <f t="shared" si="34"/>
        <v>13.89322746935612</v>
      </c>
      <c r="T339" s="225">
        <f t="shared" si="34"/>
        <v>13.653470420110843</v>
      </c>
      <c r="U339" s="225">
        <f t="shared" si="34"/>
        <v>13.415209944513855</v>
      </c>
      <c r="V339" s="225">
        <f t="shared" si="34"/>
        <v>13.178488434791696</v>
      </c>
      <c r="W339" s="225">
        <f t="shared" si="34"/>
        <v>12.948834478807168</v>
      </c>
      <c r="X339" s="225">
        <f t="shared" si="34"/>
        <v>12.719644794008943</v>
      </c>
      <c r="Y339" s="225">
        <f t="shared" si="34"/>
        <v>12.490915684525312</v>
      </c>
      <c r="Z339" s="225">
        <f t="shared" si="34"/>
        <v>12.262643416620744</v>
      </c>
      <c r="AA339" s="225">
        <f t="shared" si="34"/>
        <v>12.034824217026841</v>
      </c>
      <c r="AB339" s="225">
        <f t="shared" si="34"/>
        <v>11.807454271210787</v>
      </c>
      <c r="AC339" s="225">
        <f t="shared" si="34"/>
        <v>11.580529721577584</v>
      </c>
      <c r="AD339" s="225">
        <f t="shared" si="34"/>
        <v>11.354046665605274</v>
      </c>
      <c r="AE339" s="225">
        <f t="shared" si="34"/>
        <v>11.128001153907501</v>
      </c>
      <c r="AF339" s="225">
        <f t="shared" si="34"/>
        <v>10.90238918822206</v>
      </c>
      <c r="AG339" s="225">
        <f t="shared" si="34"/>
        <v>10.677206719329295</v>
      </c>
      <c r="AH339" s="225">
        <f t="shared" si="34"/>
        <v>10.452449644874484</v>
      </c>
      <c r="AI339" s="225">
        <f t="shared" si="34"/>
        <v>10.228113807122025</v>
      </c>
      <c r="AJ339" s="225">
        <f t="shared" si="34"/>
        <v>14.694963806415043</v>
      </c>
      <c r="AK339" s="225">
        <f t="shared" si="34"/>
        <v>19.012254944297396</v>
      </c>
      <c r="AL339" s="225">
        <f t="shared" si="34"/>
        <v>27.210842962331764</v>
      </c>
      <c r="AM339" s="225">
        <f t="shared" si="34"/>
        <v>26.996764237659171</v>
      </c>
      <c r="AN339" s="225">
        <f t="shared" si="34"/>
        <v>26.783196423363488</v>
      </c>
      <c r="AO339" s="225">
        <f t="shared" si="34"/>
        <v>26.570137692109604</v>
      </c>
      <c r="AP339" s="225">
        <f t="shared" si="34"/>
        <v>26.357586225246074</v>
      </c>
    </row>
    <row r="340" spans="7:42" ht="14.25" customHeight="1" thickTop="1" x14ac:dyDescent="0.2">
      <c r="G340" s="145"/>
      <c r="H340" s="412"/>
      <c r="J340" s="350"/>
      <c r="K340" s="201" t="s">
        <v>917</v>
      </c>
      <c r="L340" s="201" t="s">
        <v>962</v>
      </c>
      <c r="M340" s="222">
        <f t="shared" ref="M340:AP342" si="35">(((M68* M377 * M403 * (M210 * 1 + M307) +M242) * 1000 / (M82 * 8760)) + M274 + 0)-M371</f>
        <v>20.214495427251531</v>
      </c>
      <c r="N340" s="222">
        <f t="shared" si="35"/>
        <v>18.434677693438545</v>
      </c>
      <c r="O340" s="222">
        <f t="shared" si="35"/>
        <v>16.099014953393315</v>
      </c>
      <c r="P340" s="222">
        <f t="shared" si="35"/>
        <v>12.295116231183801</v>
      </c>
      <c r="Q340" s="222">
        <f t="shared" si="35"/>
        <v>11.054349328555194</v>
      </c>
      <c r="R340" s="222">
        <f t="shared" si="35"/>
        <v>9.8440629089063094</v>
      </c>
      <c r="S340" s="222">
        <f t="shared" si="35"/>
        <v>8.6630974435368273</v>
      </c>
      <c r="T340" s="222">
        <f t="shared" si="35"/>
        <v>7.5103362057822025</v>
      </c>
      <c r="U340" s="222">
        <f t="shared" si="35"/>
        <v>6.3847024447534864</v>
      </c>
      <c r="V340" s="222">
        <f t="shared" si="35"/>
        <v>5.2851566790523101</v>
      </c>
      <c r="W340" s="222">
        <f t="shared" si="35"/>
        <v>4.9476289527879089</v>
      </c>
      <c r="X340" s="222">
        <f t="shared" si="35"/>
        <v>4.6101970251369231</v>
      </c>
      <c r="Y340" s="222">
        <f t="shared" si="35"/>
        <v>4.2728513610385228</v>
      </c>
      <c r="Z340" s="222">
        <f t="shared" si="35"/>
        <v>3.9355821468665226</v>
      </c>
      <c r="AA340" s="222">
        <f t="shared" si="35"/>
        <v>3.598379278899138</v>
      </c>
      <c r="AB340" s="222">
        <f t="shared" si="35"/>
        <v>3.2612323512163321</v>
      </c>
      <c r="AC340" s="222">
        <f t="shared" si="35"/>
        <v>2.9241306429933012</v>
      </c>
      <c r="AD340" s="222">
        <f t="shared" si="35"/>
        <v>2.587063105155206</v>
      </c>
      <c r="AE340" s="222">
        <f t="shared" si="35"/>
        <v>2.2500183463525332</v>
      </c>
      <c r="AF340" s="222">
        <f t="shared" si="35"/>
        <v>1.9129846182196921</v>
      </c>
      <c r="AG340" s="222">
        <f t="shared" si="35"/>
        <v>1.5759497998759464</v>
      </c>
      <c r="AH340" s="222">
        <f t="shared" si="35"/>
        <v>1.2389013816102832</v>
      </c>
      <c r="AI340" s="222">
        <f t="shared" si="35"/>
        <v>0.90182644771842391</v>
      </c>
      <c r="AJ340" s="222">
        <f t="shared" si="35"/>
        <v>5.5481561629326137</v>
      </c>
      <c r="AK340" s="222">
        <f t="shared" si="35"/>
        <v>10.047539734156006</v>
      </c>
      <c r="AL340" s="222">
        <f t="shared" si="35"/>
        <v>18.758392097445974</v>
      </c>
      <c r="AM340" s="222">
        <f t="shared" si="35"/>
        <v>18.44968338424427</v>
      </c>
      <c r="AN340" s="222">
        <f t="shared" si="35"/>
        <v>18.141412271822812</v>
      </c>
      <c r="AO340" s="222">
        <f t="shared" si="35"/>
        <v>17.83357788650591</v>
      </c>
      <c r="AP340" s="222">
        <f t="shared" si="35"/>
        <v>17.526179356978318</v>
      </c>
    </row>
    <row r="341" spans="7:42" ht="14.25" customHeight="1" x14ac:dyDescent="0.2">
      <c r="G341" s="145"/>
      <c r="H341" s="412"/>
      <c r="J341" s="350"/>
      <c r="K341" s="142" t="s">
        <v>917</v>
      </c>
      <c r="L341" s="192" t="s">
        <v>963</v>
      </c>
      <c r="M341" s="220">
        <f t="shared" si="35"/>
        <v>20.214495427251531</v>
      </c>
      <c r="N341" s="220">
        <f t="shared" si="35"/>
        <v>18.976312918147158</v>
      </c>
      <c r="O341" s="220">
        <f t="shared" si="35"/>
        <v>17.139267358314775</v>
      </c>
      <c r="P341" s="220">
        <f t="shared" si="35"/>
        <v>13.732581139174993</v>
      </c>
      <c r="Q341" s="220">
        <f t="shared" si="35"/>
        <v>12.927420040574784</v>
      </c>
      <c r="R341" s="220">
        <f t="shared" si="35"/>
        <v>12.132498423979282</v>
      </c>
      <c r="S341" s="220">
        <f t="shared" si="35"/>
        <v>11.347513473901827</v>
      </c>
      <c r="T341" s="220">
        <f t="shared" si="35"/>
        <v>10.572166387104424</v>
      </c>
      <c r="U341" s="220">
        <f t="shared" si="35"/>
        <v>9.8061618467530351</v>
      </c>
      <c r="V341" s="220">
        <f t="shared" si="35"/>
        <v>9.0492074826361346</v>
      </c>
      <c r="W341" s="220">
        <f t="shared" si="35"/>
        <v>8.7614361091864481</v>
      </c>
      <c r="X341" s="220">
        <f t="shared" si="35"/>
        <v>8.4738141328054155</v>
      </c>
      <c r="Y341" s="220">
        <f t="shared" si="35"/>
        <v>8.186333615510069</v>
      </c>
      <c r="Z341" s="220">
        <f t="shared" si="35"/>
        <v>7.8989864003851125</v>
      </c>
      <c r="AA341" s="220">
        <f t="shared" si="35"/>
        <v>7.6117641025364513</v>
      </c>
      <c r="AB341" s="220">
        <f t="shared" si="35"/>
        <v>7.32465809959929</v>
      </c>
      <c r="AC341" s="220">
        <f t="shared" si="35"/>
        <v>7.037659521776348</v>
      </c>
      <c r="AD341" s="220">
        <f t="shared" si="35"/>
        <v>6.7507592413837898</v>
      </c>
      <c r="AE341" s="220">
        <f t="shared" si="35"/>
        <v>6.4639478618654884</v>
      </c>
      <c r="AF341" s="220">
        <f t="shared" si="35"/>
        <v>6.1772157062557937</v>
      </c>
      <c r="AG341" s="220">
        <f t="shared" si="35"/>
        <v>5.8905528050547851</v>
      </c>
      <c r="AH341" s="220">
        <f t="shared" si="35"/>
        <v>5.6039488834677371</v>
      </c>
      <c r="AI341" s="220">
        <f t="shared" si="35"/>
        <v>5.3173933479939421</v>
      </c>
      <c r="AJ341" s="220">
        <f t="shared" si="35"/>
        <v>9.8988877710851746</v>
      </c>
      <c r="AK341" s="220">
        <f t="shared" si="35"/>
        <v>14.333609411858712</v>
      </c>
      <c r="AL341" s="220">
        <f t="shared" si="35"/>
        <v>22.852228922585759</v>
      </c>
      <c r="AM341" s="220">
        <f t="shared" si="35"/>
        <v>22.589251446108214</v>
      </c>
      <c r="AN341" s="220">
        <f t="shared" si="35"/>
        <v>22.326693036980245</v>
      </c>
      <c r="AO341" s="220">
        <f t="shared" si="35"/>
        <v>22.064552695118049</v>
      </c>
      <c r="AP341" s="220">
        <f t="shared" si="35"/>
        <v>21.802829423647882</v>
      </c>
    </row>
    <row r="342" spans="7:42" ht="14.25" customHeight="1" thickBot="1" x14ac:dyDescent="0.25">
      <c r="G342" s="145"/>
      <c r="H342" s="412"/>
      <c r="J342" s="350"/>
      <c r="K342" s="203" t="s">
        <v>917</v>
      </c>
      <c r="L342" s="203" t="s">
        <v>964</v>
      </c>
      <c r="M342" s="225">
        <f t="shared" si="35"/>
        <v>20.214495427251531</v>
      </c>
      <c r="N342" s="225">
        <f t="shared" si="35"/>
        <v>19.615913443436355</v>
      </c>
      <c r="O342" s="225">
        <f t="shared" si="35"/>
        <v>18.38239618001186</v>
      </c>
      <c r="P342" s="225">
        <f t="shared" si="35"/>
        <v>15.457218200157396</v>
      </c>
      <c r="Q342" s="225">
        <f t="shared" si="35"/>
        <v>15.208194452717567</v>
      </c>
      <c r="R342" s="225">
        <f t="shared" si="35"/>
        <v>14.960608460430439</v>
      </c>
      <c r="S342" s="225">
        <f t="shared" si="35"/>
        <v>14.714495480713062</v>
      </c>
      <c r="T342" s="225">
        <f t="shared" si="35"/>
        <v>14.469893544696887</v>
      </c>
      <c r="U342" s="225">
        <f t="shared" si="35"/>
        <v>14.226843706211525</v>
      </c>
      <c r="V342" s="225">
        <f t="shared" si="35"/>
        <v>13.985390317881425</v>
      </c>
      <c r="W342" s="225">
        <f t="shared" si="35"/>
        <v>13.750715057522076</v>
      </c>
      <c r="X342" s="225">
        <f t="shared" si="35"/>
        <v>13.516518957368724</v>
      </c>
      <c r="Y342" s="225">
        <f t="shared" si="35"/>
        <v>13.282798333453137</v>
      </c>
      <c r="Z342" s="225">
        <f t="shared" si="35"/>
        <v>13.049549466085278</v>
      </c>
      <c r="AA342" s="225">
        <f t="shared" si="35"/>
        <v>12.816768598262538</v>
      </c>
      <c r="AB342" s="225">
        <f t="shared" si="35"/>
        <v>12.584451934021644</v>
      </c>
      <c r="AC342" s="225">
        <f t="shared" si="35"/>
        <v>12.352595636727862</v>
      </c>
      <c r="AD342" s="225">
        <f t="shared" si="35"/>
        <v>12.121195827302927</v>
      </c>
      <c r="AE342" s="225">
        <f t="shared" si="35"/>
        <v>11.89024858238329</v>
      </c>
      <c r="AF342" s="225">
        <f t="shared" si="35"/>
        <v>11.659749932411678</v>
      </c>
      <c r="AG342" s="225">
        <f t="shared" si="35"/>
        <v>11.429695859661987</v>
      </c>
      <c r="AH342" s="225">
        <f t="shared" si="35"/>
        <v>11.200082296175495</v>
      </c>
      <c r="AI342" s="225">
        <f t="shared" si="35"/>
        <v>10.970905121633894</v>
      </c>
      <c r="AJ342" s="225">
        <f t="shared" si="35"/>
        <v>15.407828894704426</v>
      </c>
      <c r="AK342" s="225">
        <f t="shared" si="35"/>
        <v>19.695682374710678</v>
      </c>
      <c r="AL342" s="225">
        <f t="shared" si="35"/>
        <v>27.838043243378422</v>
      </c>
      <c r="AM342" s="225">
        <f t="shared" si="35"/>
        <v>27.619030080016564</v>
      </c>
      <c r="AN342" s="225">
        <f t="shared" si="35"/>
        <v>27.400539603334636</v>
      </c>
      <c r="AO342" s="225">
        <f t="shared" si="35"/>
        <v>27.182569943878089</v>
      </c>
      <c r="AP342" s="225">
        <f t="shared" si="35"/>
        <v>26.965119241076216</v>
      </c>
    </row>
    <row r="343" spans="7:42" ht="14.25" customHeight="1" thickTop="1" x14ac:dyDescent="0.2">
      <c r="G343" s="145"/>
      <c r="H343" s="412"/>
      <c r="J343" s="350"/>
      <c r="K343" s="201" t="s">
        <v>920</v>
      </c>
      <c r="L343" s="201" t="s">
        <v>962</v>
      </c>
      <c r="M343" s="222">
        <f t="shared" ref="M343:AP344" si="36">(((M68* M377 * M403 * (M213 * 1 + M310) +M245) * 1000 / (M85 * 8760)) + M277 + 0)-M371</f>
        <v>21.201120008636199</v>
      </c>
      <c r="N343" s="222">
        <f t="shared" si="36"/>
        <v>19.516056913441894</v>
      </c>
      <c r="O343" s="222">
        <f t="shared" si="36"/>
        <v>17.118487788655329</v>
      </c>
      <c r="P343" s="222">
        <f t="shared" si="36"/>
        <v>13.211547268089415</v>
      </c>
      <c r="Q343" s="222">
        <f t="shared" si="36"/>
        <v>11.934496904836916</v>
      </c>
      <c r="R343" s="222">
        <f t="shared" si="36"/>
        <v>10.689052597235563</v>
      </c>
      <c r="S343" s="222">
        <f t="shared" si="36"/>
        <v>9.4740114950225944</v>
      </c>
      <c r="T343" s="222">
        <f t="shared" si="36"/>
        <v>8.2882154264055536</v>
      </c>
      <c r="U343" s="222">
        <f t="shared" si="36"/>
        <v>7.1305479645397298</v>
      </c>
      <c r="V343" s="222">
        <f t="shared" si="36"/>
        <v>5.9999316200514023</v>
      </c>
      <c r="W343" s="222">
        <f t="shared" si="36"/>
        <v>5.6551035382103017</v>
      </c>
      <c r="X343" s="222">
        <f t="shared" si="36"/>
        <v>5.3103473154772551</v>
      </c>
      <c r="Y343" s="222">
        <f t="shared" si="36"/>
        <v>4.9656533156784519</v>
      </c>
      <c r="Z343" s="222">
        <f t="shared" si="36"/>
        <v>4.6210116191283497</v>
      </c>
      <c r="AA343" s="222">
        <f t="shared" si="36"/>
        <v>4.2764120108920558</v>
      </c>
      <c r="AB343" s="222">
        <f t="shared" si="36"/>
        <v>3.9318439684657847</v>
      </c>
      <c r="AC343" s="222">
        <f t="shared" si="36"/>
        <v>3.5872966488415052</v>
      </c>
      <c r="AD343" s="222">
        <f t="shared" si="36"/>
        <v>3.2427588749206251</v>
      </c>
      <c r="AE343" s="222">
        <f t="shared" si="36"/>
        <v>2.8982191212364086</v>
      </c>
      <c r="AF343" s="222">
        <f t="shared" si="36"/>
        <v>2.5536654989448238</v>
      </c>
      <c r="AG343" s="222">
        <f t="shared" si="36"/>
        <v>2.2090857400446602</v>
      </c>
      <c r="AH343" s="222">
        <f t="shared" si="36"/>
        <v>1.8644671807648194</v>
      </c>
      <c r="AI343" s="222">
        <f t="shared" si="36"/>
        <v>1.5197967440887368</v>
      </c>
      <c r="AJ343" s="222">
        <f t="shared" si="36"/>
        <v>6.1369785110565367</v>
      </c>
      <c r="AK343" s="222">
        <f t="shared" si="36"/>
        <v>10.607751487347871</v>
      </c>
      <c r="AL343" s="222">
        <f t="shared" si="36"/>
        <v>19.267313488394393</v>
      </c>
      <c r="AM343" s="222">
        <f t="shared" si="36"/>
        <v>18.951115327711491</v>
      </c>
      <c r="AN343" s="222">
        <f t="shared" si="36"/>
        <v>18.635337034762482</v>
      </c>
      <c r="AO343" s="222">
        <f t="shared" si="36"/>
        <v>18.319977775081192</v>
      </c>
      <c r="AP343" s="222">
        <f t="shared" si="36"/>
        <v>18.00503671645858</v>
      </c>
    </row>
    <row r="344" spans="7:42" ht="14.25" customHeight="1" x14ac:dyDescent="0.2">
      <c r="G344" s="145"/>
      <c r="H344" s="412"/>
      <c r="J344" s="350"/>
      <c r="K344" s="142" t="s">
        <v>920</v>
      </c>
      <c r="L344" s="192" t="s">
        <v>963</v>
      </c>
      <c r="M344" s="220">
        <f t="shared" si="36"/>
        <v>21.201120008636199</v>
      </c>
      <c r="N344" s="220">
        <f t="shared" si="36"/>
        <v>20.076868082237887</v>
      </c>
      <c r="O344" s="220">
        <f t="shared" si="36"/>
        <v>18.19541556052171</v>
      </c>
      <c r="P344" s="220">
        <f t="shared" si="36"/>
        <v>14.699415662175081</v>
      </c>
      <c r="Q344" s="220">
        <f t="shared" si="36"/>
        <v>13.872994929591744</v>
      </c>
      <c r="R344" s="220">
        <f t="shared" si="36"/>
        <v>13.057115265388429</v>
      </c>
      <c r="S344" s="220">
        <f t="shared" si="36"/>
        <v>12.25146655600431</v>
      </c>
      <c r="T344" s="220">
        <f t="shared" si="36"/>
        <v>11.45574286847777</v>
      </c>
      <c r="U344" s="220">
        <f t="shared" si="36"/>
        <v>10.669641914694601</v>
      </c>
      <c r="V344" s="220">
        <f t="shared" si="36"/>
        <v>9.8928645017293562</v>
      </c>
      <c r="W344" s="220">
        <f t="shared" si="36"/>
        <v>9.5975531070639342</v>
      </c>
      <c r="X344" s="220">
        <f t="shared" si="36"/>
        <v>9.3024001553762439</v>
      </c>
      <c r="Y344" s="220">
        <f t="shared" si="36"/>
        <v>9.0073976068889294</v>
      </c>
      <c r="Z344" s="220">
        <f t="shared" si="36"/>
        <v>8.7125372004836876</v>
      </c>
      <c r="AA344" s="220">
        <f t="shared" si="36"/>
        <v>8.4178104445468058</v>
      </c>
      <c r="AB344" s="220">
        <f t="shared" si="36"/>
        <v>8.1232086073636971</v>
      </c>
      <c r="AC344" s="220">
        <f t="shared" si="36"/>
        <v>7.8287227070376169</v>
      </c>
      <c r="AD344" s="220">
        <f t="shared" si="36"/>
        <v>7.5343435009099124</v>
      </c>
      <c r="AE344" s="220">
        <f t="shared" si="36"/>
        <v>7.2400614744417133</v>
      </c>
      <c r="AF344" s="220">
        <f t="shared" si="36"/>
        <v>6.9458668295373052</v>
      </c>
      <c r="AG344" s="220">
        <f t="shared" si="36"/>
        <v>6.6517494722721899</v>
      </c>
      <c r="AH344" s="220">
        <f t="shared" si="36"/>
        <v>6.3576989999777958</v>
      </c>
      <c r="AI344" s="220">
        <f t="shared" si="36"/>
        <v>6.0637046876660712</v>
      </c>
      <c r="AJ344" s="220">
        <f t="shared" si="36"/>
        <v>10.612857761282573</v>
      </c>
      <c r="AK344" s="220">
        <f t="shared" si="36"/>
        <v>15.015893310201273</v>
      </c>
      <c r="AL344" s="220">
        <f t="shared" si="36"/>
        <v>23.476606762000621</v>
      </c>
      <c r="AM344" s="220">
        <f t="shared" si="36"/>
        <v>23.206444108570139</v>
      </c>
      <c r="AN344" s="220">
        <f t="shared" si="36"/>
        <v>22.936711972416862</v>
      </c>
      <c r="AO344" s="220">
        <f t="shared" si="36"/>
        <v>22.667409326132159</v>
      </c>
      <c r="AP344" s="220">
        <f t="shared" si="36"/>
        <v>22.398535145605429</v>
      </c>
    </row>
    <row r="345" spans="7:42" ht="14.25" customHeight="1" thickBot="1" x14ac:dyDescent="0.25">
      <c r="G345" s="145"/>
      <c r="H345" s="412"/>
      <c r="J345" s="350"/>
      <c r="K345" s="203" t="s">
        <v>920</v>
      </c>
      <c r="L345" s="203" t="s">
        <v>964</v>
      </c>
      <c r="M345" s="225">
        <f t="shared" ref="M345:AP345" si="37">(((M70* M379 * M404 * (M215 * 1 + M312) +M247) * 1000 / (M87 * 8760)) + M279 + 0)-M373</f>
        <v>21.201120008636199</v>
      </c>
      <c r="N345" s="225">
        <f t="shared" si="37"/>
        <v>20.733944031715282</v>
      </c>
      <c r="O345" s="225">
        <f t="shared" si="37"/>
        <v>19.472509650571212</v>
      </c>
      <c r="P345" s="225">
        <f t="shared" si="37"/>
        <v>16.471173954331864</v>
      </c>
      <c r="Q345" s="225">
        <f t="shared" si="37"/>
        <v>16.216085582503421</v>
      </c>
      <c r="R345" s="225">
        <f t="shared" si="37"/>
        <v>15.962496067862862</v>
      </c>
      <c r="S345" s="225">
        <f t="shared" si="37"/>
        <v>15.710442606717478</v>
      </c>
      <c r="T345" s="225">
        <f t="shared" si="37"/>
        <v>15.45996530360005</v>
      </c>
      <c r="U345" s="225">
        <f t="shared" si="37"/>
        <v>15.211107431515359</v>
      </c>
      <c r="V345" s="225">
        <f t="shared" si="37"/>
        <v>14.963915720451354</v>
      </c>
      <c r="W345" s="225">
        <f t="shared" si="37"/>
        <v>14.72315115234861</v>
      </c>
      <c r="X345" s="225">
        <f t="shared" si="37"/>
        <v>14.482883800282792</v>
      </c>
      <c r="Y345" s="225">
        <f t="shared" si="37"/>
        <v>14.243109994721131</v>
      </c>
      <c r="Z345" s="225">
        <f t="shared" si="37"/>
        <v>14.003826033006323</v>
      </c>
      <c r="AA345" s="225">
        <f t="shared" si="37"/>
        <v>13.765028177861023</v>
      </c>
      <c r="AB345" s="225">
        <f t="shared" si="37"/>
        <v>13.526712655841294</v>
      </c>
      <c r="AC345" s="225">
        <f t="shared" si="37"/>
        <v>13.288875655730962</v>
      </c>
      <c r="AD345" s="225">
        <f t="shared" si="37"/>
        <v>13.051513326881469</v>
      </c>
      <c r="AE345" s="225">
        <f t="shared" si="37"/>
        <v>12.814621777487307</v>
      </c>
      <c r="AF345" s="225">
        <f t="shared" si="37"/>
        <v>12.578197072801196</v>
      </c>
      <c r="AG345" s="225">
        <f t="shared" si="37"/>
        <v>12.342235233289411</v>
      </c>
      <c r="AH345" s="225">
        <f t="shared" si="37"/>
        <v>12.106732232704829</v>
      </c>
      <c r="AI345" s="225">
        <f t="shared" si="37"/>
        <v>11.871683996104917</v>
      </c>
      <c r="AJ345" s="225">
        <f t="shared" si="37"/>
        <v>16.272316401940532</v>
      </c>
      <c r="AK345" s="225">
        <f t="shared" si="37"/>
        <v>20.524470998814166</v>
      </c>
      <c r="AL345" s="225">
        <f t="shared" si="37"/>
        <v>28.598645517787606</v>
      </c>
      <c r="AM345" s="225">
        <f t="shared" si="37"/>
        <v>28.373648388213677</v>
      </c>
      <c r="AN345" s="225">
        <f t="shared" si="37"/>
        <v>28.149188226376506</v>
      </c>
      <c r="AO345" s="225">
        <f t="shared" si="37"/>
        <v>27.925263111743551</v>
      </c>
      <c r="AP345" s="225">
        <f t="shared" si="37"/>
        <v>27.701871132908838</v>
      </c>
    </row>
    <row r="346" spans="7:42" ht="14.25" customHeight="1" thickTop="1" x14ac:dyDescent="0.2">
      <c r="G346" s="145"/>
      <c r="H346" s="412"/>
      <c r="J346" s="350"/>
      <c r="K346" s="201" t="s">
        <v>923</v>
      </c>
      <c r="L346" s="201" t="s">
        <v>962</v>
      </c>
      <c r="M346" s="222">
        <f t="shared" ref="M346:AP348" si="38">(((M68* M377 * M403 * (M216 * 1 + M313) +M248) * 1000 / (M88 * 8760)) + M280 + 0)-M371</f>
        <v>22.458648288638447</v>
      </c>
      <c r="N346" s="222">
        <f t="shared" si="38"/>
        <v>20.894021115601646</v>
      </c>
      <c r="O346" s="222">
        <f t="shared" si="38"/>
        <v>18.41725260090702</v>
      </c>
      <c r="P346" s="222">
        <f t="shared" si="38"/>
        <v>14.378761107034794</v>
      </c>
      <c r="Q346" s="222">
        <f t="shared" si="38"/>
        <v>13.055231435392574</v>
      </c>
      <c r="R346" s="222">
        <f t="shared" si="38"/>
        <v>11.764764823542368</v>
      </c>
      <c r="S346" s="222">
        <f t="shared" si="38"/>
        <v>10.506101981616602</v>
      </c>
      <c r="T346" s="222">
        <f t="shared" si="38"/>
        <v>9.2780307583278478</v>
      </c>
      <c r="U346" s="222">
        <f t="shared" si="38"/>
        <v>8.0793830667711219</v>
      </c>
      <c r="V346" s="222">
        <f t="shared" si="38"/>
        <v>6.909031944283889</v>
      </c>
      <c r="W346" s="222">
        <f t="shared" si="38"/>
        <v>6.5550144104908448</v>
      </c>
      <c r="X346" s="222">
        <f t="shared" si="38"/>
        <v>6.2010363187461834</v>
      </c>
      <c r="Y346" s="222">
        <f t="shared" si="38"/>
        <v>5.8470878941709614</v>
      </c>
      <c r="Z346" s="222">
        <f t="shared" si="38"/>
        <v>5.4931590720224861</v>
      </c>
      <c r="AA346" s="222">
        <f t="shared" si="38"/>
        <v>5.139239485691526</v>
      </c>
      <c r="AB346" s="222">
        <f t="shared" si="38"/>
        <v>4.7853184541017093</v>
      </c>
      <c r="AC346" s="222">
        <f t="shared" si="38"/>
        <v>4.4313849684796836</v>
      </c>
      <c r="AD346" s="222">
        <f t="shared" si="38"/>
        <v>4.0774276784588501</v>
      </c>
      <c r="AE346" s="222">
        <f t="shared" si="38"/>
        <v>3.7234348774744106</v>
      </c>
      <c r="AF346" s="222">
        <f t="shared" si="38"/>
        <v>3.3693944874107373</v>
      </c>
      <c r="AG346" s="222">
        <f t="shared" si="38"/>
        <v>3.0152940424581409</v>
      </c>
      <c r="AH346" s="222">
        <f t="shared" si="38"/>
        <v>2.6611206721178959</v>
      </c>
      <c r="AI346" s="222">
        <f t="shared" si="38"/>
        <v>2.306861083322957</v>
      </c>
      <c r="AJ346" s="222">
        <f t="shared" si="38"/>
        <v>6.886998932734965</v>
      </c>
      <c r="AK346" s="222">
        <f t="shared" si="38"/>
        <v>11.321404640840806</v>
      </c>
      <c r="AL346" s="222">
        <f t="shared" si="38"/>
        <v>19.915696830420224</v>
      </c>
      <c r="AM346" s="222">
        <f t="shared" si="38"/>
        <v>19.590024776172335</v>
      </c>
      <c r="AN346" s="222">
        <f t="shared" si="38"/>
        <v>19.264747971394502</v>
      </c>
      <c r="AO346" s="222">
        <f t="shared" si="38"/>
        <v>18.939865624022062</v>
      </c>
      <c r="AP346" s="222">
        <f t="shared" si="38"/>
        <v>18.615376944135146</v>
      </c>
    </row>
    <row r="347" spans="7:42" ht="14.25" customHeight="1" x14ac:dyDescent="0.2">
      <c r="G347" s="145"/>
      <c r="H347" s="412"/>
      <c r="J347" s="350"/>
      <c r="K347" s="142" t="s">
        <v>923</v>
      </c>
      <c r="L347" s="192" t="s">
        <v>963</v>
      </c>
      <c r="M347" s="220">
        <f t="shared" si="38"/>
        <v>22.458648288638447</v>
      </c>
      <c r="N347" s="220">
        <f t="shared" si="38"/>
        <v>21.479609579519661</v>
      </c>
      <c r="O347" s="220">
        <f t="shared" si="38"/>
        <v>19.541556997910966</v>
      </c>
      <c r="P347" s="220">
        <f t="shared" si="38"/>
        <v>15.931720003354943</v>
      </c>
      <c r="Q347" s="220">
        <f t="shared" si="38"/>
        <v>15.078202245762544</v>
      </c>
      <c r="R347" s="220">
        <f t="shared" si="38"/>
        <v>14.235609951387939</v>
      </c>
      <c r="S347" s="220">
        <f t="shared" si="38"/>
        <v>13.403623704718072</v>
      </c>
      <c r="T347" s="220">
        <f t="shared" si="38"/>
        <v>12.581928485414672</v>
      </c>
      <c r="U347" s="220">
        <f t="shared" si="38"/>
        <v>11.770213119935427</v>
      </c>
      <c r="V347" s="220">
        <f t="shared" si="38"/>
        <v>10.968169719285541</v>
      </c>
      <c r="W347" s="220">
        <f t="shared" si="38"/>
        <v>10.663247992494302</v>
      </c>
      <c r="X347" s="220">
        <f t="shared" si="38"/>
        <v>10.358496238381839</v>
      </c>
      <c r="Y347" s="220">
        <f t="shared" si="38"/>
        <v>10.05390628742613</v>
      </c>
      <c r="Z347" s="220">
        <f t="shared" si="38"/>
        <v>9.7494697456941601</v>
      </c>
      <c r="AA347" s="220">
        <f t="shared" si="38"/>
        <v>9.4451779855499076</v>
      </c>
      <c r="AB347" s="220">
        <f t="shared" si="38"/>
        <v>9.1410221359041763</v>
      </c>
      <c r="AC347" s="220">
        <f t="shared" si="38"/>
        <v>8.8369930719808707</v>
      </c>
      <c r="AD347" s="220">
        <f t="shared" si="38"/>
        <v>8.533081404577171</v>
      </c>
      <c r="AE347" s="220">
        <f t="shared" si="38"/>
        <v>8.2292774687762247</v>
      </c>
      <c r="AF347" s="220">
        <f t="shared" si="38"/>
        <v>7.9255713120927247</v>
      </c>
      <c r="AG347" s="220">
        <f t="shared" si="38"/>
        <v>7.6219526820137737</v>
      </c>
      <c r="AH347" s="220">
        <f t="shared" si="38"/>
        <v>7.3184110128855373</v>
      </c>
      <c r="AI347" s="220">
        <f t="shared" si="38"/>
        <v>7.0149354121296064</v>
      </c>
      <c r="AJ347" s="220">
        <f t="shared" si="38"/>
        <v>11.522866969127399</v>
      </c>
      <c r="AK347" s="220">
        <f t="shared" si="38"/>
        <v>15.885516177241291</v>
      </c>
      <c r="AL347" s="220">
        <f t="shared" si="38"/>
        <v>24.272423940373521</v>
      </c>
      <c r="AM347" s="220">
        <f t="shared" si="38"/>
        <v>23.993103230894551</v>
      </c>
      <c r="AN347" s="220">
        <f t="shared" si="38"/>
        <v>23.714227632498787</v>
      </c>
      <c r="AO347" s="220">
        <f t="shared" si="38"/>
        <v>23.435796082950194</v>
      </c>
      <c r="AP347" s="220">
        <f t="shared" si="38"/>
        <v>23.157807523422562</v>
      </c>
    </row>
    <row r="348" spans="7:42" ht="14.25" customHeight="1" thickBot="1" x14ac:dyDescent="0.25">
      <c r="G348" s="145"/>
      <c r="H348" s="412"/>
      <c r="J348" s="350"/>
      <c r="K348" s="203" t="s">
        <v>923</v>
      </c>
      <c r="L348" s="203" t="s">
        <v>964</v>
      </c>
      <c r="M348" s="225">
        <f t="shared" si="38"/>
        <v>22.458648288638447</v>
      </c>
      <c r="N348" s="225">
        <f t="shared" si="38"/>
        <v>22.158959289996289</v>
      </c>
      <c r="O348" s="225">
        <f t="shared" si="38"/>
        <v>20.861942413046883</v>
      </c>
      <c r="P348" s="225">
        <f t="shared" si="38"/>
        <v>17.763537898635686</v>
      </c>
      <c r="Q348" s="225">
        <f t="shared" si="38"/>
        <v>17.500719700467837</v>
      </c>
      <c r="R348" s="225">
        <f t="shared" si="38"/>
        <v>17.239478238692012</v>
      </c>
      <c r="S348" s="225">
        <f t="shared" si="38"/>
        <v>16.979853180879147</v>
      </c>
      <c r="T348" s="225">
        <f t="shared" si="38"/>
        <v>16.721887274269918</v>
      </c>
      <c r="U348" s="225">
        <f t="shared" si="38"/>
        <v>16.465626620377236</v>
      </c>
      <c r="V348" s="225">
        <f t="shared" si="38"/>
        <v>16.21112097932015</v>
      </c>
      <c r="W348" s="225">
        <f t="shared" si="38"/>
        <v>15.962595124059813</v>
      </c>
      <c r="X348" s="225">
        <f t="shared" si="38"/>
        <v>15.714589498369968</v>
      </c>
      <c r="Y348" s="225">
        <f t="shared" si="38"/>
        <v>15.467100451117055</v>
      </c>
      <c r="Z348" s="225">
        <f t="shared" si="38"/>
        <v>15.220124301353156</v>
      </c>
      <c r="AA348" s="225">
        <f t="shared" si="38"/>
        <v>14.973657336942662</v>
      </c>
      <c r="AB348" s="225">
        <f t="shared" si="38"/>
        <v>14.727695813143804</v>
      </c>
      <c r="AC348" s="225">
        <f t="shared" si="38"/>
        <v>14.482235951138478</v>
      </c>
      <c r="AD348" s="225">
        <f t="shared" si="38"/>
        <v>14.237273936513944</v>
      </c>
      <c r="AE348" s="225">
        <f t="shared" si="38"/>
        <v>13.99280591768785</v>
      </c>
      <c r="AF348" s="225">
        <f t="shared" si="38"/>
        <v>13.748828004280902</v>
      </c>
      <c r="AG348" s="225">
        <f t="shared" si="38"/>
        <v>13.505336265438434</v>
      </c>
      <c r="AH348" s="225">
        <f t="shared" si="38"/>
        <v>13.262326728077966</v>
      </c>
      <c r="AI348" s="225">
        <f t="shared" si="38"/>
        <v>13.019795375091871</v>
      </c>
      <c r="AJ348" s="225">
        <f t="shared" si="38"/>
        <v>17.374171665400954</v>
      </c>
      <c r="AK348" s="225">
        <f t="shared" si="38"/>
        <v>21.580825312925882</v>
      </c>
      <c r="AL348" s="225">
        <f t="shared" si="38"/>
        <v>29.568091128560134</v>
      </c>
      <c r="AM348" s="225">
        <f t="shared" si="38"/>
        <v>29.335466977644717</v>
      </c>
      <c r="AN348" s="225">
        <f t="shared" si="38"/>
        <v>29.103397996762219</v>
      </c>
      <c r="AO348" s="225">
        <f t="shared" si="38"/>
        <v>28.871882200277298</v>
      </c>
      <c r="AP348" s="225">
        <f t="shared" si="38"/>
        <v>28.64091761199056</v>
      </c>
    </row>
    <row r="349" spans="7:42" ht="14.25" customHeight="1" thickTop="1" x14ac:dyDescent="0.2">
      <c r="G349" s="145"/>
      <c r="H349" s="412"/>
      <c r="J349" s="350"/>
      <c r="K349" s="201" t="s">
        <v>926</v>
      </c>
      <c r="L349" s="201" t="s">
        <v>962</v>
      </c>
      <c r="M349" s="222">
        <f t="shared" ref="M349:AP351" si="39">(((M68* M377 * M403 * (M219 * 1 + M316) +M251) * 1000 / (M91 * 8760)) + M283 + 0)-M371</f>
        <v>24.59369630279733</v>
      </c>
      <c r="N349" s="222">
        <f t="shared" si="39"/>
        <v>23.232684598161647</v>
      </c>
      <c r="O349" s="222">
        <f t="shared" si="39"/>
        <v>20.62069433064844</v>
      </c>
      <c r="P349" s="222">
        <f t="shared" si="39"/>
        <v>16.358300135688797</v>
      </c>
      <c r="Q349" s="222">
        <f t="shared" si="39"/>
        <v>14.955260692582765</v>
      </c>
      <c r="R349" s="222">
        <f t="shared" si="39"/>
        <v>13.587815868360845</v>
      </c>
      <c r="S349" s="222">
        <f t="shared" si="39"/>
        <v>12.254607333627</v>
      </c>
      <c r="T349" s="222">
        <f t="shared" si="39"/>
        <v>10.954328256624684</v>
      </c>
      <c r="U349" s="222">
        <f t="shared" si="39"/>
        <v>9.6857199795263327</v>
      </c>
      <c r="V349" s="222">
        <f t="shared" si="39"/>
        <v>8.447568843123161</v>
      </c>
      <c r="W349" s="222">
        <f t="shared" si="39"/>
        <v>8.0782433616363249</v>
      </c>
      <c r="X349" s="222">
        <f t="shared" si="39"/>
        <v>7.7088975363763481</v>
      </c>
      <c r="Y349" s="222">
        <f t="shared" si="39"/>
        <v>7.3395213288619132</v>
      </c>
      <c r="Z349" s="222">
        <f t="shared" si="39"/>
        <v>6.9701043998230006</v>
      </c>
      <c r="AA349" s="222">
        <f t="shared" si="39"/>
        <v>6.6006360967381141</v>
      </c>
      <c r="AB349" s="222">
        <f t="shared" si="39"/>
        <v>6.2311054407502375</v>
      </c>
      <c r="AC349" s="222">
        <f t="shared" si="39"/>
        <v>5.8615011129279999</v>
      </c>
      <c r="AD349" s="222">
        <f t="shared" si="39"/>
        <v>5.4918114398336719</v>
      </c>
      <c r="AE349" s="222">
        <f t="shared" si="39"/>
        <v>5.1220243783541015</v>
      </c>
      <c r="AF349" s="222">
        <f t="shared" si="39"/>
        <v>4.752127499753577</v>
      </c>
      <c r="AG349" s="222">
        <f t="shared" si="39"/>
        <v>4.382107972904894</v>
      </c>
      <c r="AH349" s="222">
        <f t="shared" si="39"/>
        <v>4.0119525466332284</v>
      </c>
      <c r="AI349" s="222">
        <f t="shared" si="39"/>
        <v>3.6416475311405385</v>
      </c>
      <c r="AJ349" s="222">
        <f t="shared" si="39"/>
        <v>8.1591666474842413</v>
      </c>
      <c r="AK349" s="222">
        <f t="shared" si="39"/>
        <v>12.532081411873103</v>
      </c>
      <c r="AL349" s="222">
        <f t="shared" si="39"/>
        <v>21.015823314343407</v>
      </c>
      <c r="AM349" s="222">
        <f t="shared" si="39"/>
        <v>20.674250841418047</v>
      </c>
      <c r="AN349" s="222">
        <f t="shared" si="39"/>
        <v>20.333026724704368</v>
      </c>
      <c r="AO349" s="222">
        <f t="shared" si="39"/>
        <v>19.992150221509071</v>
      </c>
      <c r="AP349" s="222">
        <f t="shared" si="39"/>
        <v>19.651620591124797</v>
      </c>
    </row>
    <row r="350" spans="7:42" ht="14.25" customHeight="1" x14ac:dyDescent="0.2">
      <c r="G350" s="145"/>
      <c r="H350" s="412"/>
      <c r="J350" s="350"/>
      <c r="K350" s="142" t="s">
        <v>926</v>
      </c>
      <c r="L350" s="192" t="s">
        <v>963</v>
      </c>
      <c r="M350" s="220">
        <f t="shared" si="39"/>
        <v>24.59369630279733</v>
      </c>
      <c r="N350" s="220">
        <f t="shared" si="39"/>
        <v>23.861202499357994</v>
      </c>
      <c r="O350" s="220">
        <f t="shared" si="39"/>
        <v>21.827053593398944</v>
      </c>
      <c r="P350" s="220">
        <f t="shared" si="39"/>
        <v>18.023942483211055</v>
      </c>
      <c r="Q350" s="220">
        <f t="shared" si="39"/>
        <v>17.124419041010785</v>
      </c>
      <c r="R350" s="220">
        <f t="shared" si="39"/>
        <v>16.236473692627744</v>
      </c>
      <c r="S350" s="220">
        <f t="shared" si="39"/>
        <v>15.359771229572111</v>
      </c>
      <c r="T350" s="220">
        <f t="shared" si="39"/>
        <v>14.493981202838398</v>
      </c>
      <c r="U350" s="220">
        <f t="shared" si="39"/>
        <v>13.638777353087868</v>
      </c>
      <c r="V350" s="220">
        <f t="shared" si="39"/>
        <v>12.79383702702507</v>
      </c>
      <c r="W350" s="220">
        <f t="shared" si="39"/>
        <v>12.472598752250821</v>
      </c>
      <c r="X350" s="220">
        <f t="shared" si="39"/>
        <v>12.151550025433096</v>
      </c>
      <c r="Y350" s="220">
        <f t="shared" si="39"/>
        <v>11.830682456767619</v>
      </c>
      <c r="Z350" s="220">
        <f t="shared" si="39"/>
        <v>11.509987426826843</v>
      </c>
      <c r="AA350" s="220">
        <f t="shared" si="39"/>
        <v>11.189456077034311</v>
      </c>
      <c r="AB350" s="220">
        <f t="shared" si="39"/>
        <v>10.869079299668719</v>
      </c>
      <c r="AC350" s="220">
        <f t="shared" si="39"/>
        <v>10.548847727371601</v>
      </c>
      <c r="AD350" s="220">
        <f t="shared" si="39"/>
        <v>10.228751722135506</v>
      </c>
      <c r="AE350" s="220">
        <f t="shared" si="39"/>
        <v>9.9087813637299185</v>
      </c>
      <c r="AF350" s="220">
        <f t="shared" si="39"/>
        <v>9.5889264375446714</v>
      </c>
      <c r="AG350" s="220">
        <f t="shared" si="39"/>
        <v>9.2691764218135901</v>
      </c>
      <c r="AH350" s="220">
        <f t="shared" si="39"/>
        <v>8.9495204741642809</v>
      </c>
      <c r="AI350" s="220">
        <f t="shared" si="39"/>
        <v>8.6299474174812083</v>
      </c>
      <c r="AJ350" s="220">
        <f t="shared" si="39"/>
        <v>13.067892542685009</v>
      </c>
      <c r="AK350" s="220">
        <f t="shared" si="39"/>
        <v>17.361973291460323</v>
      </c>
      <c r="AL350" s="220">
        <f t="shared" si="39"/>
        <v>25.623572787948987</v>
      </c>
      <c r="AM350" s="220">
        <f t="shared" si="39"/>
        <v>25.32870341074554</v>
      </c>
      <c r="AN350" s="220">
        <f t="shared" si="39"/>
        <v>25.03430392218063</v>
      </c>
      <c r="AO350" s="220">
        <f t="shared" si="39"/>
        <v>24.740373200887781</v>
      </c>
      <c r="AP350" s="220">
        <f t="shared" si="39"/>
        <v>24.446910129100161</v>
      </c>
    </row>
    <row r="351" spans="7:42" ht="14.25" customHeight="1" thickBot="1" x14ac:dyDescent="0.25">
      <c r="G351" s="145"/>
      <c r="H351" s="412"/>
      <c r="J351" s="350"/>
      <c r="K351" s="203" t="s">
        <v>926</v>
      </c>
      <c r="L351" s="203" t="s">
        <v>964</v>
      </c>
      <c r="M351" s="225">
        <f t="shared" si="39"/>
        <v>24.59369630279733</v>
      </c>
      <c r="N351" s="225">
        <f t="shared" si="39"/>
        <v>24.578368893519219</v>
      </c>
      <c r="O351" s="225">
        <f t="shared" si="39"/>
        <v>23.220939588303892</v>
      </c>
      <c r="P351" s="225">
        <f t="shared" si="39"/>
        <v>19.957730360734086</v>
      </c>
      <c r="Q351" s="225">
        <f t="shared" si="39"/>
        <v>19.681788361982026</v>
      </c>
      <c r="R351" s="225">
        <f t="shared" si="39"/>
        <v>19.407555323956661</v>
      </c>
      <c r="S351" s="225">
        <f t="shared" si="39"/>
        <v>19.135075109972746</v>
      </c>
      <c r="T351" s="225">
        <f t="shared" si="39"/>
        <v>18.864394954095111</v>
      </c>
      <c r="U351" s="225">
        <f t="shared" si="39"/>
        <v>18.595565760114894</v>
      </c>
      <c r="V351" s="225">
        <f t="shared" si="39"/>
        <v>18.328642432747493</v>
      </c>
      <c r="W351" s="225">
        <f t="shared" si="39"/>
        <v>18.066939362313125</v>
      </c>
      <c r="X351" s="225">
        <f t="shared" si="39"/>
        <v>17.805795594128313</v>
      </c>
      <c r="Y351" s="225">
        <f t="shared" si="39"/>
        <v>17.545207508298198</v>
      </c>
      <c r="Z351" s="225">
        <f t="shared" si="39"/>
        <v>17.285171460733263</v>
      </c>
      <c r="AA351" s="225">
        <f t="shared" si="39"/>
        <v>17.025683781983727</v>
      </c>
      <c r="AB351" s="225">
        <f t="shared" si="39"/>
        <v>16.766740776038986</v>
      </c>
      <c r="AC351" s="225">
        <f t="shared" si="39"/>
        <v>16.508338719086694</v>
      </c>
      <c r="AD351" s="225">
        <f t="shared" si="39"/>
        <v>16.250473858235765</v>
      </c>
      <c r="AE351" s="225">
        <f t="shared" si="39"/>
        <v>15.993142410195208</v>
      </c>
      <c r="AF351" s="225">
        <f t="shared" si="39"/>
        <v>15.736340559914304</v>
      </c>
      <c r="AG351" s="225">
        <f t="shared" si="39"/>
        <v>15.480064459186355</v>
      </c>
      <c r="AH351" s="225">
        <f t="shared" si="39"/>
        <v>15.224310225192482</v>
      </c>
      <c r="AI351" s="225">
        <f t="shared" si="39"/>
        <v>14.969073939017921</v>
      </c>
      <c r="AJ351" s="225">
        <f t="shared" si="39"/>
        <v>19.244915989446962</v>
      </c>
      <c r="AK351" s="225">
        <f t="shared" si="39"/>
        <v>23.374317528137297</v>
      </c>
      <c r="AL351" s="225">
        <f t="shared" si="39"/>
        <v>31.214028606889528</v>
      </c>
      <c r="AM351" s="225">
        <f t="shared" si="39"/>
        <v>30.968455199064305</v>
      </c>
      <c r="AN351" s="225">
        <f t="shared" si="39"/>
        <v>30.723467865369265</v>
      </c>
      <c r="AO351" s="225">
        <f t="shared" si="39"/>
        <v>30.479064509636672</v>
      </c>
      <c r="AP351" s="225">
        <f t="shared" si="39"/>
        <v>30.235243045660017</v>
      </c>
    </row>
    <row r="352" spans="7:42" ht="14.25" customHeight="1" thickTop="1" x14ac:dyDescent="0.2">
      <c r="G352" s="145"/>
      <c r="H352" s="412"/>
      <c r="J352" s="350"/>
      <c r="K352" s="201" t="s">
        <v>929</v>
      </c>
      <c r="L352" s="201" t="s">
        <v>962</v>
      </c>
      <c r="M352" s="222">
        <f t="shared" ref="M352:AP354" si="40">(((M68* M377 * M403 * (M222 * 1 + M319) +M254) * 1000 / (M94 * 8760)) + M286 + 0)-M371</f>
        <v>27.996922082139715</v>
      </c>
      <c r="N352" s="222">
        <f t="shared" si="40"/>
        <v>26.958227598803589</v>
      </c>
      <c r="O352" s="222">
        <f t="shared" si="40"/>
        <v>24.128733790269266</v>
      </c>
      <c r="P352" s="222">
        <f t="shared" si="40"/>
        <v>19.508008292192638</v>
      </c>
      <c r="Q352" s="222">
        <f t="shared" si="40"/>
        <v>17.976687957174054</v>
      </c>
      <c r="R352" s="222">
        <f t="shared" si="40"/>
        <v>16.485149623698906</v>
      </c>
      <c r="S352" s="222">
        <f t="shared" si="40"/>
        <v>15.031868415866811</v>
      </c>
      <c r="T352" s="222">
        <f t="shared" si="40"/>
        <v>13.615378405330091</v>
      </c>
      <c r="U352" s="222">
        <f t="shared" si="40"/>
        <v>12.234268859928086</v>
      </c>
      <c r="V352" s="222">
        <f t="shared" si="40"/>
        <v>10.887180665670158</v>
      </c>
      <c r="W352" s="222">
        <f t="shared" si="40"/>
        <v>10.494210952349693</v>
      </c>
      <c r="X352" s="222">
        <f t="shared" si="40"/>
        <v>10.101113799049081</v>
      </c>
      <c r="Y352" s="222">
        <f t="shared" si="40"/>
        <v>9.7078786630370857</v>
      </c>
      <c r="Z352" s="222">
        <f t="shared" si="40"/>
        <v>9.3144946829062611</v>
      </c>
      <c r="AA352" s="222">
        <f t="shared" si="40"/>
        <v>8.920950665355889</v>
      </c>
      <c r="AB352" s="222">
        <f t="shared" si="40"/>
        <v>8.5272350713158929</v>
      </c>
      <c r="AC352" s="222">
        <f t="shared" si="40"/>
        <v>8.1333360013732872</v>
      </c>
      <c r="AD352" s="222">
        <f t="shared" si="40"/>
        <v>7.7392411804631571</v>
      </c>
      <c r="AE352" s="222">
        <f t="shared" si="40"/>
        <v>7.3449379417745817</v>
      </c>
      <c r="AF352" s="222">
        <f t="shared" si="40"/>
        <v>6.9504132098296338</v>
      </c>
      <c r="AG352" s="222">
        <f t="shared" si="40"/>
        <v>6.5556534826889425</v>
      </c>
      <c r="AH352" s="222">
        <f t="shared" si="40"/>
        <v>6.1606448132119951</v>
      </c>
      <c r="AI352" s="222">
        <f t="shared" si="40"/>
        <v>5.7653727893408053</v>
      </c>
      <c r="AJ352" s="222">
        <f t="shared" si="40"/>
        <v>10.183791574430824</v>
      </c>
      <c r="AK352" s="222">
        <f t="shared" si="40"/>
        <v>14.459349493203307</v>
      </c>
      <c r="AL352" s="222">
        <f t="shared" si="40"/>
        <v>22.767565914214632</v>
      </c>
      <c r="AM352" s="222">
        <f t="shared" si="40"/>
        <v>22.40112746834065</v>
      </c>
      <c r="AN352" s="222">
        <f t="shared" si="40"/>
        <v>22.034949687932475</v>
      </c>
      <c r="AO352" s="222">
        <f t="shared" si="40"/>
        <v>21.669031837659222</v>
      </c>
      <c r="AP352" s="222">
        <f t="shared" si="40"/>
        <v>21.303373183913312</v>
      </c>
    </row>
    <row r="353" spans="7:42" ht="14.25" customHeight="1" x14ac:dyDescent="0.2">
      <c r="G353" s="145"/>
      <c r="H353" s="412"/>
      <c r="J353" s="350"/>
      <c r="K353" s="142" t="s">
        <v>929</v>
      </c>
      <c r="L353" s="192" t="s">
        <v>963</v>
      </c>
      <c r="M353" s="220">
        <f t="shared" si="40"/>
        <v>27.996922082139715</v>
      </c>
      <c r="N353" s="220">
        <f t="shared" si="40"/>
        <v>27.657416152138879</v>
      </c>
      <c r="O353" s="220">
        <f t="shared" si="40"/>
        <v>25.470091539516474</v>
      </c>
      <c r="P353" s="220">
        <f t="shared" si="40"/>
        <v>21.358905178357258</v>
      </c>
      <c r="Q353" s="220">
        <f t="shared" si="40"/>
        <v>20.386049553079463</v>
      </c>
      <c r="R353" s="220">
        <f t="shared" si="40"/>
        <v>19.425812302336272</v>
      </c>
      <c r="S353" s="220">
        <f t="shared" si="40"/>
        <v>18.477833043934901</v>
      </c>
      <c r="T353" s="220">
        <f t="shared" si="40"/>
        <v>17.541756735868553</v>
      </c>
      <c r="U353" s="220">
        <f t="shared" si="40"/>
        <v>16.617233072326961</v>
      </c>
      <c r="V353" s="220">
        <f t="shared" si="40"/>
        <v>15.703915866001196</v>
      </c>
      <c r="W353" s="220">
        <f t="shared" si="40"/>
        <v>15.356669325203253</v>
      </c>
      <c r="X353" s="220">
        <f t="shared" si="40"/>
        <v>15.009643534980846</v>
      </c>
      <c r="Y353" s="220">
        <f t="shared" si="40"/>
        <v>14.662829754404079</v>
      </c>
      <c r="Z353" s="220">
        <f t="shared" si="40"/>
        <v>14.316219004611387</v>
      </c>
      <c r="AA353" s="220">
        <f t="shared" si="40"/>
        <v>13.96980205891165</v>
      </c>
      <c r="AB353" s="220">
        <f t="shared" si="40"/>
        <v>13.623569432396543</v>
      </c>
      <c r="AC353" s="220">
        <f t="shared" si="40"/>
        <v>13.277511371035914</v>
      </c>
      <c r="AD353" s="220">
        <f t="shared" si="40"/>
        <v>12.931617840232448</v>
      </c>
      <c r="AE353" s="220">
        <f t="shared" si="40"/>
        <v>12.585878512790398</v>
      </c>
      <c r="AF353" s="220">
        <f t="shared" si="40"/>
        <v>12.240282756278077</v>
      </c>
      <c r="AG353" s="220">
        <f t="shared" si="40"/>
        <v>11.894819619744201</v>
      </c>
      <c r="AH353" s="220">
        <f t="shared" si="40"/>
        <v>11.549477819732445</v>
      </c>
      <c r="AI353" s="220">
        <f t="shared" si="40"/>
        <v>11.204245725580524</v>
      </c>
      <c r="AJ353" s="220">
        <f t="shared" si="40"/>
        <v>15.530633814452603</v>
      </c>
      <c r="AK353" s="220">
        <f t="shared" si="40"/>
        <v>19.715417747922906</v>
      </c>
      <c r="AL353" s="220">
        <f t="shared" si="40"/>
        <v>27.77727825934987</v>
      </c>
      <c r="AM353" s="220">
        <f t="shared" si="40"/>
        <v>27.457624602596997</v>
      </c>
      <c r="AN353" s="220">
        <f t="shared" si="40"/>
        <v>27.13848032943288</v>
      </c>
      <c r="AO353" s="220">
        <f t="shared" si="40"/>
        <v>26.81984422423826</v>
      </c>
      <c r="AP353" s="220">
        <f t="shared" si="40"/>
        <v>26.501715075296076</v>
      </c>
    </row>
    <row r="354" spans="7:42" ht="14.25" customHeight="1" thickBot="1" x14ac:dyDescent="0.25">
      <c r="G354" s="145"/>
      <c r="H354" s="412"/>
      <c r="J354" s="350"/>
      <c r="K354" s="203" t="s">
        <v>929</v>
      </c>
      <c r="L354" s="203" t="s">
        <v>964</v>
      </c>
      <c r="M354" s="225">
        <f t="shared" si="40"/>
        <v>27.996922082139715</v>
      </c>
      <c r="N354" s="225">
        <f t="shared" si="40"/>
        <v>28.434861618223195</v>
      </c>
      <c r="O354" s="225">
        <f t="shared" si="40"/>
        <v>26.981136055544859</v>
      </c>
      <c r="P354" s="225">
        <f t="shared" si="40"/>
        <v>23.45523126110314</v>
      </c>
      <c r="Q354" s="225">
        <f t="shared" si="40"/>
        <v>23.158370174735719</v>
      </c>
      <c r="R354" s="225">
        <f t="shared" si="40"/>
        <v>22.863428812160574</v>
      </c>
      <c r="S354" s="225">
        <f t="shared" si="40"/>
        <v>22.570457724627822</v>
      </c>
      <c r="T354" s="225">
        <f t="shared" si="40"/>
        <v>22.279511298114556</v>
      </c>
      <c r="U354" s="225">
        <f t="shared" si="40"/>
        <v>21.990648091151492</v>
      </c>
      <c r="V354" s="225">
        <f t="shared" si="40"/>
        <v>21.703931208842533</v>
      </c>
      <c r="W354" s="225">
        <f t="shared" si="40"/>
        <v>21.421223908956019</v>
      </c>
      <c r="X354" s="225">
        <f t="shared" si="40"/>
        <v>21.139138192424156</v>
      </c>
      <c r="Y354" s="225">
        <f t="shared" si="40"/>
        <v>20.857670489145207</v>
      </c>
      <c r="Z354" s="225">
        <f t="shared" si="40"/>
        <v>20.576817213781492</v>
      </c>
      <c r="AA354" s="225">
        <f t="shared" si="40"/>
        <v>20.296574764923516</v>
      </c>
      <c r="AB354" s="225">
        <f t="shared" si="40"/>
        <v>20.016939524237493</v>
      </c>
      <c r="AC354" s="225">
        <f t="shared" si="40"/>
        <v>19.737907855589022</v>
      </c>
      <c r="AD354" s="225">
        <f t="shared" si="40"/>
        <v>19.459476104151392</v>
      </c>
      <c r="AE354" s="225">
        <f t="shared" si="40"/>
        <v>19.181640595488734</v>
      </c>
      <c r="AF354" s="225">
        <f t="shared" si="40"/>
        <v>18.904397634622633</v>
      </c>
      <c r="AG354" s="225">
        <f t="shared" si="40"/>
        <v>18.6277435050857</v>
      </c>
      <c r="AH354" s="225">
        <f t="shared" si="40"/>
        <v>18.351674467937592</v>
      </c>
      <c r="AI354" s="225">
        <f t="shared" si="40"/>
        <v>18.076186760780889</v>
      </c>
      <c r="AJ354" s="225">
        <f t="shared" si="40"/>
        <v>22.22684673195533</v>
      </c>
      <c r="AK354" s="225">
        <f t="shared" si="40"/>
        <v>26.233109883803344</v>
      </c>
      <c r="AL354" s="225">
        <f t="shared" si="40"/>
        <v>33.837621528589295</v>
      </c>
      <c r="AM354" s="225">
        <f t="shared" si="40"/>
        <v>33.571407252433943</v>
      </c>
      <c r="AN354" s="225">
        <f t="shared" si="40"/>
        <v>33.305828310949877</v>
      </c>
      <c r="AO354" s="225">
        <f t="shared" si="40"/>
        <v>33.040882431782784</v>
      </c>
      <c r="AP354" s="225">
        <f t="shared" si="40"/>
        <v>32.776567353377139</v>
      </c>
    </row>
    <row r="355" spans="7:42" ht="14.25" customHeight="1" thickTop="1" x14ac:dyDescent="0.2">
      <c r="G355" s="145"/>
      <c r="H355" s="412"/>
      <c r="J355" s="350"/>
      <c r="K355" s="201" t="s">
        <v>932</v>
      </c>
      <c r="L355" s="201" t="s">
        <v>962</v>
      </c>
      <c r="M355" s="222">
        <f t="shared" ref="M355:AP357" si="41">(((M68* M377 * M403 * (M225 * 1 + M322) +M257) * 1000 / (M97 * 8760)) + M289 + 0)-M371</f>
        <v>35.656756694655286</v>
      </c>
      <c r="N355" s="222">
        <f t="shared" si="41"/>
        <v>35.33124501836123</v>
      </c>
      <c r="O355" s="222">
        <f t="shared" si="41"/>
        <v>31.768107626917619</v>
      </c>
      <c r="P355" s="222">
        <f t="shared" si="41"/>
        <v>26.081116063110816</v>
      </c>
      <c r="Q355" s="222">
        <f t="shared" si="41"/>
        <v>24.074285180137903</v>
      </c>
      <c r="R355" s="222">
        <f t="shared" si="41"/>
        <v>22.120915656759831</v>
      </c>
      <c r="S355" s="222">
        <f t="shared" si="41"/>
        <v>20.218897271177376</v>
      </c>
      <c r="T355" s="222">
        <f t="shared" si="41"/>
        <v>18.366201273819868</v>
      </c>
      <c r="U355" s="222">
        <f t="shared" si="41"/>
        <v>16.56087505847686</v>
      </c>
      <c r="V355" s="222">
        <f t="shared" si="41"/>
        <v>14.80103707100853</v>
      </c>
      <c r="W355" s="222">
        <f t="shared" si="41"/>
        <v>14.349678416797385</v>
      </c>
      <c r="X355" s="222">
        <f t="shared" si="41"/>
        <v>13.898454532668111</v>
      </c>
      <c r="Y355" s="222">
        <f t="shared" si="41"/>
        <v>13.44735362458492</v>
      </c>
      <c r="Z355" s="222">
        <f t="shared" si="41"/>
        <v>12.996363551726379</v>
      </c>
      <c r="AA355" s="222">
        <f t="shared" si="41"/>
        <v>12.545471812011453</v>
      </c>
      <c r="AB355" s="222">
        <f t="shared" si="41"/>
        <v>12.094665526900933</v>
      </c>
      <c r="AC355" s="222">
        <f t="shared" si="41"/>
        <v>11.643931425432093</v>
      </c>
      <c r="AD355" s="222">
        <f t="shared" si="41"/>
        <v>11.193255827448361</v>
      </c>
      <c r="AE355" s="222">
        <f t="shared" si="41"/>
        <v>10.742624625963625</v>
      </c>
      <c r="AF355" s="222">
        <f t="shared" si="41"/>
        <v>10.292023268619957</v>
      </c>
      <c r="AG355" s="222">
        <f t="shared" si="41"/>
        <v>9.8414367381847718</v>
      </c>
      <c r="AH355" s="222">
        <f t="shared" si="41"/>
        <v>9.3908495320085947</v>
      </c>
      <c r="AI355" s="222">
        <f t="shared" si="41"/>
        <v>8.9402456404104989</v>
      </c>
      <c r="AJ355" s="222">
        <f t="shared" si="41"/>
        <v>13.177170949427513</v>
      </c>
      <c r="AK355" s="222">
        <f t="shared" si="41"/>
        <v>17.276349264746763</v>
      </c>
      <c r="AL355" s="222">
        <f t="shared" si="41"/>
        <v>25.27863364906603</v>
      </c>
      <c r="AM355" s="222">
        <f t="shared" si="41"/>
        <v>24.862247199306239</v>
      </c>
      <c r="AN355" s="222">
        <f t="shared" si="41"/>
        <v>24.446413657395727</v>
      </c>
      <c r="AO355" s="222">
        <f t="shared" si="41"/>
        <v>24.031131924563816</v>
      </c>
      <c r="AP355" s="222">
        <f t="shared" si="41"/>
        <v>23.616400905015521</v>
      </c>
    </row>
    <row r="356" spans="7:42" ht="14.25" customHeight="1" x14ac:dyDescent="0.2">
      <c r="G356" s="145"/>
      <c r="H356" s="412"/>
      <c r="J356" s="350"/>
      <c r="K356" s="142" t="s">
        <v>932</v>
      </c>
      <c r="L356" s="192" t="s">
        <v>963</v>
      </c>
      <c r="M356" s="220">
        <f t="shared" si="41"/>
        <v>35.656756694655286</v>
      </c>
      <c r="N356" s="220">
        <f t="shared" si="41"/>
        <v>36.189402614933492</v>
      </c>
      <c r="O356" s="220">
        <f t="shared" si="41"/>
        <v>33.407257478254039</v>
      </c>
      <c r="P356" s="220">
        <f t="shared" si="41"/>
        <v>28.323325941873033</v>
      </c>
      <c r="Q356" s="220">
        <f t="shared" si="41"/>
        <v>26.984726369320963</v>
      </c>
      <c r="R356" s="220">
        <f t="shared" si="41"/>
        <v>25.662867595101201</v>
      </c>
      <c r="S356" s="220">
        <f t="shared" si="41"/>
        <v>24.357234867388435</v>
      </c>
      <c r="T356" s="220">
        <f t="shared" si="41"/>
        <v>23.067319047566372</v>
      </c>
      <c r="U356" s="220">
        <f t="shared" si="41"/>
        <v>21.79261564034028</v>
      </c>
      <c r="V356" s="220">
        <f t="shared" si="41"/>
        <v>20.532623789474677</v>
      </c>
      <c r="W356" s="220">
        <f t="shared" si="41"/>
        <v>20.144130936605467</v>
      </c>
      <c r="X356" s="220">
        <f t="shared" si="41"/>
        <v>19.755909682007328</v>
      </c>
      <c r="Y356" s="220">
        <f t="shared" si="41"/>
        <v>19.367950757065273</v>
      </c>
      <c r="Z356" s="220">
        <f t="shared" si="41"/>
        <v>18.980244643001139</v>
      </c>
      <c r="AA356" s="220">
        <f t="shared" si="41"/>
        <v>18.592781560421169</v>
      </c>
      <c r="AB356" s="220">
        <f t="shared" si="41"/>
        <v>18.20555145834593</v>
      </c>
      <c r="AC356" s="220">
        <f t="shared" si="41"/>
        <v>17.818544002696605</v>
      </c>
      <c r="AD356" s="220">
        <f t="shared" si="41"/>
        <v>17.431748564202429</v>
      </c>
      <c r="AE356" s="220">
        <f t="shared" si="41"/>
        <v>17.045154205693155</v>
      </c>
      <c r="AF356" s="220">
        <f t="shared" si="41"/>
        <v>16.658749668744662</v>
      </c>
      <c r="AG356" s="220">
        <f t="shared" si="41"/>
        <v>16.272523359643483</v>
      </c>
      <c r="AH356" s="220">
        <f t="shared" si="41"/>
        <v>15.88646333460386</v>
      </c>
      <c r="AI356" s="220">
        <f t="shared" si="41"/>
        <v>15.500557284230734</v>
      </c>
      <c r="AJ356" s="220">
        <f t="shared" si="41"/>
        <v>19.608300704083842</v>
      </c>
      <c r="AK356" s="220">
        <f t="shared" si="41"/>
        <v>23.578885434371337</v>
      </c>
      <c r="AL356" s="220">
        <f t="shared" si="41"/>
        <v>31.238686479686422</v>
      </c>
      <c r="AM356" s="220">
        <f t="shared" si="41"/>
        <v>30.879651205440673</v>
      </c>
      <c r="AN356" s="220">
        <f t="shared" si="41"/>
        <v>30.521188071233485</v>
      </c>
      <c r="AO356" s="220">
        <f t="shared" si="41"/>
        <v>30.163295711678458</v>
      </c>
      <c r="AP356" s="220">
        <f t="shared" si="41"/>
        <v>29.805972765772125</v>
      </c>
    </row>
    <row r="357" spans="7:42" ht="14.25" customHeight="1" thickBot="1" x14ac:dyDescent="0.25">
      <c r="G357" s="145"/>
      <c r="H357" s="412"/>
      <c r="J357" s="350"/>
      <c r="K357" s="203" t="s">
        <v>932</v>
      </c>
      <c r="L357" s="203" t="s">
        <v>964</v>
      </c>
      <c r="M357" s="225">
        <f t="shared" si="41"/>
        <v>35.656756694655286</v>
      </c>
      <c r="N357" s="225">
        <f t="shared" si="41"/>
        <v>37.272614558333636</v>
      </c>
      <c r="O357" s="225">
        <f t="shared" si="41"/>
        <v>35.512540735509496</v>
      </c>
      <c r="P357" s="225">
        <f t="shared" si="41"/>
        <v>31.242360745572281</v>
      </c>
      <c r="Q357" s="225">
        <f t="shared" si="41"/>
        <v>30.845855453967271</v>
      </c>
      <c r="R357" s="225">
        <f t="shared" si="41"/>
        <v>30.45158407269771</v>
      </c>
      <c r="S357" s="225">
        <f t="shared" si="41"/>
        <v>30.059597818496542</v>
      </c>
      <c r="T357" s="225">
        <f t="shared" si="41"/>
        <v>29.669951859228732</v>
      </c>
      <c r="U357" s="225">
        <f t="shared" si="41"/>
        <v>29.282705660287661</v>
      </c>
      <c r="V357" s="225">
        <f t="shared" si="41"/>
        <v>28.897923368000811</v>
      </c>
      <c r="W357" s="225">
        <f t="shared" si="41"/>
        <v>28.573904550398577</v>
      </c>
      <c r="X357" s="225">
        <f t="shared" si="41"/>
        <v>28.250651084823616</v>
      </c>
      <c r="Y357" s="225">
        <f t="shared" si="41"/>
        <v>27.928159954875618</v>
      </c>
      <c r="Z357" s="225">
        <f t="shared" si="41"/>
        <v>27.606428162250655</v>
      </c>
      <c r="AA357" s="225">
        <f t="shared" si="41"/>
        <v>27.285452727223035</v>
      </c>
      <c r="AB357" s="225">
        <f t="shared" si="41"/>
        <v>26.965230689166575</v>
      </c>
      <c r="AC357" s="225">
        <f t="shared" si="41"/>
        <v>26.645759107134907</v>
      </c>
      <c r="AD357" s="225">
        <f t="shared" si="41"/>
        <v>26.327035060491632</v>
      </c>
      <c r="AE357" s="225">
        <f t="shared" si="41"/>
        <v>26.009055649604907</v>
      </c>
      <c r="AF357" s="225">
        <f t="shared" si="41"/>
        <v>25.691817996600761</v>
      </c>
      <c r="AG357" s="225">
        <f t="shared" si="41"/>
        <v>25.375319246206299</v>
      </c>
      <c r="AH357" s="225">
        <f t="shared" si="41"/>
        <v>25.059556566635976</v>
      </c>
      <c r="AI357" s="225">
        <f t="shared" si="41"/>
        <v>24.744527150595122</v>
      </c>
      <c r="AJ357" s="225">
        <f t="shared" si="41"/>
        <v>28.587631934106629</v>
      </c>
      <c r="AK357" s="225">
        <f t="shared" si="41"/>
        <v>32.291048855236802</v>
      </c>
      <c r="AL357" s="225">
        <f t="shared" si="41"/>
        <v>39.305436228840797</v>
      </c>
      <c r="AM357" s="225">
        <f t="shared" si="41"/>
        <v>38.997594337779162</v>
      </c>
      <c r="AN357" s="225">
        <f t="shared" si="41"/>
        <v>38.690487124118071</v>
      </c>
      <c r="AO357" s="225">
        <f t="shared" si="41"/>
        <v>38.384111960085662</v>
      </c>
      <c r="AP357" s="225">
        <f t="shared" si="41"/>
        <v>38.078466230394518</v>
      </c>
    </row>
    <row r="358" spans="7:42" ht="14.25" customHeight="1" thickTop="1" x14ac:dyDescent="0.2">
      <c r="G358" s="145"/>
      <c r="H358" s="412"/>
      <c r="J358" s="350"/>
      <c r="K358" s="201" t="s">
        <v>936</v>
      </c>
      <c r="L358" s="201" t="s">
        <v>962</v>
      </c>
      <c r="M358" s="222">
        <f t="shared" ref="M358:AP360" si="42">(((M68* M377 * M403 * (M228 * 1 + M325) +M260) * 1000 / (M100 * 8760)) + M292 + 0)-M371</f>
        <v>38.755254407787106</v>
      </c>
      <c r="N358" s="222">
        <f t="shared" si="42"/>
        <v>38.7584140146081</v>
      </c>
      <c r="O358" s="222">
        <f t="shared" si="42"/>
        <v>35.623829221323604</v>
      </c>
      <c r="P358" s="222">
        <f t="shared" si="42"/>
        <v>30.276203084920997</v>
      </c>
      <c r="Q358" s="222">
        <f t="shared" si="42"/>
        <v>28.630482439407313</v>
      </c>
      <c r="R358" s="222">
        <f t="shared" si="42"/>
        <v>27.030109263066141</v>
      </c>
      <c r="S358" s="222">
        <f t="shared" si="42"/>
        <v>25.473400954616842</v>
      </c>
      <c r="T358" s="222">
        <f t="shared" si="42"/>
        <v>23.958746175060348</v>
      </c>
      <c r="U358" s="222">
        <f t="shared" si="42"/>
        <v>22.484600777512149</v>
      </c>
      <c r="V358" s="222">
        <f t="shared" si="42"/>
        <v>21.049483968721063</v>
      </c>
      <c r="W358" s="222">
        <f t="shared" si="42"/>
        <v>20.526499936327955</v>
      </c>
      <c r="X358" s="222">
        <f t="shared" si="42"/>
        <v>20.003752609679907</v>
      </c>
      <c r="Y358" s="222">
        <f t="shared" si="42"/>
        <v>19.481230129783363</v>
      </c>
      <c r="Z358" s="222">
        <f t="shared" si="42"/>
        <v>18.958920295564123</v>
      </c>
      <c r="AA358" s="222">
        <f t="shared" si="42"/>
        <v>18.436810549560509</v>
      </c>
      <c r="AB358" s="222">
        <f t="shared" si="42"/>
        <v>17.91488796290259</v>
      </c>
      <c r="AC358" s="222">
        <f t="shared" si="42"/>
        <v>17.393139219533992</v>
      </c>
      <c r="AD358" s="222">
        <f t="shared" si="42"/>
        <v>16.871550599634219</v>
      </c>
      <c r="AE358" s="222">
        <f t="shared" si="42"/>
        <v>16.350107962190801</v>
      </c>
      <c r="AF358" s="222">
        <f t="shared" si="42"/>
        <v>15.828796726670312</v>
      </c>
      <c r="AG358" s="222">
        <f t="shared" si="42"/>
        <v>15.307601853744782</v>
      </c>
      <c r="AH358" s="222">
        <f t="shared" si="42"/>
        <v>14.786507824986067</v>
      </c>
      <c r="AI358" s="222">
        <f t="shared" si="42"/>
        <v>14.265498621504211</v>
      </c>
      <c r="AJ358" s="222">
        <f t="shared" si="42"/>
        <v>18.289434839918844</v>
      </c>
      <c r="AK358" s="222">
        <f t="shared" si="42"/>
        <v>22.178584389293079</v>
      </c>
      <c r="AL358" s="222">
        <f t="shared" si="42"/>
        <v>29.818924253609229</v>
      </c>
      <c r="AM358" s="222">
        <f t="shared" si="42"/>
        <v>29.332027887196123</v>
      </c>
      <c r="AN358" s="222">
        <f t="shared" si="42"/>
        <v>28.845778046149167</v>
      </c>
      <c r="AO358" s="222">
        <f t="shared" si="42"/>
        <v>28.360173445361632</v>
      </c>
      <c r="AP358" s="222">
        <f t="shared" si="42"/>
        <v>27.875212803196316</v>
      </c>
    </row>
    <row r="359" spans="7:42" ht="14.25" customHeight="1" x14ac:dyDescent="0.2">
      <c r="G359" s="145"/>
      <c r="H359" s="412"/>
      <c r="J359" s="350"/>
      <c r="K359" s="142" t="s">
        <v>936</v>
      </c>
      <c r="L359" s="192" t="s">
        <v>963</v>
      </c>
      <c r="M359" s="220">
        <f t="shared" si="42"/>
        <v>38.755254407787106</v>
      </c>
      <c r="N359" s="220">
        <f t="shared" si="42"/>
        <v>39.625692258353617</v>
      </c>
      <c r="O359" s="220">
        <f t="shared" si="42"/>
        <v>37.294096591530682</v>
      </c>
      <c r="P359" s="220">
        <f t="shared" si="42"/>
        <v>32.603201746479371</v>
      </c>
      <c r="Q359" s="220">
        <f t="shared" si="42"/>
        <v>31.664689433069743</v>
      </c>
      <c r="R359" s="220">
        <f t="shared" si="42"/>
        <v>30.739755023185989</v>
      </c>
      <c r="S359" s="220">
        <f t="shared" si="42"/>
        <v>29.828089042793934</v>
      </c>
      <c r="T359" s="220">
        <f t="shared" si="42"/>
        <v>28.929390647291228</v>
      </c>
      <c r="U359" s="220">
        <f t="shared" si="42"/>
        <v>28.043367298920643</v>
      </c>
      <c r="V359" s="220">
        <f t="shared" si="42"/>
        <v>27.16973445918466</v>
      </c>
      <c r="W359" s="220">
        <f t="shared" si="42"/>
        <v>26.725329019913179</v>
      </c>
      <c r="X359" s="220">
        <f t="shared" si="42"/>
        <v>26.281305587564439</v>
      </c>
      <c r="Y359" s="220">
        <f t="shared" si="42"/>
        <v>25.837655129495545</v>
      </c>
      <c r="Z359" s="220">
        <f t="shared" si="42"/>
        <v>25.394368378974288</v>
      </c>
      <c r="AA359" s="220">
        <f t="shared" si="42"/>
        <v>24.951435825368254</v>
      </c>
      <c r="AB359" s="220">
        <f t="shared" si="42"/>
        <v>24.508847703854414</v>
      </c>
      <c r="AC359" s="220">
        <f t="shared" si="42"/>
        <v>24.066593984615466</v>
      </c>
      <c r="AD359" s="220">
        <f t="shared" si="42"/>
        <v>23.62466436149527</v>
      </c>
      <c r="AE359" s="220">
        <f t="shared" si="42"/>
        <v>23.183048240080613</v>
      </c>
      <c r="AF359" s="220">
        <f t="shared" si="42"/>
        <v>22.741734725174062</v>
      </c>
      <c r="AG359" s="220">
        <f t="shared" si="42"/>
        <v>22.300712607633759</v>
      </c>
      <c r="AH359" s="220">
        <f t="shared" si="42"/>
        <v>21.859970350510814</v>
      </c>
      <c r="AI359" s="220">
        <f t="shared" si="42"/>
        <v>21.419496074480055</v>
      </c>
      <c r="AJ359" s="220">
        <f t="shared" si="42"/>
        <v>25.356013467793854</v>
      </c>
      <c r="AK359" s="220">
        <f t="shared" si="42"/>
        <v>29.157329299276988</v>
      </c>
      <c r="AL359" s="220">
        <f t="shared" si="42"/>
        <v>36.522521152985007</v>
      </c>
      <c r="AM359" s="220">
        <f t="shared" si="42"/>
        <v>36.107908934804463</v>
      </c>
      <c r="AN359" s="220">
        <f t="shared" si="42"/>
        <v>35.693957411998774</v>
      </c>
      <c r="AO359" s="220">
        <f t="shared" si="42"/>
        <v>35.280665007593846</v>
      </c>
      <c r="AP359" s="220">
        <f t="shared" si="42"/>
        <v>34.868030149667902</v>
      </c>
    </row>
    <row r="360" spans="7:42" ht="14.25" customHeight="1" thickBot="1" x14ac:dyDescent="0.25">
      <c r="G360" s="145"/>
      <c r="H360" s="412"/>
      <c r="J360" s="350"/>
      <c r="K360" s="203" t="s">
        <v>936</v>
      </c>
      <c r="L360" s="203" t="s">
        <v>964</v>
      </c>
      <c r="M360" s="225">
        <f t="shared" si="42"/>
        <v>38.755254407787106</v>
      </c>
      <c r="N360" s="225">
        <f t="shared" si="42"/>
        <v>40.405205806054568</v>
      </c>
      <c r="O360" s="225">
        <f t="shared" si="42"/>
        <v>38.810083367992924</v>
      </c>
      <c r="P360" s="225">
        <f t="shared" si="42"/>
        <v>34.710379971026995</v>
      </c>
      <c r="Q360" s="225">
        <f t="shared" si="42"/>
        <v>34.451577743915692</v>
      </c>
      <c r="R360" s="225">
        <f t="shared" si="42"/>
        <v>34.195703384348676</v>
      </c>
      <c r="S360" s="225">
        <f t="shared" si="42"/>
        <v>33.942858198520391</v>
      </c>
      <c r="T360" s="225">
        <f t="shared" si="42"/>
        <v>33.693150706387918</v>
      </c>
      <c r="U360" s="225">
        <f t="shared" si="42"/>
        <v>33.446697264780404</v>
      </c>
      <c r="V360" s="225">
        <f t="shared" si="42"/>
        <v>33.20362275597742</v>
      </c>
      <c r="W360" s="225">
        <f t="shared" si="42"/>
        <v>32.84410418488558</v>
      </c>
      <c r="X360" s="225">
        <f t="shared" si="42"/>
        <v>32.485402646512938</v>
      </c>
      <c r="Y360" s="225">
        <f t="shared" si="42"/>
        <v>32.127514060641012</v>
      </c>
      <c r="Z360" s="225">
        <f t="shared" si="42"/>
        <v>31.770434340705837</v>
      </c>
      <c r="AA360" s="225">
        <f t="shared" si="42"/>
        <v>31.414159393166411</v>
      </c>
      <c r="AB360" s="225">
        <f t="shared" si="42"/>
        <v>31.058685116863444</v>
      </c>
      <c r="AC360" s="225">
        <f t="shared" si="42"/>
        <v>30.704007402367566</v>
      </c>
      <c r="AD360" s="225">
        <f t="shared" si="42"/>
        <v>30.35012213132562</v>
      </c>
      <c r="AE360" s="225">
        <f t="shared" si="42"/>
        <v>29.997025175790451</v>
      </c>
      <c r="AF360" s="225">
        <f t="shared" si="42"/>
        <v>29.644712397551174</v>
      </c>
      <c r="AG360" s="225">
        <f t="shared" si="42"/>
        <v>29.293179647465653</v>
      </c>
      <c r="AH360" s="225">
        <f t="shared" si="42"/>
        <v>28.94242276476519</v>
      </c>
      <c r="AI360" s="225">
        <f t="shared" si="42"/>
        <v>28.592437576380785</v>
      </c>
      <c r="AJ360" s="225">
        <f t="shared" si="42"/>
        <v>32.378483091257678</v>
      </c>
      <c r="AK360" s="225">
        <f t="shared" si="42"/>
        <v>36.026558429100042</v>
      </c>
      <c r="AL360" s="225">
        <f t="shared" si="42"/>
        <v>42.964648854854879</v>
      </c>
      <c r="AM360" s="225">
        <f t="shared" si="42"/>
        <v>42.62451760338034</v>
      </c>
      <c r="AN360" s="225">
        <f t="shared" si="42"/>
        <v>42.285198099196172</v>
      </c>
      <c r="AO360" s="225">
        <f t="shared" si="42"/>
        <v>41.946687439146928</v>
      </c>
      <c r="AP360" s="225">
        <f t="shared" si="42"/>
        <v>41.608982733878335</v>
      </c>
    </row>
    <row r="361" spans="7:42" ht="14.25" customHeight="1" thickTop="1" x14ac:dyDescent="0.2">
      <c r="G361" s="145"/>
      <c r="H361" s="412"/>
      <c r="J361" s="350"/>
      <c r="K361" s="201" t="s">
        <v>940</v>
      </c>
      <c r="L361" s="201" t="s">
        <v>962</v>
      </c>
      <c r="M361" s="222">
        <f t="shared" ref="M361:AP363" si="43">(((M68* M377 * M403 * (M231 * 1 + M328) +M263) * 1000 / (M103 * 8760)) + M295 + 0)-M371</f>
        <v>70.086004709134428</v>
      </c>
      <c r="N361" s="222">
        <f t="shared" si="43"/>
        <v>73.136500408918891</v>
      </c>
      <c r="O361" s="222">
        <f t="shared" si="43"/>
        <v>66.834079979003818</v>
      </c>
      <c r="P361" s="222">
        <f t="shared" si="43"/>
        <v>56.9089878649676</v>
      </c>
      <c r="Q361" s="222">
        <f t="shared" si="43"/>
        <v>53.218673323487408</v>
      </c>
      <c r="R361" s="222">
        <f t="shared" si="43"/>
        <v>49.636402881456647</v>
      </c>
      <c r="S361" s="222">
        <f t="shared" si="43"/>
        <v>46.157701605927471</v>
      </c>
      <c r="T361" s="222">
        <f t="shared" si="43"/>
        <v>42.778280770860292</v>
      </c>
      <c r="U361" s="222">
        <f t="shared" si="43"/>
        <v>39.494025817391687</v>
      </c>
      <c r="V361" s="222">
        <f t="shared" si="43"/>
        <v>36.300984910466624</v>
      </c>
      <c r="W361" s="222">
        <f t="shared" si="43"/>
        <v>35.588440662453337</v>
      </c>
      <c r="X361" s="222">
        <f t="shared" si="43"/>
        <v>34.876171356756295</v>
      </c>
      <c r="Y361" s="222">
        <f t="shared" si="43"/>
        <v>34.164159581869612</v>
      </c>
      <c r="Z361" s="222">
        <f t="shared" si="43"/>
        <v>33.452387413227939</v>
      </c>
      <c r="AA361" s="222">
        <f t="shared" si="43"/>
        <v>32.740836391543837</v>
      </c>
      <c r="AB361" s="222">
        <f t="shared" si="43"/>
        <v>32.029487500054067</v>
      </c>
      <c r="AC361" s="222">
        <f t="shared" si="43"/>
        <v>31.318321140605477</v>
      </c>
      <c r="AD361" s="222">
        <f t="shared" si="43"/>
        <v>30.607317108519382</v>
      </c>
      <c r="AE361" s="222">
        <f t="shared" si="43"/>
        <v>29.8964545661477</v>
      </c>
      <c r="AF361" s="222">
        <f t="shared" si="43"/>
        <v>29.185712015053937</v>
      </c>
      <c r="AG361" s="222">
        <f t="shared" si="43"/>
        <v>28.475067266739646</v>
      </c>
      <c r="AH361" s="222">
        <f t="shared" si="43"/>
        <v>27.76449741178839</v>
      </c>
      <c r="AI361" s="222">
        <f t="shared" si="43"/>
        <v>27.053978787387688</v>
      </c>
      <c r="AJ361" s="222">
        <f t="shared" si="43"/>
        <v>30.348545438171168</v>
      </c>
      <c r="AK361" s="222">
        <f t="shared" si="43"/>
        <v>33.52727710855104</v>
      </c>
      <c r="AL361" s="222">
        <f t="shared" si="43"/>
        <v>39.8992189110391</v>
      </c>
      <c r="AM361" s="222">
        <f t="shared" si="43"/>
        <v>39.237939346402662</v>
      </c>
      <c r="AN361" s="222">
        <f t="shared" si="43"/>
        <v>38.577537886381378</v>
      </c>
      <c r="AO361" s="222">
        <f t="shared" si="43"/>
        <v>37.918012786233398</v>
      </c>
      <c r="AP361" s="222">
        <f t="shared" si="43"/>
        <v>37.259362305952955</v>
      </c>
    </row>
    <row r="362" spans="7:42" ht="14.25" customHeight="1" x14ac:dyDescent="0.2">
      <c r="G362" s="145"/>
      <c r="H362" s="412"/>
      <c r="J362" s="350"/>
      <c r="K362" s="142" t="s">
        <v>940</v>
      </c>
      <c r="L362" s="192" t="s">
        <v>963</v>
      </c>
      <c r="M362" s="220">
        <f t="shared" si="43"/>
        <v>70.086004709134428</v>
      </c>
      <c r="N362" s="220">
        <f t="shared" si="43"/>
        <v>74.828906083400852</v>
      </c>
      <c r="O362" s="220">
        <f t="shared" si="43"/>
        <v>70.056876731844071</v>
      </c>
      <c r="P362" s="220">
        <f t="shared" si="43"/>
        <v>61.29880255269866</v>
      </c>
      <c r="Q362" s="220">
        <f t="shared" si="43"/>
        <v>58.902068758255297</v>
      </c>
      <c r="R362" s="220">
        <f t="shared" si="43"/>
        <v>56.534913525231175</v>
      </c>
      <c r="S362" s="220">
        <f t="shared" si="43"/>
        <v>54.196400032171368</v>
      </c>
      <c r="T362" s="220">
        <f t="shared" si="43"/>
        <v>51.885600093771998</v>
      </c>
      <c r="U362" s="220">
        <f t="shared" si="43"/>
        <v>49.601592298376922</v>
      </c>
      <c r="V362" s="220">
        <f t="shared" si="43"/>
        <v>47.3434600692541</v>
      </c>
      <c r="W362" s="220">
        <f t="shared" si="43"/>
        <v>46.722786199105315</v>
      </c>
      <c r="X362" s="220">
        <f t="shared" si="43"/>
        <v>46.102683401060403</v>
      </c>
      <c r="Y362" s="220">
        <f t="shared" si="43"/>
        <v>45.483139743866062</v>
      </c>
      <c r="Z362" s="220">
        <f t="shared" si="43"/>
        <v>44.864142987919891</v>
      </c>
      <c r="AA362" s="220">
        <f t="shared" si="43"/>
        <v>44.245680572164758</v>
      </c>
      <c r="AB362" s="220">
        <f t="shared" si="43"/>
        <v>43.627739600332404</v>
      </c>
      <c r="AC362" s="220">
        <f t="shared" si="43"/>
        <v>43.01030682649202</v>
      </c>
      <c r="AD362" s="220">
        <f t="shared" si="43"/>
        <v>42.393368639868399</v>
      </c>
      <c r="AE362" s="220">
        <f t="shared" si="43"/>
        <v>41.776911048877764</v>
      </c>
      <c r="AF362" s="220">
        <f t="shared" si="43"/>
        <v>41.160919664342742</v>
      </c>
      <c r="AG362" s="220">
        <f t="shared" si="43"/>
        <v>40.545379681848871</v>
      </c>
      <c r="AH362" s="220">
        <f t="shared" si="43"/>
        <v>39.930275863135414</v>
      </c>
      <c r="AI362" s="220">
        <f t="shared" si="43"/>
        <v>39.31559251654096</v>
      </c>
      <c r="AJ362" s="220">
        <f t="shared" si="43"/>
        <v>42.319535574379287</v>
      </c>
      <c r="AK362" s="220">
        <f t="shared" si="43"/>
        <v>45.208156578544006</v>
      </c>
      <c r="AL362" s="220">
        <f t="shared" si="43"/>
        <v>50.862196883592645</v>
      </c>
      <c r="AM362" s="220">
        <f t="shared" si="43"/>
        <v>50.280785497774758</v>
      </c>
      <c r="AN362" s="220">
        <f t="shared" si="43"/>
        <v>49.700300615373301</v>
      </c>
      <c r="AO362" s="220">
        <f t="shared" si="43"/>
        <v>49.120740025228436</v>
      </c>
      <c r="AP362" s="220">
        <f t="shared" si="43"/>
        <v>48.542101523273253</v>
      </c>
    </row>
    <row r="363" spans="7:42" ht="14.25" customHeight="1" x14ac:dyDescent="0.2">
      <c r="G363" s="145"/>
      <c r="H363" s="412"/>
      <c r="J363" s="397"/>
      <c r="K363" s="203" t="s">
        <v>940</v>
      </c>
      <c r="L363" s="203" t="s">
        <v>964</v>
      </c>
      <c r="M363" s="225">
        <f t="shared" si="43"/>
        <v>70.086004709134428</v>
      </c>
      <c r="N363" s="225">
        <f t="shared" si="43"/>
        <v>76.748327750273603</v>
      </c>
      <c r="O363" s="225">
        <f t="shared" si="43"/>
        <v>73.782799453674073</v>
      </c>
      <c r="P363" s="225">
        <f t="shared" si="43"/>
        <v>66.442424771712183</v>
      </c>
      <c r="Q363" s="225">
        <f t="shared" si="43"/>
        <v>65.705630847161459</v>
      </c>
      <c r="R363" s="225">
        <f t="shared" si="43"/>
        <v>64.972830780478702</v>
      </c>
      <c r="S363" s="225">
        <f t="shared" si="43"/>
        <v>64.24410912172624</v>
      </c>
      <c r="T363" s="225">
        <f t="shared" si="43"/>
        <v>63.519556854182156</v>
      </c>
      <c r="U363" s="225">
        <f t="shared" si="43"/>
        <v>62.799271945714359</v>
      </c>
      <c r="V363" s="225">
        <f t="shared" si="43"/>
        <v>62.083359957934356</v>
      </c>
      <c r="W363" s="225">
        <f t="shared" si="43"/>
        <v>61.562596547773111</v>
      </c>
      <c r="X363" s="225">
        <f t="shared" si="43"/>
        <v>61.043241982273756</v>
      </c>
      <c r="Y363" s="225">
        <f t="shared" si="43"/>
        <v>60.525294999309551</v>
      </c>
      <c r="Z363" s="225">
        <f t="shared" si="43"/>
        <v>60.008754483171387</v>
      </c>
      <c r="AA363" s="225">
        <f t="shared" si="43"/>
        <v>59.493619470013115</v>
      </c>
      <c r="AB363" s="225">
        <f t="shared" si="43"/>
        <v>58.979889153597597</v>
      </c>
      <c r="AC363" s="225">
        <f t="shared" si="43"/>
        <v>58.467562891365169</v>
      </c>
      <c r="AD363" s="225">
        <f t="shared" si="43"/>
        <v>57.956640210846771</v>
      </c>
      <c r="AE363" s="225">
        <f t="shared" si="43"/>
        <v>57.447120816438215</v>
      </c>
      <c r="AF363" s="225">
        <f t="shared" si="43"/>
        <v>56.93900459655972</v>
      </c>
      <c r="AG363" s="225">
        <f t="shared" si="43"/>
        <v>56.432291631251118</v>
      </c>
      <c r="AH363" s="225">
        <f t="shared" si="43"/>
        <v>55.926982200161426</v>
      </c>
      <c r="AI363" s="225">
        <f t="shared" si="43"/>
        <v>55.423076791052353</v>
      </c>
      <c r="AJ363" s="225">
        <f t="shared" si="43"/>
        <v>57.920270314388546</v>
      </c>
      <c r="AK363" s="225">
        <f t="shared" si="43"/>
        <v>60.298867049363459</v>
      </c>
      <c r="AL363" s="225">
        <f t="shared" si="43"/>
        <v>64.749801477527882</v>
      </c>
      <c r="AM363" s="225">
        <f t="shared" si="43"/>
        <v>64.245705917946196</v>
      </c>
      <c r="AN363" s="225">
        <f t="shared" si="43"/>
        <v>63.742813394920631</v>
      </c>
      <c r="AO363" s="225">
        <f t="shared" si="43"/>
        <v>63.24111960523701</v>
      </c>
      <c r="AP363" s="225">
        <f t="shared" si="43"/>
        <v>62.740620266115116</v>
      </c>
    </row>
    <row r="364" spans="7:42" ht="14.25" customHeight="1" thickBot="1" x14ac:dyDescent="0.2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
      <c r="G367" s="145"/>
      <c r="H367" s="415" t="s">
        <v>989</v>
      </c>
      <c r="J367" s="349" t="s">
        <v>990</v>
      </c>
      <c r="K367" s="142" t="s">
        <v>991</v>
      </c>
      <c r="L367" s="142" t="s">
        <v>962</v>
      </c>
      <c r="M367" s="130">
        <f t="shared" ref="M367:AP369" si="44" xml:space="preserve"> M62 / (1 - (1 / (1 + M62)^10))</f>
        <v>0.12816704158451872</v>
      </c>
      <c r="N367" s="130">
        <f t="shared" si="44"/>
        <v>0.13000125039260488</v>
      </c>
      <c r="O367" s="130">
        <f t="shared" si="44"/>
        <v>0.13175305022353265</v>
      </c>
      <c r="P367" s="130">
        <f t="shared" si="44"/>
        <v>0.13290812268115548</v>
      </c>
      <c r="Q367" s="130">
        <f t="shared" si="44"/>
        <v>0.1331363472428311</v>
      </c>
      <c r="R367" s="130">
        <f t="shared" si="44"/>
        <v>0.13337180119723421</v>
      </c>
      <c r="S367" s="130">
        <f t="shared" si="44"/>
        <v>0.13361483311571307</v>
      </c>
      <c r="T367" s="130">
        <f t="shared" si="44"/>
        <v>0.1338658143151526</v>
      </c>
      <c r="U367" s="130">
        <f t="shared" si="44"/>
        <v>0.13412514074166687</v>
      </c>
      <c r="V367" s="130">
        <f t="shared" si="44"/>
        <v>0.13439323504434691</v>
      </c>
      <c r="W367" s="130">
        <f t="shared" si="44"/>
        <v>0.1344941106352443</v>
      </c>
      <c r="X367" s="130">
        <f t="shared" si="44"/>
        <v>0.1345966333784758</v>
      </c>
      <c r="Y367" s="130">
        <f t="shared" si="44"/>
        <v>0.13470084391305839</v>
      </c>
      <c r="Z367" s="130">
        <f t="shared" si="44"/>
        <v>0.13480678422479825</v>
      </c>
      <c r="AA367" s="130">
        <f t="shared" si="44"/>
        <v>0.13491449770249947</v>
      </c>
      <c r="AB367" s="130">
        <f t="shared" si="44"/>
        <v>0.1350240291970122</v>
      </c>
      <c r="AC367" s="130">
        <f t="shared" si="44"/>
        <v>0.13513542508328077</v>
      </c>
      <c r="AD367" s="130">
        <f t="shared" si="44"/>
        <v>0.13524873332558529</v>
      </c>
      <c r="AE367" s="130">
        <f t="shared" si="44"/>
        <v>0.135364003546146</v>
      </c>
      <c r="AF367" s="130">
        <f t="shared" si="44"/>
        <v>0.13548128709731777</v>
      </c>
      <c r="AG367" s="130">
        <f t="shared" si="44"/>
        <v>0.1356006371376085</v>
      </c>
      <c r="AH367" s="130">
        <f t="shared" si="44"/>
        <v>0.13572210871167942</v>
      </c>
      <c r="AI367" s="130">
        <f t="shared" si="44"/>
        <v>0.13584575883469246</v>
      </c>
      <c r="AJ367" s="130">
        <f t="shared" si="44"/>
        <v>0.132821001476954</v>
      </c>
      <c r="AK367" s="130">
        <f t="shared" si="44"/>
        <v>0.12977129653274522</v>
      </c>
      <c r="AL367" s="130">
        <f t="shared" si="44"/>
        <v>0.12308214631906758</v>
      </c>
      <c r="AM367" s="130">
        <f t="shared" si="44"/>
        <v>0.12308212785945938</v>
      </c>
      <c r="AN367" s="130">
        <f t="shared" si="44"/>
        <v>0.12308210906215221</v>
      </c>
      <c r="AO367" s="130">
        <f t="shared" si="44"/>
        <v>0.12308208991779385</v>
      </c>
      <c r="AP367" s="130">
        <f t="shared" si="44"/>
        <v>0.12308207041668331</v>
      </c>
    </row>
    <row r="368" spans="7:42" ht="15.75" customHeight="1" x14ac:dyDescent="0.2">
      <c r="G368" s="145"/>
      <c r="H368" s="415"/>
      <c r="J368" s="350"/>
      <c r="K368" s="142" t="s">
        <v>991</v>
      </c>
      <c r="L368" s="142" t="s">
        <v>963</v>
      </c>
      <c r="M368" s="130">
        <f t="shared" si="44"/>
        <v>0.12816704158451872</v>
      </c>
      <c r="N368" s="130">
        <f t="shared" si="44"/>
        <v>0.13000125039260488</v>
      </c>
      <c r="O368" s="130">
        <f t="shared" si="44"/>
        <v>0.13175305022353265</v>
      </c>
      <c r="P368" s="130">
        <f t="shared" si="44"/>
        <v>0.13290812268115548</v>
      </c>
      <c r="Q368" s="130">
        <f t="shared" si="44"/>
        <v>0.1331363472428311</v>
      </c>
      <c r="R368" s="130">
        <f t="shared" si="44"/>
        <v>0.13337180119723421</v>
      </c>
      <c r="S368" s="130">
        <f t="shared" si="44"/>
        <v>0.13361483311571307</v>
      </c>
      <c r="T368" s="130">
        <f t="shared" si="44"/>
        <v>0.1338658143151526</v>
      </c>
      <c r="U368" s="130">
        <f t="shared" si="44"/>
        <v>0.13412514074166687</v>
      </c>
      <c r="V368" s="130">
        <f t="shared" si="44"/>
        <v>0.13439323504434691</v>
      </c>
      <c r="W368" s="130">
        <f t="shared" si="44"/>
        <v>0.1344941106352443</v>
      </c>
      <c r="X368" s="130">
        <f t="shared" si="44"/>
        <v>0.1345966333784758</v>
      </c>
      <c r="Y368" s="130">
        <f t="shared" si="44"/>
        <v>0.13470084391305839</v>
      </c>
      <c r="Z368" s="130">
        <f t="shared" si="44"/>
        <v>0.13480678422479825</v>
      </c>
      <c r="AA368" s="130">
        <f t="shared" si="44"/>
        <v>0.13491449770249947</v>
      </c>
      <c r="AB368" s="130">
        <f t="shared" si="44"/>
        <v>0.1350240291970122</v>
      </c>
      <c r="AC368" s="130">
        <f t="shared" si="44"/>
        <v>0.13513542508328077</v>
      </c>
      <c r="AD368" s="130">
        <f t="shared" si="44"/>
        <v>0.13524873332558529</v>
      </c>
      <c r="AE368" s="130">
        <f t="shared" si="44"/>
        <v>0.135364003546146</v>
      </c>
      <c r="AF368" s="130">
        <f t="shared" si="44"/>
        <v>0.13548128709731777</v>
      </c>
      <c r="AG368" s="130">
        <f t="shared" si="44"/>
        <v>0.1356006371376085</v>
      </c>
      <c r="AH368" s="130">
        <f t="shared" si="44"/>
        <v>0.13572210871167942</v>
      </c>
      <c r="AI368" s="130">
        <f t="shared" si="44"/>
        <v>0.13584575883469246</v>
      </c>
      <c r="AJ368" s="130">
        <f t="shared" si="44"/>
        <v>0.132821001476954</v>
      </c>
      <c r="AK368" s="130">
        <f t="shared" si="44"/>
        <v>0.12977129653274522</v>
      </c>
      <c r="AL368" s="130">
        <f t="shared" si="44"/>
        <v>0.12308214631906758</v>
      </c>
      <c r="AM368" s="130">
        <f t="shared" si="44"/>
        <v>0.12308212785945938</v>
      </c>
      <c r="AN368" s="130">
        <f t="shared" si="44"/>
        <v>0.12308210906215221</v>
      </c>
      <c r="AO368" s="130">
        <f t="shared" si="44"/>
        <v>0.12308208991779385</v>
      </c>
      <c r="AP368" s="130">
        <f t="shared" si="44"/>
        <v>0.12308207041668331</v>
      </c>
    </row>
    <row r="369" spans="7:42" ht="15.75" customHeight="1" x14ac:dyDescent="0.2">
      <c r="G369" s="145"/>
      <c r="H369" s="415"/>
      <c r="J369" s="350"/>
      <c r="K369" s="142" t="s">
        <v>991</v>
      </c>
      <c r="L369" s="142" t="s">
        <v>964</v>
      </c>
      <c r="M369" s="130">
        <f t="shared" si="44"/>
        <v>0.12816704158451872</v>
      </c>
      <c r="N369" s="130">
        <f t="shared" si="44"/>
        <v>0.13000125039260488</v>
      </c>
      <c r="O369" s="130">
        <f t="shared" si="44"/>
        <v>0.13175305022353265</v>
      </c>
      <c r="P369" s="130">
        <f t="shared" si="44"/>
        <v>0.13290812268115548</v>
      </c>
      <c r="Q369" s="130">
        <f t="shared" si="44"/>
        <v>0.1331363472428311</v>
      </c>
      <c r="R369" s="130">
        <f t="shared" si="44"/>
        <v>0.13337180119723421</v>
      </c>
      <c r="S369" s="130">
        <f t="shared" si="44"/>
        <v>0.13361483311571307</v>
      </c>
      <c r="T369" s="130">
        <f t="shared" si="44"/>
        <v>0.1338658143151526</v>
      </c>
      <c r="U369" s="130">
        <f t="shared" si="44"/>
        <v>0.13412514074166687</v>
      </c>
      <c r="V369" s="130">
        <f t="shared" si="44"/>
        <v>0.13439323504434691</v>
      </c>
      <c r="W369" s="130">
        <f t="shared" si="44"/>
        <v>0.1344941106352443</v>
      </c>
      <c r="X369" s="130">
        <f t="shared" si="44"/>
        <v>0.1345966333784758</v>
      </c>
      <c r="Y369" s="130">
        <f t="shared" si="44"/>
        <v>0.13470084391305839</v>
      </c>
      <c r="Z369" s="130">
        <f t="shared" si="44"/>
        <v>0.13480678422479825</v>
      </c>
      <c r="AA369" s="130">
        <f t="shared" si="44"/>
        <v>0.13491449770249947</v>
      </c>
      <c r="AB369" s="130">
        <f t="shared" si="44"/>
        <v>0.1350240291970122</v>
      </c>
      <c r="AC369" s="130">
        <f t="shared" si="44"/>
        <v>0.13513542508328077</v>
      </c>
      <c r="AD369" s="130">
        <f t="shared" si="44"/>
        <v>0.13524873332558529</v>
      </c>
      <c r="AE369" s="130">
        <f t="shared" si="44"/>
        <v>0.135364003546146</v>
      </c>
      <c r="AF369" s="130">
        <f t="shared" si="44"/>
        <v>0.13548128709731777</v>
      </c>
      <c r="AG369" s="130">
        <f t="shared" si="44"/>
        <v>0.1356006371376085</v>
      </c>
      <c r="AH369" s="130">
        <f t="shared" si="44"/>
        <v>0.13572210871167942</v>
      </c>
      <c r="AI369" s="130">
        <f t="shared" si="44"/>
        <v>0.13584575883469246</v>
      </c>
      <c r="AJ369" s="130">
        <f t="shared" si="44"/>
        <v>0.132821001476954</v>
      </c>
      <c r="AK369" s="130">
        <f t="shared" si="44"/>
        <v>0.12977129653274522</v>
      </c>
      <c r="AL369" s="130">
        <f t="shared" si="44"/>
        <v>0.12308214631906758</v>
      </c>
      <c r="AM369" s="130">
        <f t="shared" si="44"/>
        <v>0.12308212785945938</v>
      </c>
      <c r="AN369" s="130">
        <f t="shared" si="44"/>
        <v>0.12308210906215221</v>
      </c>
      <c r="AO369" s="130">
        <f t="shared" si="44"/>
        <v>0.12308208991779385</v>
      </c>
      <c r="AP369" s="130">
        <f t="shared" si="44"/>
        <v>0.12308207041668331</v>
      </c>
    </row>
    <row r="370" spans="7:42" ht="14.25" customHeight="1" x14ac:dyDescent="0.2">
      <c r="G370" s="145"/>
      <c r="H370" s="415"/>
      <c r="J370" s="350"/>
      <c r="K370" s="142" t="s">
        <v>992</v>
      </c>
      <c r="L370" s="142" t="s">
        <v>960</v>
      </c>
      <c r="M370" s="241">
        <f>IF($S$27="Market",'[2]Tax Credits'!C$10,'[2]Tax Credits'!C$3)</f>
        <v>0</v>
      </c>
      <c r="N370" s="241">
        <f>IF($S$27="Market",'[2]Tax Credits'!D$10,'[2]Tax Credits'!D$3)</f>
        <v>0</v>
      </c>
      <c r="O370" s="241">
        <f>IF($S$27="Market",'[2]Tax Credits'!E$10,'[2]Tax Credits'!E$3)</f>
        <v>0</v>
      </c>
      <c r="P370" s="241">
        <f>IF($S$27="Market",'[2]Tax Credits'!F$10,'[2]Tax Credits'!F$3)</f>
        <v>0</v>
      </c>
      <c r="Q370" s="241">
        <f>IF($S$27="Market",'[2]Tax Credits'!G$10,'[2]Tax Credits'!G$3)</f>
        <v>0</v>
      </c>
      <c r="R370" s="241">
        <f>IF($S$27="Market",'[2]Tax Credits'!H$10,'[2]Tax Credits'!H$3)</f>
        <v>0</v>
      </c>
      <c r="S370" s="241">
        <f>IF($S$27="Market",'[2]Tax Credits'!I$10,'[2]Tax Credits'!I$3)</f>
        <v>0</v>
      </c>
      <c r="T370" s="241">
        <f>IF($S$27="Market",'[2]Tax Credits'!J$10,'[2]Tax Credits'!J$3)</f>
        <v>0</v>
      </c>
      <c r="U370" s="241">
        <f>IF($S$27="Market",'[2]Tax Credits'!K$10,'[2]Tax Credits'!K$3)</f>
        <v>0</v>
      </c>
      <c r="V370" s="241">
        <f>IF($S$27="Market",'[2]Tax Credits'!L$10,'[2]Tax Credits'!L$3)</f>
        <v>0</v>
      </c>
      <c r="W370" s="241">
        <f>IF($S$27="Market",'[2]Tax Credits'!M$10,'[2]Tax Credits'!M$3)</f>
        <v>0</v>
      </c>
      <c r="X370" s="241">
        <f>IF($S$27="Market",'[2]Tax Credits'!N$10,'[2]Tax Credits'!N$3)</f>
        <v>0</v>
      </c>
      <c r="Y370" s="241">
        <f>IF($S$27="Market",'[2]Tax Credits'!O$10,'[2]Tax Credits'!O$3)</f>
        <v>0</v>
      </c>
      <c r="Z370" s="241">
        <f>IF($S$27="Market",'[2]Tax Credits'!P$10,'[2]Tax Credits'!P$3)</f>
        <v>0</v>
      </c>
      <c r="AA370" s="241">
        <f>IF($S$27="Market",'[2]Tax Credits'!Q$10,'[2]Tax Credits'!Q$3)</f>
        <v>0</v>
      </c>
      <c r="AB370" s="241">
        <f>IF($S$27="Market",'[2]Tax Credits'!R$10,'[2]Tax Credits'!R$3)</f>
        <v>0</v>
      </c>
      <c r="AC370" s="241">
        <f>IF($S$27="Market",'[2]Tax Credits'!S$10,'[2]Tax Credits'!S$3)</f>
        <v>0</v>
      </c>
      <c r="AD370" s="241">
        <f>IF($S$27="Market",'[2]Tax Credits'!T$10,'[2]Tax Credits'!T$3)</f>
        <v>0</v>
      </c>
      <c r="AE370" s="241">
        <f>IF($S$27="Market",'[2]Tax Credits'!U$10,'[2]Tax Credits'!U$3)</f>
        <v>0</v>
      </c>
      <c r="AF370" s="241">
        <f>IF($S$27="Market",'[2]Tax Credits'!V$10,'[2]Tax Credits'!V$3)</f>
        <v>0</v>
      </c>
      <c r="AG370" s="241">
        <f>IF($S$27="Market",'[2]Tax Credits'!W$10,'[2]Tax Credits'!W$3)</f>
        <v>0</v>
      </c>
      <c r="AH370" s="241">
        <f>IF($S$27="Market",'[2]Tax Credits'!X$10,'[2]Tax Credits'!X$3)</f>
        <v>0</v>
      </c>
      <c r="AI370" s="241">
        <f>IF($S$27="Market",'[2]Tax Credits'!Y$10,'[2]Tax Credits'!Y$3)</f>
        <v>0</v>
      </c>
      <c r="AJ370" s="241">
        <f>IF($S$27="Market",'[2]Tax Credits'!Z$10,'[2]Tax Credits'!Z$3)</f>
        <v>0</v>
      </c>
      <c r="AK370" s="241">
        <f>IF($S$27="Market",'[2]Tax Credits'!AA$10,'[2]Tax Credits'!AA$3)</f>
        <v>0</v>
      </c>
      <c r="AL370" s="241">
        <f>IF($S$27="Market",'[2]Tax Credits'!AB$10,'[2]Tax Credits'!AB$3)</f>
        <v>0</v>
      </c>
      <c r="AM370" s="241">
        <f>IF($S$27="Market",'[2]Tax Credits'!AC$10,'[2]Tax Credits'!AC$3)</f>
        <v>0</v>
      </c>
      <c r="AN370" s="241">
        <f>IF($S$27="Market",'[2]Tax Credits'!AD$10,'[2]Tax Credits'!AD$3)</f>
        <v>0</v>
      </c>
      <c r="AO370" s="241">
        <f>IF($S$27="Market",'[2]Tax Credits'!AE$10,'[2]Tax Credits'!AE$3)</f>
        <v>0</v>
      </c>
      <c r="AP370" s="241">
        <f>IF($S$27="Market",'[2]Tax Credits'!AF$10,'[2]Tax Credits'!AF$3)</f>
        <v>0</v>
      </c>
    </row>
    <row r="371" spans="7:42" ht="14.25" customHeight="1" x14ac:dyDescent="0.2">
      <c r="G371" s="145"/>
      <c r="H371" s="415"/>
      <c r="J371" s="350"/>
      <c r="K371" s="142" t="s">
        <v>730</v>
      </c>
      <c r="L371" s="142" t="s">
        <v>962</v>
      </c>
      <c r="M371" s="242">
        <f>IF($S$27="Market",'[2]Tax Credits'!C$27,'[2]Tax Credits'!C$4)/(1-M$58)*M68/M367</f>
        <v>15.895964251430069</v>
      </c>
      <c r="N371" s="242">
        <f>IF($S$27="Market",'[2]Tax Credits'!D$27,'[2]Tax Credits'!D$4)/(1-N$58)*N68/N367</f>
        <v>21.304006087574543</v>
      </c>
      <c r="O371" s="242">
        <f>IF($S$27="Market",'[2]Tax Credits'!E$27,'[2]Tax Credits'!E$4)/(1-O$58)*O68/O367</f>
        <v>21.515756842461329</v>
      </c>
      <c r="P371" s="242">
        <f>IF($S$27="Market",'[2]Tax Credits'!F$27,'[2]Tax Credits'!F$4)/(1-P$58)*P68/P367</f>
        <v>21.653562402630921</v>
      </c>
      <c r="Q371" s="242">
        <f>IF($S$27="Market",'[2]Tax Credits'!G$27,'[2]Tax Credits'!G$4)/(1-Q$58)*Q68/Q367</f>
        <v>21.680620897446804</v>
      </c>
      <c r="R371" s="242">
        <f>IF($S$27="Market",'[2]Tax Credits'!H$27,'[2]Tax Credits'!H$4)/(1-R$58)*R68/R367</f>
        <v>21.70847797159713</v>
      </c>
      <c r="S371" s="242">
        <f>IF($S$27="Market",'[2]Tax Credits'!I$27,'[2]Tax Credits'!I$4)/(1-S$58)*S68/S367</f>
        <v>21.737169331051703</v>
      </c>
      <c r="T371" s="242">
        <f>IF($S$27="Market",'[2]Tax Credits'!J$27,'[2]Tax Credits'!J$4)/(1-T$58)*T68/T367</f>
        <v>21.766732831160908</v>
      </c>
      <c r="U371" s="242">
        <f>IF($S$27="Market",'[2]Tax Credits'!K$27,'[2]Tax Credits'!K$4)/(1-U$58)*U68/U367</f>
        <v>21.797208639909847</v>
      </c>
      <c r="V371" s="242">
        <f>IF($S$27="Market",'[2]Tax Credits'!L$27,'[2]Tax Credits'!L$4)/(1-V$58)*V68/V367</f>
        <v>21.828639416178099</v>
      </c>
      <c r="W371" s="242">
        <f>IF($S$27="Market",'[2]Tax Credits'!M$27,'[2]Tax Credits'!M$4)/(1-W$58)*W68/W367</f>
        <v>21.840446013131842</v>
      </c>
      <c r="X371" s="242">
        <f>IF($S$27="Market",'[2]Tax Credits'!N$27,'[2]Tax Credits'!N$4)/(1-X$58)*X68/X367</f>
        <v>21.852434293288923</v>
      </c>
      <c r="Y371" s="242">
        <f>IF($S$27="Market",'[2]Tax Credits'!O$27,'[2]Tax Credits'!O$4)/(1-Y$58)*Y68/Y367</f>
        <v>21.864608468958508</v>
      </c>
      <c r="Z371" s="242">
        <f>IF($S$27="Market",'[2]Tax Credits'!P$27,'[2]Tax Credits'!P$4)/(1-Z$58)*Z68/Z367</f>
        <v>21.876972883225168</v>
      </c>
      <c r="AA371" s="242">
        <f>IF($S$27="Market",'[2]Tax Credits'!Q$27,'[2]Tax Credits'!Q$4)/(1-AA$58)*AA68/AA367</f>
        <v>21.889532015044825</v>
      </c>
      <c r="AB371" s="242">
        <f>IF($S$27="Market",'[2]Tax Credits'!R$27,'[2]Tax Credits'!R$4)/(1-AB$58)*AB68/AB367</f>
        <v>21.902290484580305</v>
      </c>
      <c r="AC371" s="242">
        <f>IF($S$27="Market",'[2]Tax Credits'!S$27,'[2]Tax Credits'!S$4)/(1-AC$58)*AC68/AC367</f>
        <v>21.915253058788345</v>
      </c>
      <c r="AD371" s="242">
        <f>IF($S$27="Market",'[2]Tax Credits'!T$27,'[2]Tax Credits'!T$4)/(1-AD$58)*AD68/AD367</f>
        <v>21.928424657274334</v>
      </c>
      <c r="AE371" s="242">
        <f>IF($S$27="Market",'[2]Tax Credits'!U$27,'[2]Tax Credits'!U$4)/(1-AE$58)*AE68/AE367</f>
        <v>21.941810358426391</v>
      </c>
      <c r="AF371" s="242">
        <f>IF($S$27="Market",'[2]Tax Credits'!V$27,'[2]Tax Credits'!V$4)/(1-AF$58)*AF68/AF367</f>
        <v>21.955415405847596</v>
      </c>
      <c r="AG371" s="242">
        <f>IF($S$27="Market",'[2]Tax Credits'!W$27,'[2]Tax Credits'!W$4)/(1-AG$58)*AG68/AG367</f>
        <v>21.969245215104433</v>
      </c>
      <c r="AH371" s="242">
        <f>IF($S$27="Market",'[2]Tax Credits'!X$27,'[2]Tax Credits'!X$4)/(1-AH$58)*AH68/AH367</f>
        <v>21.983305380800509</v>
      </c>
      <c r="AI371" s="242">
        <f>IF($S$27="Market",'[2]Tax Credits'!Y$27,'[2]Tax Credits'!Y$4)/(1-AI$58)*AI68/AI367</f>
        <v>21.997601684008092</v>
      </c>
      <c r="AJ371" s="242">
        <f>IF($S$27="Market",'[2]Tax Credits'!Z$27,'[2]Tax Credits'!Z$4)/(1-AJ$58)*AJ68/AJ367</f>
        <v>16.23241387013967</v>
      </c>
      <c r="AK371" s="242">
        <f>IF($S$27="Market",'[2]Tax Credits'!AA$27,'[2]Tax Credits'!AA$4)/(1-AK$58)*AK68/AK367</f>
        <v>10.637981267479171</v>
      </c>
      <c r="AL371" s="242">
        <f>IF($S$27="Market",'[2]Tax Credits'!AB$27,'[2]Tax Credits'!AB$4)/(1-AL$58)*AL68/AL367</f>
        <v>0</v>
      </c>
      <c r="AM371" s="242">
        <f>IF($S$27="Market",'[2]Tax Credits'!AC$27,'[2]Tax Credits'!AC$4)/(1-AM$58)*AM68/AM367</f>
        <v>0</v>
      </c>
      <c r="AN371" s="242">
        <f>IF($S$27="Market",'[2]Tax Credits'!AD$27,'[2]Tax Credits'!AD$4)/(1-AN$58)*AN68/AN367</f>
        <v>0</v>
      </c>
      <c r="AO371" s="242">
        <f>IF($S$27="Market",'[2]Tax Credits'!AE$27,'[2]Tax Credits'!AE$4)/(1-AO$58)*AO68/AO367</f>
        <v>0</v>
      </c>
      <c r="AP371" s="242">
        <f>IF($S$27="Market",'[2]Tax Credits'!AF$27,'[2]Tax Credits'!AF$4)/(1-AP$58)*AP68/AP367</f>
        <v>0</v>
      </c>
    </row>
    <row r="372" spans="7:42" ht="14.25" customHeight="1" x14ac:dyDescent="0.2">
      <c r="G372" s="145"/>
      <c r="H372" s="415"/>
      <c r="J372" s="350"/>
      <c r="K372" s="142" t="s">
        <v>730</v>
      </c>
      <c r="L372" s="142" t="s">
        <v>963</v>
      </c>
      <c r="M372" s="242">
        <f>IF($S$27="Market",'[2]Tax Credits'!C$27,'[2]Tax Credits'!C$4)/(1-M$58)*M69/M368</f>
        <v>15.895964251430069</v>
      </c>
      <c r="N372" s="242">
        <f>IF($S$27="Market",'[2]Tax Credits'!D$27,'[2]Tax Credits'!D$4)/(1-N$58)*N69/N368</f>
        <v>21.304006087574543</v>
      </c>
      <c r="O372" s="242">
        <f>IF($S$27="Market",'[2]Tax Credits'!E$27,'[2]Tax Credits'!E$4)/(1-O$58)*O69/O368</f>
        <v>21.515756842461329</v>
      </c>
      <c r="P372" s="242">
        <f>IF($S$27="Market",'[2]Tax Credits'!F$27,'[2]Tax Credits'!F$4)/(1-P$58)*P69/P368</f>
        <v>21.653562402630921</v>
      </c>
      <c r="Q372" s="242">
        <f>IF($S$27="Market",'[2]Tax Credits'!G$27,'[2]Tax Credits'!G$4)/(1-Q$58)*Q69/Q368</f>
        <v>21.680620897446804</v>
      </c>
      <c r="R372" s="242">
        <f>IF($S$27="Market",'[2]Tax Credits'!H$27,'[2]Tax Credits'!H$4)/(1-R$58)*R69/R368</f>
        <v>21.70847797159713</v>
      </c>
      <c r="S372" s="242">
        <f>IF($S$27="Market",'[2]Tax Credits'!I$27,'[2]Tax Credits'!I$4)/(1-S$58)*S69/S368</f>
        <v>21.737169331051703</v>
      </c>
      <c r="T372" s="242">
        <f>IF($S$27="Market",'[2]Tax Credits'!J$27,'[2]Tax Credits'!J$4)/(1-T$58)*T69/T368</f>
        <v>21.766732831160908</v>
      </c>
      <c r="U372" s="242">
        <f>IF($S$27="Market",'[2]Tax Credits'!K$27,'[2]Tax Credits'!K$4)/(1-U$58)*U69/U368</f>
        <v>21.797208639909847</v>
      </c>
      <c r="V372" s="242">
        <f>IF($S$27="Market",'[2]Tax Credits'!L$27,'[2]Tax Credits'!L$4)/(1-V$58)*V69/V368</f>
        <v>21.828639416178099</v>
      </c>
      <c r="W372" s="242">
        <f>IF($S$27="Market",'[2]Tax Credits'!M$27,'[2]Tax Credits'!M$4)/(1-W$58)*W69/W368</f>
        <v>21.840446013131842</v>
      </c>
      <c r="X372" s="242">
        <f>IF($S$27="Market",'[2]Tax Credits'!N$27,'[2]Tax Credits'!N$4)/(1-X$58)*X69/X368</f>
        <v>21.852434293288923</v>
      </c>
      <c r="Y372" s="242">
        <f>IF($S$27="Market",'[2]Tax Credits'!O$27,'[2]Tax Credits'!O$4)/(1-Y$58)*Y69/Y368</f>
        <v>21.864608468958508</v>
      </c>
      <c r="Z372" s="242">
        <f>IF($S$27="Market",'[2]Tax Credits'!P$27,'[2]Tax Credits'!P$4)/(1-Z$58)*Z69/Z368</f>
        <v>21.876972883225168</v>
      </c>
      <c r="AA372" s="242">
        <f>IF($S$27="Market",'[2]Tax Credits'!Q$27,'[2]Tax Credits'!Q$4)/(1-AA$58)*AA69/AA368</f>
        <v>21.889532015044825</v>
      </c>
      <c r="AB372" s="242">
        <f>IF($S$27="Market",'[2]Tax Credits'!R$27,'[2]Tax Credits'!R$4)/(1-AB$58)*AB69/AB368</f>
        <v>21.902290484580305</v>
      </c>
      <c r="AC372" s="242">
        <f>IF($S$27="Market",'[2]Tax Credits'!S$27,'[2]Tax Credits'!S$4)/(1-AC$58)*AC69/AC368</f>
        <v>21.915253058788345</v>
      </c>
      <c r="AD372" s="242">
        <f>IF($S$27="Market",'[2]Tax Credits'!T$27,'[2]Tax Credits'!T$4)/(1-AD$58)*AD69/AD368</f>
        <v>21.928424657274334</v>
      </c>
      <c r="AE372" s="242">
        <f>IF($S$27="Market",'[2]Tax Credits'!U$27,'[2]Tax Credits'!U$4)/(1-AE$58)*AE69/AE368</f>
        <v>21.941810358426391</v>
      </c>
      <c r="AF372" s="242">
        <f>IF($S$27="Market",'[2]Tax Credits'!V$27,'[2]Tax Credits'!V$4)/(1-AF$58)*AF69/AF368</f>
        <v>21.955415405847596</v>
      </c>
      <c r="AG372" s="242">
        <f>IF($S$27="Market",'[2]Tax Credits'!W$27,'[2]Tax Credits'!W$4)/(1-AG$58)*AG69/AG368</f>
        <v>21.969245215104433</v>
      </c>
      <c r="AH372" s="242">
        <f>IF($S$27="Market",'[2]Tax Credits'!X$27,'[2]Tax Credits'!X$4)/(1-AH$58)*AH69/AH368</f>
        <v>21.983305380800509</v>
      </c>
      <c r="AI372" s="242">
        <f>IF($S$27="Market",'[2]Tax Credits'!Y$27,'[2]Tax Credits'!Y$4)/(1-AI$58)*AI69/AI368</f>
        <v>21.997601684008092</v>
      </c>
      <c r="AJ372" s="242">
        <f>IF($S$27="Market",'[2]Tax Credits'!Z$27,'[2]Tax Credits'!Z$4)/(1-AJ$58)*AJ69/AJ368</f>
        <v>16.23241387013967</v>
      </c>
      <c r="AK372" s="242">
        <f>IF($S$27="Market",'[2]Tax Credits'!AA$27,'[2]Tax Credits'!AA$4)/(1-AK$58)*AK69/AK368</f>
        <v>10.637981267479171</v>
      </c>
      <c r="AL372" s="242">
        <f>IF($S$27="Market",'[2]Tax Credits'!AB$27,'[2]Tax Credits'!AB$4)/(1-AL$58)*AL69/AL368</f>
        <v>0</v>
      </c>
      <c r="AM372" s="242">
        <f>IF($S$27="Market",'[2]Tax Credits'!AC$27,'[2]Tax Credits'!AC$4)/(1-AM$58)*AM69/AM368</f>
        <v>0</v>
      </c>
      <c r="AN372" s="242">
        <f>IF($S$27="Market",'[2]Tax Credits'!AD$27,'[2]Tax Credits'!AD$4)/(1-AN$58)*AN69/AN368</f>
        <v>0</v>
      </c>
      <c r="AO372" s="242">
        <f>IF($S$27="Market",'[2]Tax Credits'!AE$27,'[2]Tax Credits'!AE$4)/(1-AO$58)*AO69/AO368</f>
        <v>0</v>
      </c>
      <c r="AP372" s="242">
        <f>IF($S$27="Market",'[2]Tax Credits'!AF$27,'[2]Tax Credits'!AF$4)/(1-AP$58)*AP69/AP368</f>
        <v>0</v>
      </c>
    </row>
    <row r="373" spans="7:42" ht="14.25" customHeight="1" x14ac:dyDescent="0.2">
      <c r="G373" s="145"/>
      <c r="H373" s="415"/>
      <c r="J373" s="350"/>
      <c r="K373" s="142" t="s">
        <v>730</v>
      </c>
      <c r="L373" s="142" t="s">
        <v>964</v>
      </c>
      <c r="M373" s="242">
        <f>IF($S$27="Market",'[2]Tax Credits'!C$27,'[2]Tax Credits'!C$4)/(1-M$58)*M70/M369</f>
        <v>15.895964251430069</v>
      </c>
      <c r="N373" s="242">
        <f>IF($S$27="Market",'[2]Tax Credits'!D$27,'[2]Tax Credits'!D$4)/(1-N$58)*N70/N369</f>
        <v>21.304006087574543</v>
      </c>
      <c r="O373" s="242">
        <f>IF($S$27="Market",'[2]Tax Credits'!E$27,'[2]Tax Credits'!E$4)/(1-O$58)*O70/O369</f>
        <v>21.515756842461329</v>
      </c>
      <c r="P373" s="242">
        <f>IF($S$27="Market",'[2]Tax Credits'!F$27,'[2]Tax Credits'!F$4)/(1-P$58)*P70/P369</f>
        <v>21.653562402630921</v>
      </c>
      <c r="Q373" s="242">
        <f>IF($S$27="Market",'[2]Tax Credits'!G$27,'[2]Tax Credits'!G$4)/(1-Q$58)*Q70/Q369</f>
        <v>21.680620897446804</v>
      </c>
      <c r="R373" s="242">
        <f>IF($S$27="Market",'[2]Tax Credits'!H$27,'[2]Tax Credits'!H$4)/(1-R$58)*R70/R369</f>
        <v>21.70847797159713</v>
      </c>
      <c r="S373" s="242">
        <f>IF($S$27="Market",'[2]Tax Credits'!I$27,'[2]Tax Credits'!I$4)/(1-S$58)*S70/S369</f>
        <v>21.737169331051703</v>
      </c>
      <c r="T373" s="242">
        <f>IF($S$27="Market",'[2]Tax Credits'!J$27,'[2]Tax Credits'!J$4)/(1-T$58)*T70/T369</f>
        <v>21.766732831160908</v>
      </c>
      <c r="U373" s="242">
        <f>IF($S$27="Market",'[2]Tax Credits'!K$27,'[2]Tax Credits'!K$4)/(1-U$58)*U70/U369</f>
        <v>21.797208639909847</v>
      </c>
      <c r="V373" s="242">
        <f>IF($S$27="Market",'[2]Tax Credits'!L$27,'[2]Tax Credits'!L$4)/(1-V$58)*V70/V369</f>
        <v>21.828639416178099</v>
      </c>
      <c r="W373" s="242">
        <f>IF($S$27="Market",'[2]Tax Credits'!M$27,'[2]Tax Credits'!M$4)/(1-W$58)*W70/W369</f>
        <v>21.840446013131842</v>
      </c>
      <c r="X373" s="242">
        <f>IF($S$27="Market",'[2]Tax Credits'!N$27,'[2]Tax Credits'!N$4)/(1-X$58)*X70/X369</f>
        <v>21.852434293288923</v>
      </c>
      <c r="Y373" s="242">
        <f>IF($S$27="Market",'[2]Tax Credits'!O$27,'[2]Tax Credits'!O$4)/(1-Y$58)*Y70/Y369</f>
        <v>21.864608468958508</v>
      </c>
      <c r="Z373" s="242">
        <f>IF($S$27="Market",'[2]Tax Credits'!P$27,'[2]Tax Credits'!P$4)/(1-Z$58)*Z70/Z369</f>
        <v>21.876972883225168</v>
      </c>
      <c r="AA373" s="242">
        <f>IF($S$27="Market",'[2]Tax Credits'!Q$27,'[2]Tax Credits'!Q$4)/(1-AA$58)*AA70/AA369</f>
        <v>21.889532015044825</v>
      </c>
      <c r="AB373" s="242">
        <f>IF($S$27="Market",'[2]Tax Credits'!R$27,'[2]Tax Credits'!R$4)/(1-AB$58)*AB70/AB369</f>
        <v>21.902290484580305</v>
      </c>
      <c r="AC373" s="242">
        <f>IF($S$27="Market",'[2]Tax Credits'!S$27,'[2]Tax Credits'!S$4)/(1-AC$58)*AC70/AC369</f>
        <v>21.915253058788345</v>
      </c>
      <c r="AD373" s="242">
        <f>IF($S$27="Market",'[2]Tax Credits'!T$27,'[2]Tax Credits'!T$4)/(1-AD$58)*AD70/AD369</f>
        <v>21.928424657274334</v>
      </c>
      <c r="AE373" s="242">
        <f>IF($S$27="Market",'[2]Tax Credits'!U$27,'[2]Tax Credits'!U$4)/(1-AE$58)*AE70/AE369</f>
        <v>21.941810358426391</v>
      </c>
      <c r="AF373" s="242">
        <f>IF($S$27="Market",'[2]Tax Credits'!V$27,'[2]Tax Credits'!V$4)/(1-AF$58)*AF70/AF369</f>
        <v>21.955415405847596</v>
      </c>
      <c r="AG373" s="242">
        <f>IF($S$27="Market",'[2]Tax Credits'!W$27,'[2]Tax Credits'!W$4)/(1-AG$58)*AG70/AG369</f>
        <v>21.969245215104433</v>
      </c>
      <c r="AH373" s="242">
        <f>IF($S$27="Market",'[2]Tax Credits'!X$27,'[2]Tax Credits'!X$4)/(1-AH$58)*AH70/AH369</f>
        <v>21.983305380800509</v>
      </c>
      <c r="AI373" s="242">
        <f>IF($S$27="Market",'[2]Tax Credits'!Y$27,'[2]Tax Credits'!Y$4)/(1-AI$58)*AI70/AI369</f>
        <v>21.997601684008092</v>
      </c>
      <c r="AJ373" s="242">
        <f>IF($S$27="Market",'[2]Tax Credits'!Z$27,'[2]Tax Credits'!Z$4)/(1-AJ$58)*AJ70/AJ369</f>
        <v>16.23241387013967</v>
      </c>
      <c r="AK373" s="242">
        <f>IF($S$27="Market",'[2]Tax Credits'!AA$27,'[2]Tax Credits'!AA$4)/(1-AK$58)*AK70/AK369</f>
        <v>10.637981267479171</v>
      </c>
      <c r="AL373" s="242">
        <f>IF($S$27="Market",'[2]Tax Credits'!AB$27,'[2]Tax Credits'!AB$4)/(1-AL$58)*AL70/AL369</f>
        <v>0</v>
      </c>
      <c r="AM373" s="242">
        <f>IF($S$27="Market",'[2]Tax Credits'!AC$27,'[2]Tax Credits'!AC$4)/(1-AM$58)*AM70/AM369</f>
        <v>0</v>
      </c>
      <c r="AN373" s="242">
        <f>IF($S$27="Market",'[2]Tax Credits'!AD$27,'[2]Tax Credits'!AD$4)/(1-AN$58)*AN70/AN369</f>
        <v>0</v>
      </c>
      <c r="AO373" s="242">
        <f>IF($S$27="Market",'[2]Tax Credits'!AE$27,'[2]Tax Credits'!AE$4)/(1-AO$58)*AO70/AO369</f>
        <v>0</v>
      </c>
      <c r="AP373" s="242">
        <f>IF($S$27="Market",'[2]Tax Credits'!AF$27,'[2]Tax Credits'!AF$4)/(1-AP$58)*AP70/AP369</f>
        <v>0</v>
      </c>
    </row>
    <row r="374" spans="7:42" ht="14.25" customHeight="1" x14ac:dyDescent="0.2">
      <c r="G374" s="145"/>
      <c r="H374" s="243"/>
      <c r="J374" s="244"/>
      <c r="K374" s="142" t="s">
        <v>993</v>
      </c>
      <c r="L374" s="142" t="s">
        <v>962</v>
      </c>
      <c r="M374" s="245">
        <f t="shared" ref="M374:AP374" si="45">SUMPRODUCT($I$381:$I$386,M381:M386)</f>
        <v>0.81709853385293796</v>
      </c>
      <c r="N374" s="245">
        <f t="shared" si="45"/>
        <v>0.8125745997971765</v>
      </c>
      <c r="O374" s="245">
        <f t="shared" si="45"/>
        <v>0.81089959677475965</v>
      </c>
      <c r="P374" s="245">
        <f t="shared" si="45"/>
        <v>0.80784755291008847</v>
      </c>
      <c r="Q374" s="245">
        <f t="shared" si="45"/>
        <v>0.80712594022849449</v>
      </c>
      <c r="R374" s="245">
        <f t="shared" si="45"/>
        <v>0.8063832221125844</v>
      </c>
      <c r="S374" s="245">
        <f t="shared" si="45"/>
        <v>0.805618459182598</v>
      </c>
      <c r="T374" s="245">
        <f t="shared" si="45"/>
        <v>0.80483065548983357</v>
      </c>
      <c r="U374" s="245">
        <f t="shared" si="45"/>
        <v>0.80401875419480184</v>
      </c>
      <c r="V374" s="245">
        <f t="shared" si="45"/>
        <v>0.80318163284333988</v>
      </c>
      <c r="W374" s="245">
        <f t="shared" si="45"/>
        <v>0.80286723492496248</v>
      </c>
      <c r="X374" s="245">
        <f t="shared" si="45"/>
        <v>0.80254803015284137</v>
      </c>
      <c r="Y374" s="245">
        <f t="shared" si="45"/>
        <v>0.80222390746168104</v>
      </c>
      <c r="Z374" s="245">
        <f t="shared" si="45"/>
        <v>0.80189475233871321</v>
      </c>
      <c r="AA374" s="245">
        <f t="shared" si="45"/>
        <v>0.80156044668891691</v>
      </c>
      <c r="AB374" s="245">
        <f t="shared" si="45"/>
        <v>0.80122086869386189</v>
      </c>
      <c r="AC374" s="245">
        <f t="shared" si="45"/>
        <v>0.80087589266384385</v>
      </c>
      <c r="AD374" s="245">
        <f t="shared" si="45"/>
        <v>0.80052538888288771</v>
      </c>
      <c r="AE374" s="245">
        <f t="shared" si="45"/>
        <v>0.80016922344628871</v>
      </c>
      <c r="AF374" s="245">
        <f t="shared" si="45"/>
        <v>0.79980725809020381</v>
      </c>
      <c r="AG374" s="245">
        <f t="shared" si="45"/>
        <v>0.79943935001278377</v>
      </c>
      <c r="AH374" s="245">
        <f t="shared" si="45"/>
        <v>0.79906535168661719</v>
      </c>
      <c r="AI374" s="245">
        <f t="shared" si="45"/>
        <v>0.79868511066159498</v>
      </c>
      <c r="AJ374" s="245">
        <f t="shared" si="45"/>
        <v>0.80812345996335389</v>
      </c>
      <c r="AK374" s="245">
        <f t="shared" si="45"/>
        <v>0.81793893670470375</v>
      </c>
      <c r="AL374" s="245">
        <f t="shared" si="45"/>
        <v>0.84060620006594722</v>
      </c>
      <c r="AM374" s="245">
        <f t="shared" si="45"/>
        <v>0.84060626491178625</v>
      </c>
      <c r="AN374" s="245">
        <f t="shared" si="45"/>
        <v>0.84060633094392512</v>
      </c>
      <c r="AO374" s="245">
        <f t="shared" si="45"/>
        <v>0.84060639819521676</v>
      </c>
      <c r="AP374" s="245">
        <f t="shared" si="45"/>
        <v>0.8406064666997406</v>
      </c>
    </row>
    <row r="375" spans="7:42" ht="14.25" customHeight="1" x14ac:dyDescent="0.2">
      <c r="G375" s="145"/>
      <c r="H375" s="243"/>
      <c r="J375" s="244"/>
      <c r="K375" s="142" t="s">
        <v>993</v>
      </c>
      <c r="L375" s="142" t="s">
        <v>963</v>
      </c>
      <c r="M375" s="245">
        <f t="shared" ref="M375:AP375" si="46">SUMPRODUCT($I$381:$I$386,M388:M393)</f>
        <v>0.81709853385293796</v>
      </c>
      <c r="N375" s="245">
        <f t="shared" si="46"/>
        <v>0.8125745997971765</v>
      </c>
      <c r="O375" s="245">
        <f t="shared" si="46"/>
        <v>0.81089959677475965</v>
      </c>
      <c r="P375" s="245">
        <f t="shared" si="46"/>
        <v>0.80784755291008847</v>
      </c>
      <c r="Q375" s="245">
        <f t="shared" si="46"/>
        <v>0.80712594022849449</v>
      </c>
      <c r="R375" s="245">
        <f t="shared" si="46"/>
        <v>0.8063832221125844</v>
      </c>
      <c r="S375" s="245">
        <f t="shared" si="46"/>
        <v>0.805618459182598</v>
      </c>
      <c r="T375" s="245">
        <f t="shared" si="46"/>
        <v>0.80483065548983357</v>
      </c>
      <c r="U375" s="245">
        <f t="shared" si="46"/>
        <v>0.80401875419480184</v>
      </c>
      <c r="V375" s="245">
        <f t="shared" si="46"/>
        <v>0.80318163284333988</v>
      </c>
      <c r="W375" s="245">
        <f t="shared" si="46"/>
        <v>0.80286723492496248</v>
      </c>
      <c r="X375" s="245">
        <f t="shared" si="46"/>
        <v>0.80254803015284137</v>
      </c>
      <c r="Y375" s="245">
        <f t="shared" si="46"/>
        <v>0.80222390746168104</v>
      </c>
      <c r="Z375" s="245">
        <f t="shared" si="46"/>
        <v>0.80189475233871321</v>
      </c>
      <c r="AA375" s="245">
        <f t="shared" si="46"/>
        <v>0.80156044668891691</v>
      </c>
      <c r="AB375" s="245">
        <f t="shared" si="46"/>
        <v>0.80122086869386189</v>
      </c>
      <c r="AC375" s="245">
        <f t="shared" si="46"/>
        <v>0.80087589266384385</v>
      </c>
      <c r="AD375" s="245">
        <f t="shared" si="46"/>
        <v>0.80052538888288771</v>
      </c>
      <c r="AE375" s="245">
        <f t="shared" si="46"/>
        <v>0.80016922344628871</v>
      </c>
      <c r="AF375" s="245">
        <f t="shared" si="46"/>
        <v>0.79980725809020381</v>
      </c>
      <c r="AG375" s="245">
        <f t="shared" si="46"/>
        <v>0.79943935001278377</v>
      </c>
      <c r="AH375" s="245">
        <f t="shared" si="46"/>
        <v>0.79906535168661719</v>
      </c>
      <c r="AI375" s="245">
        <f t="shared" si="46"/>
        <v>0.79868511066159498</v>
      </c>
      <c r="AJ375" s="245">
        <f t="shared" si="46"/>
        <v>0.80812345996335389</v>
      </c>
      <c r="AK375" s="245">
        <f t="shared" si="46"/>
        <v>0.81793893670470375</v>
      </c>
      <c r="AL375" s="245">
        <f t="shared" si="46"/>
        <v>0.84060620006594722</v>
      </c>
      <c r="AM375" s="245">
        <f t="shared" si="46"/>
        <v>0.84060626491178625</v>
      </c>
      <c r="AN375" s="245">
        <f t="shared" si="46"/>
        <v>0.84060633094392512</v>
      </c>
      <c r="AO375" s="245">
        <f t="shared" si="46"/>
        <v>0.84060639819521676</v>
      </c>
      <c r="AP375" s="245">
        <f t="shared" si="46"/>
        <v>0.8406064666997406</v>
      </c>
    </row>
    <row r="376" spans="7:42" ht="14.25" customHeight="1" x14ac:dyDescent="0.2">
      <c r="G376" s="145"/>
      <c r="H376" s="243"/>
      <c r="J376" s="244"/>
      <c r="K376" s="142" t="s">
        <v>993</v>
      </c>
      <c r="L376" s="142" t="s">
        <v>964</v>
      </c>
      <c r="M376" s="245">
        <f t="shared" ref="M376:AP376" si="47">SUMPRODUCT($I$381:$I$386,M395:M400)</f>
        <v>0.81709853385293796</v>
      </c>
      <c r="N376" s="245">
        <f t="shared" si="47"/>
        <v>0.8125745997971765</v>
      </c>
      <c r="O376" s="245">
        <f t="shared" si="47"/>
        <v>0.81089959677475965</v>
      </c>
      <c r="P376" s="245">
        <f t="shared" si="47"/>
        <v>0.80784755291008847</v>
      </c>
      <c r="Q376" s="245">
        <f t="shared" si="47"/>
        <v>0.80712594022849449</v>
      </c>
      <c r="R376" s="245">
        <f t="shared" si="47"/>
        <v>0.8063832221125844</v>
      </c>
      <c r="S376" s="245">
        <f t="shared" si="47"/>
        <v>0.805618459182598</v>
      </c>
      <c r="T376" s="245">
        <f t="shared" si="47"/>
        <v>0.80483065548983357</v>
      </c>
      <c r="U376" s="245">
        <f t="shared" si="47"/>
        <v>0.80401875419480184</v>
      </c>
      <c r="V376" s="245">
        <f t="shared" si="47"/>
        <v>0.80318163284333988</v>
      </c>
      <c r="W376" s="245">
        <f t="shared" si="47"/>
        <v>0.80286723492496248</v>
      </c>
      <c r="X376" s="245">
        <f t="shared" si="47"/>
        <v>0.80254803015284137</v>
      </c>
      <c r="Y376" s="245">
        <f t="shared" si="47"/>
        <v>0.80222390746168104</v>
      </c>
      <c r="Z376" s="245">
        <f t="shared" si="47"/>
        <v>0.80189475233871321</v>
      </c>
      <c r="AA376" s="245">
        <f t="shared" si="47"/>
        <v>0.80156044668891691</v>
      </c>
      <c r="AB376" s="245">
        <f t="shared" si="47"/>
        <v>0.80122086869386189</v>
      </c>
      <c r="AC376" s="245">
        <f t="shared" si="47"/>
        <v>0.80087589266384385</v>
      </c>
      <c r="AD376" s="245">
        <f t="shared" si="47"/>
        <v>0.80052538888288771</v>
      </c>
      <c r="AE376" s="245">
        <f t="shared" si="47"/>
        <v>0.80016922344628871</v>
      </c>
      <c r="AF376" s="245">
        <f t="shared" si="47"/>
        <v>0.79980725809020381</v>
      </c>
      <c r="AG376" s="245">
        <f t="shared" si="47"/>
        <v>0.79943935001278377</v>
      </c>
      <c r="AH376" s="245">
        <f t="shared" si="47"/>
        <v>0.79906535168661719</v>
      </c>
      <c r="AI376" s="245">
        <f t="shared" si="47"/>
        <v>0.79868511066159498</v>
      </c>
      <c r="AJ376" s="245">
        <f t="shared" si="47"/>
        <v>0.80812345996335389</v>
      </c>
      <c r="AK376" s="245">
        <f t="shared" si="47"/>
        <v>0.81793893670470375</v>
      </c>
      <c r="AL376" s="245">
        <f t="shared" si="47"/>
        <v>0.84060620006594722</v>
      </c>
      <c r="AM376" s="245">
        <f t="shared" si="47"/>
        <v>0.84060626491178625</v>
      </c>
      <c r="AN376" s="245">
        <f t="shared" si="47"/>
        <v>0.84060633094392512</v>
      </c>
      <c r="AO376" s="245">
        <f t="shared" si="47"/>
        <v>0.84060639819521676</v>
      </c>
      <c r="AP376" s="245">
        <f t="shared" si="47"/>
        <v>0.8406064666997406</v>
      </c>
    </row>
    <row r="377" spans="7:42" ht="14.25" customHeight="1" x14ac:dyDescent="0.2">
      <c r="G377" s="145"/>
      <c r="H377" s="243"/>
      <c r="J377" s="244"/>
      <c r="K377" s="142" t="s">
        <v>994</v>
      </c>
      <c r="L377" s="142" t="s">
        <v>962</v>
      </c>
      <c r="M377" s="245">
        <f>(1-M$58*M374*(1-M$370/2)-M$370)/(1-M$58)</f>
        <v>1.0633973032403095</v>
      </c>
      <c r="N377" s="245">
        <f t="shared" ref="N377:AP379" si="48">(1-N$58*N374*(1-N$370/2)-N$370)/(1-N$58)</f>
        <v>1.0649653891896131</v>
      </c>
      <c r="O377" s="245">
        <f t="shared" si="48"/>
        <v>1.0655459787101762</v>
      </c>
      <c r="P377" s="245">
        <f t="shared" si="48"/>
        <v>1.0666038781052292</v>
      </c>
      <c r="Q377" s="245">
        <f t="shared" si="48"/>
        <v>1.0668540034812626</v>
      </c>
      <c r="R377" s="245">
        <f t="shared" si="48"/>
        <v>1.0671114444225973</v>
      </c>
      <c r="S377" s="245">
        <f t="shared" si="48"/>
        <v>1.067376526537031</v>
      </c>
      <c r="T377" s="245">
        <f t="shared" si="48"/>
        <v>1.0676495950402867</v>
      </c>
      <c r="U377" s="245">
        <f t="shared" si="48"/>
        <v>1.0679310162540507</v>
      </c>
      <c r="V377" s="245">
        <f t="shared" si="48"/>
        <v>1.0682211792433669</v>
      </c>
      <c r="W377" s="245">
        <f t="shared" si="48"/>
        <v>1.0683301558447544</v>
      </c>
      <c r="X377" s="245">
        <f t="shared" si="48"/>
        <v>1.0684407985977089</v>
      </c>
      <c r="Y377" s="245">
        <f t="shared" si="48"/>
        <v>1.0685531459996813</v>
      </c>
      <c r="Z377" s="245">
        <f t="shared" si="48"/>
        <v>1.0686672377430855</v>
      </c>
      <c r="AA377" s="245">
        <f t="shared" si="48"/>
        <v>1.0687831147620157</v>
      </c>
      <c r="AB377" s="245">
        <f t="shared" si="48"/>
        <v>1.0689008192811742</v>
      </c>
      <c r="AC377" s="245">
        <f t="shared" si="48"/>
        <v>1.0690203948671244</v>
      </c>
      <c r="AD377" s="245">
        <f t="shared" si="48"/>
        <v>1.0691418864820155</v>
      </c>
      <c r="AE377" s="245">
        <f t="shared" si="48"/>
        <v>1.069265340539894</v>
      </c>
      <c r="AF377" s="245">
        <f t="shared" si="48"/>
        <v>1.069390804965771</v>
      </c>
      <c r="AG377" s="245">
        <f t="shared" si="48"/>
        <v>1.0695183292576211</v>
      </c>
      <c r="AH377" s="245">
        <f t="shared" si="48"/>
        <v>1.0696479645513934</v>
      </c>
      <c r="AI377" s="245">
        <f t="shared" si="48"/>
        <v>1.069779763689342</v>
      </c>
      <c r="AJ377" s="245">
        <f t="shared" si="48"/>
        <v>1.0665082432068849</v>
      </c>
      <c r="AK377" s="245">
        <f t="shared" si="48"/>
        <v>1.0631060028174109</v>
      </c>
      <c r="AL377" s="245">
        <f t="shared" si="48"/>
        <v>1.0552490763574269</v>
      </c>
      <c r="AM377" s="245">
        <f t="shared" si="48"/>
        <v>1.0552490538805632</v>
      </c>
      <c r="AN377" s="245">
        <f t="shared" si="48"/>
        <v>1.0552490309925042</v>
      </c>
      <c r="AO377" s="245">
        <f t="shared" si="48"/>
        <v>1.0552490076818626</v>
      </c>
      <c r="AP377" s="245">
        <f t="shared" si="48"/>
        <v>1.0552489839368258</v>
      </c>
    </row>
    <row r="378" spans="7:42" ht="14.25" customHeight="1" x14ac:dyDescent="0.2">
      <c r="G378" s="145"/>
      <c r="H378" s="243"/>
      <c r="J378" s="244"/>
      <c r="K378" s="142" t="s">
        <v>994</v>
      </c>
      <c r="L378" s="142" t="s">
        <v>963</v>
      </c>
      <c r="M378" s="245">
        <f t="shared" ref="M378:AB379" si="49">(1-M$58*M375*(1-M$370/2)-M$370)/(1-M$58)</f>
        <v>1.0633973032403095</v>
      </c>
      <c r="N378" s="245">
        <f t="shared" si="49"/>
        <v>1.0649653891896131</v>
      </c>
      <c r="O378" s="245">
        <f t="shared" si="49"/>
        <v>1.0655459787101762</v>
      </c>
      <c r="P378" s="245">
        <f t="shared" si="49"/>
        <v>1.0666038781052292</v>
      </c>
      <c r="Q378" s="245">
        <f t="shared" si="49"/>
        <v>1.0668540034812626</v>
      </c>
      <c r="R378" s="245">
        <f t="shared" si="49"/>
        <v>1.0671114444225973</v>
      </c>
      <c r="S378" s="245">
        <f t="shared" si="49"/>
        <v>1.067376526537031</v>
      </c>
      <c r="T378" s="245">
        <f t="shared" si="49"/>
        <v>1.0676495950402867</v>
      </c>
      <c r="U378" s="245">
        <f t="shared" si="49"/>
        <v>1.0679310162540507</v>
      </c>
      <c r="V378" s="245">
        <f t="shared" si="49"/>
        <v>1.0682211792433669</v>
      </c>
      <c r="W378" s="245">
        <f t="shared" si="49"/>
        <v>1.0683301558447544</v>
      </c>
      <c r="X378" s="245">
        <f t="shared" si="49"/>
        <v>1.0684407985977089</v>
      </c>
      <c r="Y378" s="245">
        <f t="shared" si="49"/>
        <v>1.0685531459996813</v>
      </c>
      <c r="Z378" s="245">
        <f t="shared" si="49"/>
        <v>1.0686672377430855</v>
      </c>
      <c r="AA378" s="245">
        <f t="shared" si="49"/>
        <v>1.0687831147620157</v>
      </c>
      <c r="AB378" s="245">
        <f t="shared" si="49"/>
        <v>1.0689008192811742</v>
      </c>
      <c r="AC378" s="245">
        <f t="shared" si="48"/>
        <v>1.0690203948671244</v>
      </c>
      <c r="AD378" s="245">
        <f t="shared" si="48"/>
        <v>1.0691418864820155</v>
      </c>
      <c r="AE378" s="245">
        <f t="shared" si="48"/>
        <v>1.069265340539894</v>
      </c>
      <c r="AF378" s="245">
        <f t="shared" si="48"/>
        <v>1.069390804965771</v>
      </c>
      <c r="AG378" s="245">
        <f t="shared" si="48"/>
        <v>1.0695183292576211</v>
      </c>
      <c r="AH378" s="245">
        <f t="shared" si="48"/>
        <v>1.0696479645513934</v>
      </c>
      <c r="AI378" s="245">
        <f t="shared" si="48"/>
        <v>1.069779763689342</v>
      </c>
      <c r="AJ378" s="245">
        <f t="shared" si="48"/>
        <v>1.0665082432068849</v>
      </c>
      <c r="AK378" s="245">
        <f t="shared" si="48"/>
        <v>1.0631060028174109</v>
      </c>
      <c r="AL378" s="245">
        <f t="shared" si="48"/>
        <v>1.0552490763574269</v>
      </c>
      <c r="AM378" s="245">
        <f t="shared" si="48"/>
        <v>1.0552490538805632</v>
      </c>
      <c r="AN378" s="245">
        <f t="shared" si="48"/>
        <v>1.0552490309925042</v>
      </c>
      <c r="AO378" s="245">
        <f t="shared" si="48"/>
        <v>1.0552490076818626</v>
      </c>
      <c r="AP378" s="245">
        <f t="shared" si="48"/>
        <v>1.0552489839368258</v>
      </c>
    </row>
    <row r="379" spans="7:42" ht="14.25" customHeight="1" x14ac:dyDescent="0.2">
      <c r="G379" s="145"/>
      <c r="H379" s="243"/>
      <c r="J379" s="244"/>
      <c r="K379" s="142" t="s">
        <v>994</v>
      </c>
      <c r="L379" s="142" t="s">
        <v>964</v>
      </c>
      <c r="M379" s="245">
        <f t="shared" si="49"/>
        <v>1.0633973032403095</v>
      </c>
      <c r="N379" s="245">
        <f t="shared" si="48"/>
        <v>1.0649653891896131</v>
      </c>
      <c r="O379" s="245">
        <f t="shared" si="48"/>
        <v>1.0655459787101762</v>
      </c>
      <c r="P379" s="245">
        <f t="shared" si="48"/>
        <v>1.0666038781052292</v>
      </c>
      <c r="Q379" s="245">
        <f t="shared" si="48"/>
        <v>1.0668540034812626</v>
      </c>
      <c r="R379" s="245">
        <f t="shared" si="48"/>
        <v>1.0671114444225973</v>
      </c>
      <c r="S379" s="245">
        <f t="shared" si="48"/>
        <v>1.067376526537031</v>
      </c>
      <c r="T379" s="245">
        <f t="shared" si="48"/>
        <v>1.0676495950402867</v>
      </c>
      <c r="U379" s="245">
        <f t="shared" si="48"/>
        <v>1.0679310162540507</v>
      </c>
      <c r="V379" s="245">
        <f t="shared" si="48"/>
        <v>1.0682211792433669</v>
      </c>
      <c r="W379" s="245">
        <f t="shared" si="48"/>
        <v>1.0683301558447544</v>
      </c>
      <c r="X379" s="245">
        <f t="shared" si="48"/>
        <v>1.0684407985977089</v>
      </c>
      <c r="Y379" s="245">
        <f t="shared" si="48"/>
        <v>1.0685531459996813</v>
      </c>
      <c r="Z379" s="245">
        <f t="shared" si="48"/>
        <v>1.0686672377430855</v>
      </c>
      <c r="AA379" s="245">
        <f t="shared" si="48"/>
        <v>1.0687831147620157</v>
      </c>
      <c r="AB379" s="245">
        <f t="shared" si="48"/>
        <v>1.0689008192811742</v>
      </c>
      <c r="AC379" s="245">
        <f t="shared" si="48"/>
        <v>1.0690203948671244</v>
      </c>
      <c r="AD379" s="245">
        <f t="shared" si="48"/>
        <v>1.0691418864820155</v>
      </c>
      <c r="AE379" s="245">
        <f t="shared" si="48"/>
        <v>1.069265340539894</v>
      </c>
      <c r="AF379" s="245">
        <f t="shared" si="48"/>
        <v>1.069390804965771</v>
      </c>
      <c r="AG379" s="245">
        <f t="shared" si="48"/>
        <v>1.0695183292576211</v>
      </c>
      <c r="AH379" s="245">
        <f t="shared" si="48"/>
        <v>1.0696479645513934</v>
      </c>
      <c r="AI379" s="245">
        <f t="shared" si="48"/>
        <v>1.069779763689342</v>
      </c>
      <c r="AJ379" s="245">
        <f t="shared" si="48"/>
        <v>1.0665082432068849</v>
      </c>
      <c r="AK379" s="245">
        <f t="shared" si="48"/>
        <v>1.0631060028174109</v>
      </c>
      <c r="AL379" s="245">
        <f t="shared" si="48"/>
        <v>1.0552490763574269</v>
      </c>
      <c r="AM379" s="245">
        <f t="shared" si="48"/>
        <v>1.0552490538805632</v>
      </c>
      <c r="AN379" s="245">
        <f t="shared" si="48"/>
        <v>1.0552490309925042</v>
      </c>
      <c r="AO379" s="245">
        <f t="shared" si="48"/>
        <v>1.0552490076818626</v>
      </c>
      <c r="AP379" s="245">
        <f t="shared" si="48"/>
        <v>1.0552489839368258</v>
      </c>
    </row>
    <row r="380" spans="7:42" ht="14.25" customHeight="1" x14ac:dyDescent="0.2">
      <c r="G380" s="145"/>
      <c r="H380" s="240"/>
      <c r="I380" s="246" t="s">
        <v>995</v>
      </c>
      <c r="J380" s="464" t="s">
        <v>996</v>
      </c>
      <c r="K380" s="248" t="s">
        <v>997</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
      <c r="G381" s="145"/>
      <c r="H381" s="240"/>
      <c r="I381" s="137">
        <v>0.2</v>
      </c>
      <c r="J381" s="464"/>
      <c r="K381" s="249">
        <v>1</v>
      </c>
      <c r="L381" s="249"/>
      <c r="M381" s="250">
        <f t="shared" ref="M381:AB386" si="50">1/((1+M$62)*(1+M$41))^$K381</f>
        <v>0.92841602387619371</v>
      </c>
      <c r="N381" s="250">
        <f t="shared" si="50"/>
        <v>0.92646596902579126</v>
      </c>
      <c r="O381" s="250">
        <f t="shared" si="50"/>
        <v>0.92574144602739505</v>
      </c>
      <c r="P381" s="250">
        <f t="shared" si="50"/>
        <v>0.92441777423725047</v>
      </c>
      <c r="Q381" s="250">
        <f t="shared" si="50"/>
        <v>0.92410414558544873</v>
      </c>
      <c r="R381" s="250">
        <f t="shared" si="50"/>
        <v>0.92378107748470317</v>
      </c>
      <c r="S381" s="250">
        <f t="shared" si="50"/>
        <v>0.92344813726771102</v>
      </c>
      <c r="T381" s="250">
        <f t="shared" si="50"/>
        <v>0.92310486541453451</v>
      </c>
      <c r="U381" s="250">
        <f t="shared" si="50"/>
        <v>0.92275077343655154</v>
      </c>
      <c r="V381" s="250">
        <f t="shared" si="50"/>
        <v>0.92238534155718321</v>
      </c>
      <c r="W381" s="250">
        <f t="shared" si="50"/>
        <v>0.92224800669421647</v>
      </c>
      <c r="X381" s="250">
        <f t="shared" si="50"/>
        <v>0.92210852205209193</v>
      </c>
      <c r="Y381" s="250">
        <f t="shared" si="50"/>
        <v>0.92196683675507851</v>
      </c>
      <c r="Z381" s="250">
        <f t="shared" si="50"/>
        <v>0.92182289830934494</v>
      </c>
      <c r="AA381" s="250">
        <f t="shared" si="50"/>
        <v>0.92167665253811371</v>
      </c>
      <c r="AB381" s="250">
        <f t="shared" si="50"/>
        <v>0.92152804351367079</v>
      </c>
      <c r="AC381" s="250">
        <f t="shared" ref="AC381:AP386" si="51">1/((1+AC$62)*(1+AC$41))^$K381</f>
        <v>0.92137701348605727</v>
      </c>
      <c r="AD381" s="250">
        <f t="shared" si="51"/>
        <v>0.92122350280823739</v>
      </c>
      <c r="AE381" s="250">
        <f t="shared" si="51"/>
        <v>0.92106744985756428</v>
      </c>
      <c r="AF381" s="250">
        <f t="shared" si="51"/>
        <v>0.92090879095330447</v>
      </c>
      <c r="AG381" s="250">
        <f t="shared" si="51"/>
        <v>0.92074746026996224</v>
      </c>
      <c r="AH381" s="250">
        <f t="shared" si="51"/>
        <v>0.92058338974627008</v>
      </c>
      <c r="AI381" s="250">
        <f t="shared" si="51"/>
        <v>0.92041650898941696</v>
      </c>
      <c r="AJ381" s="250">
        <f t="shared" si="51"/>
        <v>0.92453762210875801</v>
      </c>
      <c r="AK381" s="250">
        <f t="shared" si="51"/>
        <v>0.9287771987568052</v>
      </c>
      <c r="AL381" s="250">
        <f t="shared" si="51"/>
        <v>0.93839339302495139</v>
      </c>
      <c r="AM381" s="250">
        <f t="shared" si="51"/>
        <v>0.9383934201948092</v>
      </c>
      <c r="AN381" s="250">
        <f t="shared" si="51"/>
        <v>0.93839344786171464</v>
      </c>
      <c r="AO381" s="250">
        <f t="shared" si="51"/>
        <v>0.93839347603943257</v>
      </c>
      <c r="AP381" s="250">
        <f t="shared" si="51"/>
        <v>0.93839350474224215</v>
      </c>
    </row>
    <row r="382" spans="7:42" ht="14.25" customHeight="1" x14ac:dyDescent="0.2">
      <c r="G382" s="145"/>
      <c r="H382" s="240"/>
      <c r="I382" s="137">
        <v>0.32</v>
      </c>
      <c r="J382" s="464"/>
      <c r="K382" s="249">
        <f>K381+1</f>
        <v>2</v>
      </c>
      <c r="L382" s="249"/>
      <c r="M382" s="250">
        <f t="shared" si="50"/>
        <v>0.86195631339008105</v>
      </c>
      <c r="N382" s="250">
        <f t="shared" si="50"/>
        <v>0.8583391917628983</v>
      </c>
      <c r="O382" s="250">
        <f t="shared" si="50"/>
        <v>0.85699722489289243</v>
      </c>
      <c r="P382" s="250">
        <f t="shared" si="50"/>
        <v>0.85454822132575226</v>
      </c>
      <c r="Q382" s="250">
        <f t="shared" si="50"/>
        <v>0.85396847188821212</v>
      </c>
      <c r="R382" s="250">
        <f t="shared" si="50"/>
        <v>0.85337147911879907</v>
      </c>
      <c r="S382" s="250">
        <f t="shared" si="50"/>
        <v>0.85275646222320511</v>
      </c>
      <c r="T382" s="250">
        <f t="shared" si="50"/>
        <v>0.85212259255198597</v>
      </c>
      <c r="U382" s="250">
        <f t="shared" si="50"/>
        <v>0.8514689898777541</v>
      </c>
      <c r="V382" s="250">
        <f t="shared" si="50"/>
        <v>0.85079471831956155</v>
      </c>
      <c r="W382" s="250">
        <f t="shared" si="50"/>
        <v>0.85054138585145556</v>
      </c>
      <c r="X382" s="250">
        <f t="shared" si="50"/>
        <v>0.8502841264410933</v>
      </c>
      <c r="Y382" s="250">
        <f t="shared" si="50"/>
        <v>0.85002284807616557</v>
      </c>
      <c r="Z382" s="250">
        <f t="shared" si="50"/>
        <v>0.84975745584744078</v>
      </c>
      <c r="AA382" s="250">
        <f t="shared" si="50"/>
        <v>0.84948785183386288</v>
      </c>
      <c r="AB382" s="250">
        <f t="shared" si="50"/>
        <v>0.84921393498213393</v>
      </c>
      <c r="AC382" s="250">
        <f t="shared" si="51"/>
        <v>0.84893560098048615</v>
      </c>
      <c r="AD382" s="250">
        <f t="shared" si="51"/>
        <v>0.8486527421262785</v>
      </c>
      <c r="AE382" s="250">
        <f t="shared" si="51"/>
        <v>0.8483652471871167</v>
      </c>
      <c r="AF382" s="250">
        <f t="shared" si="51"/>
        <v>0.84807300125507701</v>
      </c>
      <c r="AG382" s="250">
        <f t="shared" si="51"/>
        <v>0.84777588559358563</v>
      </c>
      <c r="AH382" s="250">
        <f t="shared" si="51"/>
        <v>0.84747377747673303</v>
      </c>
      <c r="AI382" s="250">
        <f t="shared" si="51"/>
        <v>0.84716655002026542</v>
      </c>
      <c r="AJ382" s="250">
        <f t="shared" si="51"/>
        <v>0.85476981469451674</v>
      </c>
      <c r="AK382" s="250">
        <f t="shared" si="51"/>
        <v>0.86262708493053808</v>
      </c>
      <c r="AL382" s="250">
        <f t="shared" si="51"/>
        <v>0.88058216007288093</v>
      </c>
      <c r="AM382" s="250">
        <f t="shared" si="51"/>
        <v>0.88058221106491175</v>
      </c>
      <c r="AN382" s="250">
        <f t="shared" si="51"/>
        <v>0.88058226298979658</v>
      </c>
      <c r="AO382" s="250">
        <f t="shared" si="51"/>
        <v>0.88058231587336921</v>
      </c>
      <c r="AP382" s="250">
        <f t="shared" si="51"/>
        <v>0.88058236974242843</v>
      </c>
    </row>
    <row r="383" spans="7:42" ht="14.25" customHeight="1" x14ac:dyDescent="0.2">
      <c r="G383" s="145"/>
      <c r="H383" s="240"/>
      <c r="I383" s="137">
        <v>0.192</v>
      </c>
      <c r="J383" s="464"/>
      <c r="K383" s="249">
        <f>K382+1</f>
        <v>3</v>
      </c>
      <c r="L383" s="249"/>
      <c r="M383" s="250">
        <f t="shared" si="50"/>
        <v>0.80025405323260146</v>
      </c>
      <c r="N383" s="250">
        <f t="shared" si="50"/>
        <v>0.79522205104942811</v>
      </c>
      <c r="O383" s="250">
        <f t="shared" si="50"/>
        <v>0.793357850213811</v>
      </c>
      <c r="P383" s="250">
        <f t="shared" si="50"/>
        <v>0.78995956473635309</v>
      </c>
      <c r="Q383" s="250">
        <f t="shared" si="50"/>
        <v>0.78915580507116756</v>
      </c>
      <c r="R383" s="250">
        <f t="shared" si="50"/>
        <v>0.78832842447507911</v>
      </c>
      <c r="S383" s="250">
        <f t="shared" si="50"/>
        <v>0.787476366583022</v>
      </c>
      <c r="T383" s="250">
        <f t="shared" si="50"/>
        <v>0.78659851111438528</v>
      </c>
      <c r="U383" s="250">
        <f t="shared" si="50"/>
        <v>0.78569366896693671</v>
      </c>
      <c r="V383" s="250">
        <f t="shared" si="50"/>
        <v>0.78476057685223632</v>
      </c>
      <c r="W383" s="250">
        <f t="shared" si="50"/>
        <v>0.7844100977124413</v>
      </c>
      <c r="X383" s="250">
        <f t="shared" si="50"/>
        <v>0.78405423915695049</v>
      </c>
      <c r="Y383" s="250">
        <f t="shared" si="50"/>
        <v>0.78369287641032503</v>
      </c>
      <c r="Z383" s="250">
        <f t="shared" si="50"/>
        <v>0.78332588080926302</v>
      </c>
      <c r="AA383" s="250">
        <f t="shared" si="50"/>
        <v>0.7829531196500279</v>
      </c>
      <c r="AB383" s="250">
        <f t="shared" si="50"/>
        <v>0.7825744560286314</v>
      </c>
      <c r="AC383" s="250">
        <f t="shared" si="51"/>
        <v>0.78218974867339153</v>
      </c>
      <c r="AD383" s="250">
        <f t="shared" si="51"/>
        <v>0.78179885176938602</v>
      </c>
      <c r="AE383" s="250">
        <f t="shared" si="51"/>
        <v>0.78140161477441972</v>
      </c>
      <c r="AF383" s="250">
        <f t="shared" si="51"/>
        <v>0.78099788222595323</v>
      </c>
      <c r="AG383" s="250">
        <f t="shared" si="51"/>
        <v>0.78058749353841217</v>
      </c>
      <c r="AH383" s="250">
        <f t="shared" si="51"/>
        <v>0.78017028279060718</v>
      </c>
      <c r="AI383" s="250">
        <f t="shared" si="51"/>
        <v>0.77974607850226096</v>
      </c>
      <c r="AJ383" s="250">
        <f t="shared" si="51"/>
        <v>0.79026685192801238</v>
      </c>
      <c r="AK383" s="250">
        <f t="shared" si="51"/>
        <v>0.80118836751353384</v>
      </c>
      <c r="AL383" s="250">
        <f t="shared" si="51"/>
        <v>0.8263324810280317</v>
      </c>
      <c r="AM383" s="250">
        <f t="shared" si="51"/>
        <v>0.82633255280390994</v>
      </c>
      <c r="AN383" s="250">
        <f t="shared" si="51"/>
        <v>0.82633262589286627</v>
      </c>
      <c r="AO383" s="250">
        <f t="shared" si="51"/>
        <v>0.82633270033126471</v>
      </c>
      <c r="AP383" s="250">
        <f t="shared" si="51"/>
        <v>0.82633277615682632</v>
      </c>
    </row>
    <row r="384" spans="7:42" ht="14.25" customHeight="1" x14ac:dyDescent="0.2">
      <c r="G384" s="145"/>
      <c r="H384" s="240"/>
      <c r="I384" s="137">
        <v>0.1152</v>
      </c>
      <c r="J384" s="464"/>
      <c r="K384" s="249">
        <f>K383+1</f>
        <v>4</v>
      </c>
      <c r="L384" s="249"/>
      <c r="M384" s="250">
        <f t="shared" si="50"/>
        <v>0.74296868619301959</v>
      </c>
      <c r="N384" s="250">
        <f t="shared" si="50"/>
        <v>0.73674616811618565</v>
      </c>
      <c r="O384" s="250">
        <f t="shared" si="50"/>
        <v>0.73444424347411896</v>
      </c>
      <c r="P384" s="250">
        <f t="shared" si="50"/>
        <v>0.73025266257100685</v>
      </c>
      <c r="Q384" s="250">
        <f t="shared" si="50"/>
        <v>0.72926215097908809</v>
      </c>
      <c r="R384" s="250">
        <f t="shared" si="50"/>
        <v>0.72824288137340698</v>
      </c>
      <c r="S384" s="250">
        <f t="shared" si="50"/>
        <v>0.7271935838634368</v>
      </c>
      <c r="T384" s="250">
        <f t="shared" si="50"/>
        <v>0.72611291273751777</v>
      </c>
      <c r="U384" s="250">
        <f t="shared" si="50"/>
        <v>0.7249994407234428</v>
      </c>
      <c r="V384" s="250">
        <f t="shared" si="50"/>
        <v>0.72385165272046215</v>
      </c>
      <c r="W384" s="250">
        <f t="shared" si="50"/>
        <v>0.72342064904611458</v>
      </c>
      <c r="X384" s="250">
        <f t="shared" si="50"/>
        <v>0.72298309567769303</v>
      </c>
      <c r="Y384" s="250">
        <f t="shared" si="50"/>
        <v>0.7225388422515161</v>
      </c>
      <c r="Z384" s="250">
        <f t="shared" si="50"/>
        <v>0.72208773376831525</v>
      </c>
      <c r="AA384" s="250">
        <f t="shared" si="50"/>
        <v>0.72162961041331097</v>
      </c>
      <c r="AB384" s="250">
        <f t="shared" si="50"/>
        <v>0.72116430736783987</v>
      </c>
      <c r="AC384" s="250">
        <f t="shared" si="51"/>
        <v>0.72069165461209928</v>
      </c>
      <c r="AD384" s="250">
        <f t="shared" si="51"/>
        <v>0.72021147671845165</v>
      </c>
      <c r="AE384" s="250">
        <f t="shared" si="51"/>
        <v>0.71972359263485763</v>
      </c>
      <c r="AF384" s="250">
        <f t="shared" si="51"/>
        <v>0.7192278154577938</v>
      </c>
      <c r="AG384" s="250">
        <f t="shared" si="51"/>
        <v>0.71872395219398844</v>
      </c>
      <c r="AH384" s="250">
        <f t="shared" si="51"/>
        <v>0.71821180351068326</v>
      </c>
      <c r="AI384" s="250">
        <f t="shared" si="51"/>
        <v>0.71769116347323891</v>
      </c>
      <c r="AJ384" s="250">
        <f t="shared" si="51"/>
        <v>0.73063143611289849</v>
      </c>
      <c r="AK384" s="250">
        <f t="shared" si="51"/>
        <v>0.74412548765575781</v>
      </c>
      <c r="AL384" s="250">
        <f t="shared" si="51"/>
        <v>0.775424940638621</v>
      </c>
      <c r="AM384" s="250">
        <f t="shared" si="51"/>
        <v>0.77542503044396882</v>
      </c>
      <c r="AN384" s="250">
        <f t="shared" si="51"/>
        <v>0.77542512189223134</v>
      </c>
      <c r="AO384" s="250">
        <f t="shared" si="51"/>
        <v>0.77542521502890627</v>
      </c>
      <c r="AP384" s="250">
        <f t="shared" si="51"/>
        <v>0.77542530990119085</v>
      </c>
    </row>
    <row r="385" spans="7:42" ht="14.25" customHeight="1" x14ac:dyDescent="0.2">
      <c r="G385" s="145"/>
      <c r="H385" s="240"/>
      <c r="I385" s="137">
        <v>0.1152</v>
      </c>
      <c r="J385" s="464"/>
      <c r="K385" s="249">
        <f>K384+1</f>
        <v>5</v>
      </c>
      <c r="L385" s="249"/>
      <c r="M385" s="250">
        <f t="shared" si="50"/>
        <v>0.68978403349984274</v>
      </c>
      <c r="N385" s="250">
        <f t="shared" si="50"/>
        <v>0.68257025256980042</v>
      </c>
      <c r="O385" s="250">
        <f t="shared" si="50"/>
        <v>0.67990547598022699</v>
      </c>
      <c r="P385" s="250">
        <f t="shared" si="50"/>
        <v>0.67505854096471596</v>
      </c>
      <c r="Q385" s="250">
        <f t="shared" si="50"/>
        <v>0.67391417693833655</v>
      </c>
      <c r="R385" s="250">
        <f t="shared" si="50"/>
        <v>0.67273699362569073</v>
      </c>
      <c r="S385" s="250">
        <f t="shared" si="50"/>
        <v>0.67152556045172174</v>
      </c>
      <c r="T385" s="250">
        <f t="shared" si="50"/>
        <v>0.67027836258832207</v>
      </c>
      <c r="U385" s="250">
        <f t="shared" si="50"/>
        <v>0.66899379466862408</v>
      </c>
      <c r="V385" s="250">
        <f t="shared" si="50"/>
        <v>0.66767015393129503</v>
      </c>
      <c r="W385" s="250">
        <f t="shared" si="50"/>
        <v>0.66717325158421548</v>
      </c>
      <c r="X385" s="250">
        <f t="shared" si="50"/>
        <v>0.66666887382400375</v>
      </c>
      <c r="Y385" s="250">
        <f t="shared" si="50"/>
        <v>0.66615685082330711</v>
      </c>
      <c r="Z385" s="250">
        <f t="shared" si="50"/>
        <v>0.66563700757593502</v>
      </c>
      <c r="AA385" s="250">
        <f t="shared" si="50"/>
        <v>0.66510916369812356</v>
      </c>
      <c r="AB385" s="250">
        <f t="shared" si="50"/>
        <v>0.66457313322057698</v>
      </c>
      <c r="AC385" s="250">
        <f t="shared" si="51"/>
        <v>0.66402872437082106</v>
      </c>
      <c r="AD385" s="250">
        <f t="shared" si="51"/>
        <v>0.66347573934526527</v>
      </c>
      <c r="AE385" s="250">
        <f t="shared" si="51"/>
        <v>0.66291397407051278</v>
      </c>
      <c r="AF385" s="250">
        <f t="shared" si="51"/>
        <v>0.66234321795322315</v>
      </c>
      <c r="AG385" s="250">
        <f t="shared" si="51"/>
        <v>0.66176325361780464</v>
      </c>
      <c r="AH385" s="250">
        <f t="shared" si="51"/>
        <v>0.66117385663164696</v>
      </c>
      <c r="AI385" s="250">
        <f t="shared" si="51"/>
        <v>0.66057479521659157</v>
      </c>
      <c r="AJ385" s="250">
        <f t="shared" si="51"/>
        <v>0.67549625058172613</v>
      </c>
      <c r="AK385" s="250">
        <f t="shared" si="51"/>
        <v>0.69112678594845633</v>
      </c>
      <c r="AL385" s="250">
        <f t="shared" si="51"/>
        <v>0.72765364108204711</v>
      </c>
      <c r="AM385" s="250">
        <f t="shared" si="51"/>
        <v>0.72765374642297986</v>
      </c>
      <c r="AN385" s="250">
        <f t="shared" si="51"/>
        <v>0.7276538536910413</v>
      </c>
      <c r="AO385" s="250">
        <f t="shared" si="51"/>
        <v>0.72765396293959983</v>
      </c>
      <c r="AP385" s="250">
        <f t="shared" si="51"/>
        <v>0.72765407422401762</v>
      </c>
    </row>
    <row r="386" spans="7:42" ht="14.25" customHeight="1" x14ac:dyDescent="0.2">
      <c r="G386" s="145"/>
      <c r="H386" s="240"/>
      <c r="I386" s="137">
        <v>5.7599999999999998E-2</v>
      </c>
      <c r="J386" s="464"/>
      <c r="K386" s="249">
        <f>K385+1</f>
        <v>6</v>
      </c>
      <c r="L386" s="249"/>
      <c r="M386" s="250">
        <f t="shared" si="50"/>
        <v>0.64040654971520716</v>
      </c>
      <c r="N386" s="250">
        <f t="shared" si="50"/>
        <v>0.63237811047525916</v>
      </c>
      <c r="O386" s="250">
        <f t="shared" si="50"/>
        <v>0.62941667849587979</v>
      </c>
      <c r="P386" s="250">
        <f t="shared" si="50"/>
        <v>0.6240361139184486</v>
      </c>
      <c r="Q386" s="250">
        <f t="shared" si="50"/>
        <v>0.6227668846775225</v>
      </c>
      <c r="R386" s="250">
        <f t="shared" si="50"/>
        <v>0.62146170483536045</v>
      </c>
      <c r="S386" s="250">
        <f t="shared" si="50"/>
        <v>0.62011902792679807</v>
      </c>
      <c r="T386" s="250">
        <f t="shared" si="50"/>
        <v>0.61873721768736756</v>
      </c>
      <c r="U386" s="250">
        <f t="shared" si="50"/>
        <v>0.61731454145472642</v>
      </c>
      <c r="V386" s="250">
        <f t="shared" si="50"/>
        <v>0.61584916298145476</v>
      </c>
      <c r="W386" s="250">
        <f t="shared" si="50"/>
        <v>0.61529920139324168</v>
      </c>
      <c r="X386" s="250">
        <f t="shared" si="50"/>
        <v>0.61474104993998457</v>
      </c>
      <c r="Y386" s="250">
        <f t="shared" si="50"/>
        <v>0.61417452453628907</v>
      </c>
      <c r="Z386" s="250">
        <f t="shared" si="50"/>
        <v>0.6135994355456077</v>
      </c>
      <c r="AA386" s="250">
        <f t="shared" si="50"/>
        <v>0.61301558756971097</v>
      </c>
      <c r="AB386" s="250">
        <f t="shared" si="50"/>
        <v>0.61242277922850841</v>
      </c>
      <c r="AC386" s="250">
        <f t="shared" si="51"/>
        <v>0.61182080292974339</v>
      </c>
      <c r="AD386" s="250">
        <f t="shared" si="51"/>
        <v>0.61120944462793037</v>
      </c>
      <c r="AE386" s="250">
        <f t="shared" si="51"/>
        <v>0.61058848357207074</v>
      </c>
      <c r="AF386" s="250">
        <f t="shared" si="51"/>
        <v>0.6099576920414238</v>
      </c>
      <c r="AG386" s="250">
        <f t="shared" si="51"/>
        <v>0.60931683506858048</v>
      </c>
      <c r="AH386" s="250">
        <f t="shared" si="51"/>
        <v>0.60866567014957595</v>
      </c>
      <c r="AI386" s="250">
        <f t="shared" si="51"/>
        <v>0.60800394693965421</v>
      </c>
      <c r="AJ386" s="250">
        <f t="shared" si="51"/>
        <v>0.62452169725621087</v>
      </c>
      <c r="AK386" s="250">
        <f t="shared" si="51"/>
        <v>0.64190280023900148</v>
      </c>
      <c r="AL386" s="250">
        <f t="shared" si="51"/>
        <v>0.68282536920194237</v>
      </c>
      <c r="AM386" s="250">
        <f t="shared" si="51"/>
        <v>0.68282548782342656</v>
      </c>
      <c r="AN386" s="250">
        <f t="shared" si="51"/>
        <v>0.68282560861499986</v>
      </c>
      <c r="AO386" s="250">
        <f t="shared" si="51"/>
        <v>0.68282573163675953</v>
      </c>
      <c r="AP386" s="250">
        <f t="shared" si="51"/>
        <v>0.68282585695104747</v>
      </c>
    </row>
    <row r="387" spans="7:42" ht="14.25" customHeight="1" x14ac:dyDescent="0.2">
      <c r="G387" s="145"/>
      <c r="H387" s="240"/>
      <c r="J387" s="251"/>
      <c r="K387" s="248" t="s">
        <v>998</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
      <c r="G388" s="145"/>
      <c r="H388" s="240"/>
      <c r="J388" s="251"/>
      <c r="K388" s="249">
        <v>1</v>
      </c>
      <c r="L388" s="249"/>
      <c r="M388" s="250">
        <f t="shared" ref="M388:AB393" si="52">1/((1+M$63)*(1+M$41))^$K388</f>
        <v>0.92841602387619371</v>
      </c>
      <c r="N388" s="250">
        <f t="shared" si="52"/>
        <v>0.92646596902579126</v>
      </c>
      <c r="O388" s="250">
        <f t="shared" si="52"/>
        <v>0.92574144602739505</v>
      </c>
      <c r="P388" s="250">
        <f t="shared" si="52"/>
        <v>0.92441777423725047</v>
      </c>
      <c r="Q388" s="250">
        <f t="shared" si="52"/>
        <v>0.92410414558544873</v>
      </c>
      <c r="R388" s="250">
        <f t="shared" si="52"/>
        <v>0.92378107748470317</v>
      </c>
      <c r="S388" s="250">
        <f t="shared" si="52"/>
        <v>0.92344813726771102</v>
      </c>
      <c r="T388" s="250">
        <f t="shared" si="52"/>
        <v>0.92310486541453451</v>
      </c>
      <c r="U388" s="250">
        <f t="shared" si="52"/>
        <v>0.92275077343655154</v>
      </c>
      <c r="V388" s="250">
        <f t="shared" si="52"/>
        <v>0.92238534155718321</v>
      </c>
      <c r="W388" s="250">
        <f t="shared" si="52"/>
        <v>0.92224800669421647</v>
      </c>
      <c r="X388" s="250">
        <f t="shared" si="52"/>
        <v>0.92210852205209193</v>
      </c>
      <c r="Y388" s="250">
        <f t="shared" si="52"/>
        <v>0.92196683675507851</v>
      </c>
      <c r="Z388" s="250">
        <f t="shared" si="52"/>
        <v>0.92182289830934494</v>
      </c>
      <c r="AA388" s="250">
        <f t="shared" si="52"/>
        <v>0.92167665253811371</v>
      </c>
      <c r="AB388" s="250">
        <f t="shared" si="52"/>
        <v>0.92152804351367079</v>
      </c>
      <c r="AC388" s="250">
        <f t="shared" ref="AC388:AP393" si="53">1/((1+AC$63)*(1+AC$41))^$K388</f>
        <v>0.92137701348605727</v>
      </c>
      <c r="AD388" s="250">
        <f t="shared" si="53"/>
        <v>0.92122350280823739</v>
      </c>
      <c r="AE388" s="250">
        <f t="shared" si="53"/>
        <v>0.92106744985756428</v>
      </c>
      <c r="AF388" s="250">
        <f t="shared" si="53"/>
        <v>0.92090879095330447</v>
      </c>
      <c r="AG388" s="250">
        <f t="shared" si="53"/>
        <v>0.92074746026996224</v>
      </c>
      <c r="AH388" s="250">
        <f t="shared" si="53"/>
        <v>0.92058338974627008</v>
      </c>
      <c r="AI388" s="250">
        <f t="shared" si="53"/>
        <v>0.92041650898941696</v>
      </c>
      <c r="AJ388" s="250">
        <f t="shared" si="53"/>
        <v>0.92453762210875801</v>
      </c>
      <c r="AK388" s="250">
        <f t="shared" si="53"/>
        <v>0.9287771987568052</v>
      </c>
      <c r="AL388" s="250">
        <f t="shared" si="53"/>
        <v>0.93839339302495139</v>
      </c>
      <c r="AM388" s="250">
        <f t="shared" si="53"/>
        <v>0.9383934201948092</v>
      </c>
      <c r="AN388" s="250">
        <f t="shared" si="53"/>
        <v>0.93839344786171464</v>
      </c>
      <c r="AO388" s="250">
        <f t="shared" si="53"/>
        <v>0.93839347603943257</v>
      </c>
      <c r="AP388" s="250">
        <f t="shared" si="53"/>
        <v>0.93839350474224215</v>
      </c>
    </row>
    <row r="389" spans="7:42" ht="14.25" customHeight="1" x14ac:dyDescent="0.2">
      <c r="G389" s="145"/>
      <c r="H389" s="240"/>
      <c r="J389" s="251"/>
      <c r="K389" s="249">
        <v>2</v>
      </c>
      <c r="L389" s="249"/>
      <c r="M389" s="250">
        <f t="shared" si="52"/>
        <v>0.86195631339008105</v>
      </c>
      <c r="N389" s="250">
        <f t="shared" si="52"/>
        <v>0.8583391917628983</v>
      </c>
      <c r="O389" s="250">
        <f t="shared" si="52"/>
        <v>0.85699722489289243</v>
      </c>
      <c r="P389" s="250">
        <f t="shared" si="52"/>
        <v>0.85454822132575226</v>
      </c>
      <c r="Q389" s="250">
        <f t="shared" si="52"/>
        <v>0.85396847188821212</v>
      </c>
      <c r="R389" s="250">
        <f t="shared" si="52"/>
        <v>0.85337147911879907</v>
      </c>
      <c r="S389" s="250">
        <f t="shared" si="52"/>
        <v>0.85275646222320511</v>
      </c>
      <c r="T389" s="250">
        <f t="shared" si="52"/>
        <v>0.85212259255198597</v>
      </c>
      <c r="U389" s="250">
        <f t="shared" si="52"/>
        <v>0.8514689898777541</v>
      </c>
      <c r="V389" s="250">
        <f t="shared" si="52"/>
        <v>0.85079471831956155</v>
      </c>
      <c r="W389" s="250">
        <f t="shared" si="52"/>
        <v>0.85054138585145556</v>
      </c>
      <c r="X389" s="250">
        <f t="shared" si="52"/>
        <v>0.8502841264410933</v>
      </c>
      <c r="Y389" s="250">
        <f t="shared" si="52"/>
        <v>0.85002284807616557</v>
      </c>
      <c r="Z389" s="250">
        <f t="shared" si="52"/>
        <v>0.84975745584744078</v>
      </c>
      <c r="AA389" s="250">
        <f t="shared" si="52"/>
        <v>0.84948785183386288</v>
      </c>
      <c r="AB389" s="250">
        <f t="shared" si="52"/>
        <v>0.84921393498213393</v>
      </c>
      <c r="AC389" s="250">
        <f t="shared" si="53"/>
        <v>0.84893560098048615</v>
      </c>
      <c r="AD389" s="250">
        <f t="shared" si="53"/>
        <v>0.8486527421262785</v>
      </c>
      <c r="AE389" s="250">
        <f t="shared" si="53"/>
        <v>0.8483652471871167</v>
      </c>
      <c r="AF389" s="250">
        <f t="shared" si="53"/>
        <v>0.84807300125507701</v>
      </c>
      <c r="AG389" s="250">
        <f t="shared" si="53"/>
        <v>0.84777588559358563</v>
      </c>
      <c r="AH389" s="250">
        <f t="shared" si="53"/>
        <v>0.84747377747673303</v>
      </c>
      <c r="AI389" s="250">
        <f t="shared" si="53"/>
        <v>0.84716655002026542</v>
      </c>
      <c r="AJ389" s="250">
        <f t="shared" si="53"/>
        <v>0.85476981469451674</v>
      </c>
      <c r="AK389" s="250">
        <f t="shared" si="53"/>
        <v>0.86262708493053808</v>
      </c>
      <c r="AL389" s="250">
        <f t="shared" si="53"/>
        <v>0.88058216007288093</v>
      </c>
      <c r="AM389" s="250">
        <f t="shared" si="53"/>
        <v>0.88058221106491175</v>
      </c>
      <c r="AN389" s="250">
        <f t="shared" si="53"/>
        <v>0.88058226298979658</v>
      </c>
      <c r="AO389" s="250">
        <f t="shared" si="53"/>
        <v>0.88058231587336921</v>
      </c>
      <c r="AP389" s="250">
        <f t="shared" si="53"/>
        <v>0.88058236974242843</v>
      </c>
    </row>
    <row r="390" spans="7:42" ht="14.25" customHeight="1" x14ac:dyDescent="0.2">
      <c r="G390" s="145"/>
      <c r="H390" s="240"/>
      <c r="J390" s="251"/>
      <c r="K390" s="249">
        <v>3</v>
      </c>
      <c r="L390" s="249"/>
      <c r="M390" s="250">
        <f t="shared" si="52"/>
        <v>0.80025405323260146</v>
      </c>
      <c r="N390" s="250">
        <f t="shared" si="52"/>
        <v>0.79522205104942811</v>
      </c>
      <c r="O390" s="250">
        <f t="shared" si="52"/>
        <v>0.793357850213811</v>
      </c>
      <c r="P390" s="250">
        <f t="shared" si="52"/>
        <v>0.78995956473635309</v>
      </c>
      <c r="Q390" s="250">
        <f t="shared" si="52"/>
        <v>0.78915580507116756</v>
      </c>
      <c r="R390" s="250">
        <f t="shared" si="52"/>
        <v>0.78832842447507911</v>
      </c>
      <c r="S390" s="250">
        <f t="shared" si="52"/>
        <v>0.787476366583022</v>
      </c>
      <c r="T390" s="250">
        <f t="shared" si="52"/>
        <v>0.78659851111438528</v>
      </c>
      <c r="U390" s="250">
        <f t="shared" si="52"/>
        <v>0.78569366896693671</v>
      </c>
      <c r="V390" s="250">
        <f t="shared" si="52"/>
        <v>0.78476057685223632</v>
      </c>
      <c r="W390" s="250">
        <f t="shared" si="52"/>
        <v>0.7844100977124413</v>
      </c>
      <c r="X390" s="250">
        <f t="shared" si="52"/>
        <v>0.78405423915695049</v>
      </c>
      <c r="Y390" s="250">
        <f t="shared" si="52"/>
        <v>0.78369287641032503</v>
      </c>
      <c r="Z390" s="250">
        <f t="shared" si="52"/>
        <v>0.78332588080926302</v>
      </c>
      <c r="AA390" s="250">
        <f t="shared" si="52"/>
        <v>0.7829531196500279</v>
      </c>
      <c r="AB390" s="250">
        <f t="shared" si="52"/>
        <v>0.7825744560286314</v>
      </c>
      <c r="AC390" s="250">
        <f t="shared" si="53"/>
        <v>0.78218974867339153</v>
      </c>
      <c r="AD390" s="250">
        <f t="shared" si="53"/>
        <v>0.78179885176938602</v>
      </c>
      <c r="AE390" s="250">
        <f t="shared" si="53"/>
        <v>0.78140161477441972</v>
      </c>
      <c r="AF390" s="250">
        <f t="shared" si="53"/>
        <v>0.78099788222595323</v>
      </c>
      <c r="AG390" s="250">
        <f t="shared" si="53"/>
        <v>0.78058749353841217</v>
      </c>
      <c r="AH390" s="250">
        <f t="shared" si="53"/>
        <v>0.78017028279060718</v>
      </c>
      <c r="AI390" s="250">
        <f t="shared" si="53"/>
        <v>0.77974607850226096</v>
      </c>
      <c r="AJ390" s="250">
        <f t="shared" si="53"/>
        <v>0.79026685192801238</v>
      </c>
      <c r="AK390" s="250">
        <f t="shared" si="53"/>
        <v>0.80118836751353384</v>
      </c>
      <c r="AL390" s="250">
        <f t="shared" si="53"/>
        <v>0.8263324810280317</v>
      </c>
      <c r="AM390" s="250">
        <f t="shared" si="53"/>
        <v>0.82633255280390994</v>
      </c>
      <c r="AN390" s="250">
        <f t="shared" si="53"/>
        <v>0.82633262589286627</v>
      </c>
      <c r="AO390" s="250">
        <f t="shared" si="53"/>
        <v>0.82633270033126471</v>
      </c>
      <c r="AP390" s="250">
        <f t="shared" si="53"/>
        <v>0.82633277615682632</v>
      </c>
    </row>
    <row r="391" spans="7:42" ht="14.25" customHeight="1" x14ac:dyDescent="0.2">
      <c r="G391" s="145"/>
      <c r="H391" s="240"/>
      <c r="J391" s="251"/>
      <c r="K391" s="249">
        <v>4</v>
      </c>
      <c r="L391" s="249"/>
      <c r="M391" s="250">
        <f t="shared" si="52"/>
        <v>0.74296868619301959</v>
      </c>
      <c r="N391" s="250">
        <f t="shared" si="52"/>
        <v>0.73674616811618565</v>
      </c>
      <c r="O391" s="250">
        <f t="shared" si="52"/>
        <v>0.73444424347411896</v>
      </c>
      <c r="P391" s="250">
        <f t="shared" si="52"/>
        <v>0.73025266257100685</v>
      </c>
      <c r="Q391" s="250">
        <f t="shared" si="52"/>
        <v>0.72926215097908809</v>
      </c>
      <c r="R391" s="250">
        <f t="shared" si="52"/>
        <v>0.72824288137340698</v>
      </c>
      <c r="S391" s="250">
        <f t="shared" si="52"/>
        <v>0.7271935838634368</v>
      </c>
      <c r="T391" s="250">
        <f t="shared" si="52"/>
        <v>0.72611291273751777</v>
      </c>
      <c r="U391" s="250">
        <f t="shared" si="52"/>
        <v>0.7249994407234428</v>
      </c>
      <c r="V391" s="250">
        <f t="shared" si="52"/>
        <v>0.72385165272046215</v>
      </c>
      <c r="W391" s="250">
        <f t="shared" si="52"/>
        <v>0.72342064904611458</v>
      </c>
      <c r="X391" s="250">
        <f t="shared" si="52"/>
        <v>0.72298309567769303</v>
      </c>
      <c r="Y391" s="250">
        <f t="shared" si="52"/>
        <v>0.7225388422515161</v>
      </c>
      <c r="Z391" s="250">
        <f t="shared" si="52"/>
        <v>0.72208773376831525</v>
      </c>
      <c r="AA391" s="250">
        <f t="shared" si="52"/>
        <v>0.72162961041331097</v>
      </c>
      <c r="AB391" s="250">
        <f t="shared" si="52"/>
        <v>0.72116430736783987</v>
      </c>
      <c r="AC391" s="250">
        <f t="shared" si="53"/>
        <v>0.72069165461209928</v>
      </c>
      <c r="AD391" s="250">
        <f t="shared" si="53"/>
        <v>0.72021147671845165</v>
      </c>
      <c r="AE391" s="250">
        <f t="shared" si="53"/>
        <v>0.71972359263485763</v>
      </c>
      <c r="AF391" s="250">
        <f t="shared" si="53"/>
        <v>0.7192278154577938</v>
      </c>
      <c r="AG391" s="250">
        <f t="shared" si="53"/>
        <v>0.71872395219398844</v>
      </c>
      <c r="AH391" s="250">
        <f t="shared" si="53"/>
        <v>0.71821180351068326</v>
      </c>
      <c r="AI391" s="250">
        <f t="shared" si="53"/>
        <v>0.71769116347323891</v>
      </c>
      <c r="AJ391" s="250">
        <f t="shared" si="53"/>
        <v>0.73063143611289849</v>
      </c>
      <c r="AK391" s="250">
        <f t="shared" si="53"/>
        <v>0.74412548765575781</v>
      </c>
      <c r="AL391" s="250">
        <f t="shared" si="53"/>
        <v>0.775424940638621</v>
      </c>
      <c r="AM391" s="250">
        <f t="shared" si="53"/>
        <v>0.77542503044396882</v>
      </c>
      <c r="AN391" s="250">
        <f t="shared" si="53"/>
        <v>0.77542512189223134</v>
      </c>
      <c r="AO391" s="250">
        <f t="shared" si="53"/>
        <v>0.77542521502890627</v>
      </c>
      <c r="AP391" s="250">
        <f t="shared" si="53"/>
        <v>0.77542530990119085</v>
      </c>
    </row>
    <row r="392" spans="7:42" ht="14.25" customHeight="1" x14ac:dyDescent="0.2">
      <c r="G392" s="145"/>
      <c r="H392" s="240"/>
      <c r="J392" s="251"/>
      <c r="K392" s="249">
        <v>5</v>
      </c>
      <c r="L392" s="249"/>
      <c r="M392" s="250">
        <f t="shared" si="52"/>
        <v>0.68978403349984274</v>
      </c>
      <c r="N392" s="250">
        <f t="shared" si="52"/>
        <v>0.68257025256980042</v>
      </c>
      <c r="O392" s="250">
        <f t="shared" si="52"/>
        <v>0.67990547598022699</v>
      </c>
      <c r="P392" s="250">
        <f t="shared" si="52"/>
        <v>0.67505854096471596</v>
      </c>
      <c r="Q392" s="250">
        <f t="shared" si="52"/>
        <v>0.67391417693833655</v>
      </c>
      <c r="R392" s="250">
        <f t="shared" si="52"/>
        <v>0.67273699362569073</v>
      </c>
      <c r="S392" s="250">
        <f t="shared" si="52"/>
        <v>0.67152556045172174</v>
      </c>
      <c r="T392" s="250">
        <f t="shared" si="52"/>
        <v>0.67027836258832207</v>
      </c>
      <c r="U392" s="250">
        <f t="shared" si="52"/>
        <v>0.66899379466862408</v>
      </c>
      <c r="V392" s="250">
        <f t="shared" si="52"/>
        <v>0.66767015393129503</v>
      </c>
      <c r="W392" s="250">
        <f t="shared" si="52"/>
        <v>0.66717325158421548</v>
      </c>
      <c r="X392" s="250">
        <f t="shared" si="52"/>
        <v>0.66666887382400375</v>
      </c>
      <c r="Y392" s="250">
        <f t="shared" si="52"/>
        <v>0.66615685082330711</v>
      </c>
      <c r="Z392" s="250">
        <f t="shared" si="52"/>
        <v>0.66563700757593502</v>
      </c>
      <c r="AA392" s="250">
        <f t="shared" si="52"/>
        <v>0.66510916369812356</v>
      </c>
      <c r="AB392" s="250">
        <f t="shared" si="52"/>
        <v>0.66457313322057698</v>
      </c>
      <c r="AC392" s="250">
        <f t="shared" si="53"/>
        <v>0.66402872437082106</v>
      </c>
      <c r="AD392" s="250">
        <f t="shared" si="53"/>
        <v>0.66347573934526527</v>
      </c>
      <c r="AE392" s="250">
        <f t="shared" si="53"/>
        <v>0.66291397407051278</v>
      </c>
      <c r="AF392" s="250">
        <f t="shared" si="53"/>
        <v>0.66234321795322315</v>
      </c>
      <c r="AG392" s="250">
        <f t="shared" si="53"/>
        <v>0.66176325361780464</v>
      </c>
      <c r="AH392" s="250">
        <f t="shared" si="53"/>
        <v>0.66117385663164696</v>
      </c>
      <c r="AI392" s="250">
        <f t="shared" si="53"/>
        <v>0.66057479521659157</v>
      </c>
      <c r="AJ392" s="250">
        <f t="shared" si="53"/>
        <v>0.67549625058172613</v>
      </c>
      <c r="AK392" s="250">
        <f t="shared" si="53"/>
        <v>0.69112678594845633</v>
      </c>
      <c r="AL392" s="250">
        <f t="shared" si="53"/>
        <v>0.72765364108204711</v>
      </c>
      <c r="AM392" s="250">
        <f t="shared" si="53"/>
        <v>0.72765374642297986</v>
      </c>
      <c r="AN392" s="250">
        <f t="shared" si="53"/>
        <v>0.7276538536910413</v>
      </c>
      <c r="AO392" s="250">
        <f t="shared" si="53"/>
        <v>0.72765396293959983</v>
      </c>
      <c r="AP392" s="250">
        <f t="shared" si="53"/>
        <v>0.72765407422401762</v>
      </c>
    </row>
    <row r="393" spans="7:42" ht="14.25" customHeight="1" x14ac:dyDescent="0.2">
      <c r="G393" s="145"/>
      <c r="H393" s="240"/>
      <c r="J393" s="251"/>
      <c r="K393" s="249">
        <v>6</v>
      </c>
      <c r="L393" s="249"/>
      <c r="M393" s="250">
        <f t="shared" si="52"/>
        <v>0.64040654971520716</v>
      </c>
      <c r="N393" s="250">
        <f t="shared" si="52"/>
        <v>0.63237811047525916</v>
      </c>
      <c r="O393" s="250">
        <f t="shared" si="52"/>
        <v>0.62941667849587979</v>
      </c>
      <c r="P393" s="250">
        <f t="shared" si="52"/>
        <v>0.6240361139184486</v>
      </c>
      <c r="Q393" s="250">
        <f t="shared" si="52"/>
        <v>0.6227668846775225</v>
      </c>
      <c r="R393" s="250">
        <f t="shared" si="52"/>
        <v>0.62146170483536045</v>
      </c>
      <c r="S393" s="250">
        <f t="shared" si="52"/>
        <v>0.62011902792679807</v>
      </c>
      <c r="T393" s="250">
        <f t="shared" si="52"/>
        <v>0.61873721768736756</v>
      </c>
      <c r="U393" s="250">
        <f t="shared" si="52"/>
        <v>0.61731454145472642</v>
      </c>
      <c r="V393" s="250">
        <f t="shared" si="52"/>
        <v>0.61584916298145476</v>
      </c>
      <c r="W393" s="250">
        <f t="shared" si="52"/>
        <v>0.61529920139324168</v>
      </c>
      <c r="X393" s="250">
        <f t="shared" si="52"/>
        <v>0.61474104993998457</v>
      </c>
      <c r="Y393" s="250">
        <f t="shared" si="52"/>
        <v>0.61417452453628907</v>
      </c>
      <c r="Z393" s="250">
        <f t="shared" si="52"/>
        <v>0.6135994355456077</v>
      </c>
      <c r="AA393" s="250">
        <f t="shared" si="52"/>
        <v>0.61301558756971097</v>
      </c>
      <c r="AB393" s="250">
        <f t="shared" si="52"/>
        <v>0.61242277922850841</v>
      </c>
      <c r="AC393" s="250">
        <f t="shared" si="53"/>
        <v>0.61182080292974339</v>
      </c>
      <c r="AD393" s="250">
        <f t="shared" si="53"/>
        <v>0.61120944462793037</v>
      </c>
      <c r="AE393" s="250">
        <f t="shared" si="53"/>
        <v>0.61058848357207074</v>
      </c>
      <c r="AF393" s="250">
        <f t="shared" si="53"/>
        <v>0.6099576920414238</v>
      </c>
      <c r="AG393" s="250">
        <f t="shared" si="53"/>
        <v>0.60931683506858048</v>
      </c>
      <c r="AH393" s="250">
        <f t="shared" si="53"/>
        <v>0.60866567014957595</v>
      </c>
      <c r="AI393" s="250">
        <f t="shared" si="53"/>
        <v>0.60800394693965421</v>
      </c>
      <c r="AJ393" s="250">
        <f t="shared" si="53"/>
        <v>0.62452169725621087</v>
      </c>
      <c r="AK393" s="250">
        <f t="shared" si="53"/>
        <v>0.64190280023900148</v>
      </c>
      <c r="AL393" s="250">
        <f t="shared" si="53"/>
        <v>0.68282536920194237</v>
      </c>
      <c r="AM393" s="250">
        <f t="shared" si="53"/>
        <v>0.68282548782342656</v>
      </c>
      <c r="AN393" s="250">
        <f t="shared" si="53"/>
        <v>0.68282560861499986</v>
      </c>
      <c r="AO393" s="250">
        <f t="shared" si="53"/>
        <v>0.68282573163675953</v>
      </c>
      <c r="AP393" s="250">
        <f t="shared" si="53"/>
        <v>0.68282585695104747</v>
      </c>
    </row>
    <row r="394" spans="7:42" ht="14.25" customHeight="1" x14ac:dyDescent="0.2">
      <c r="G394" s="145"/>
      <c r="H394" s="240"/>
      <c r="J394" s="251"/>
      <c r="K394" s="249" t="s">
        <v>999</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
      <c r="G395" s="145"/>
      <c r="H395" s="240"/>
      <c r="J395" s="251"/>
      <c r="K395" s="249">
        <v>1</v>
      </c>
      <c r="L395" s="249"/>
      <c r="M395" s="250">
        <f t="shared" ref="M395:AB400" si="54">1/((1+M$64)*(1+M$41))^$K395</f>
        <v>0.92841602387619371</v>
      </c>
      <c r="N395" s="250">
        <f t="shared" si="54"/>
        <v>0.92646596902579126</v>
      </c>
      <c r="O395" s="250">
        <f t="shared" si="54"/>
        <v>0.92574144602739505</v>
      </c>
      <c r="P395" s="250">
        <f t="shared" si="54"/>
        <v>0.92441777423725047</v>
      </c>
      <c r="Q395" s="250">
        <f t="shared" si="54"/>
        <v>0.92410414558544873</v>
      </c>
      <c r="R395" s="250">
        <f t="shared" si="54"/>
        <v>0.92378107748470317</v>
      </c>
      <c r="S395" s="250">
        <f t="shared" si="54"/>
        <v>0.92344813726771102</v>
      </c>
      <c r="T395" s="250">
        <f t="shared" si="54"/>
        <v>0.92310486541453451</v>
      </c>
      <c r="U395" s="250">
        <f t="shared" si="54"/>
        <v>0.92275077343655154</v>
      </c>
      <c r="V395" s="250">
        <f t="shared" si="54"/>
        <v>0.92238534155718321</v>
      </c>
      <c r="W395" s="250">
        <f t="shared" si="54"/>
        <v>0.92224800669421647</v>
      </c>
      <c r="X395" s="250">
        <f t="shared" si="54"/>
        <v>0.92210852205209193</v>
      </c>
      <c r="Y395" s="250">
        <f t="shared" si="54"/>
        <v>0.92196683675507851</v>
      </c>
      <c r="Z395" s="250">
        <f t="shared" si="54"/>
        <v>0.92182289830934494</v>
      </c>
      <c r="AA395" s="250">
        <f t="shared" si="54"/>
        <v>0.92167665253811371</v>
      </c>
      <c r="AB395" s="250">
        <f t="shared" si="54"/>
        <v>0.92152804351367079</v>
      </c>
      <c r="AC395" s="250">
        <f t="shared" ref="AC395:AP400" si="55">1/((1+AC$64)*(1+AC$41))^$K395</f>
        <v>0.92137701348605727</v>
      </c>
      <c r="AD395" s="250">
        <f t="shared" si="55"/>
        <v>0.92122350280823739</v>
      </c>
      <c r="AE395" s="250">
        <f t="shared" si="55"/>
        <v>0.92106744985756428</v>
      </c>
      <c r="AF395" s="250">
        <f t="shared" si="55"/>
        <v>0.92090879095330447</v>
      </c>
      <c r="AG395" s="250">
        <f t="shared" si="55"/>
        <v>0.92074746026996224</v>
      </c>
      <c r="AH395" s="250">
        <f t="shared" si="55"/>
        <v>0.92058338974627008</v>
      </c>
      <c r="AI395" s="250">
        <f t="shared" si="55"/>
        <v>0.92041650898941696</v>
      </c>
      <c r="AJ395" s="250">
        <f t="shared" si="55"/>
        <v>0.92453762210875801</v>
      </c>
      <c r="AK395" s="250">
        <f t="shared" si="55"/>
        <v>0.9287771987568052</v>
      </c>
      <c r="AL395" s="250">
        <f t="shared" si="55"/>
        <v>0.93839339302495139</v>
      </c>
      <c r="AM395" s="250">
        <f t="shared" si="55"/>
        <v>0.9383934201948092</v>
      </c>
      <c r="AN395" s="250">
        <f t="shared" si="55"/>
        <v>0.93839344786171464</v>
      </c>
      <c r="AO395" s="250">
        <f t="shared" si="55"/>
        <v>0.93839347603943257</v>
      </c>
      <c r="AP395" s="250">
        <f t="shared" si="55"/>
        <v>0.93839350474224215</v>
      </c>
    </row>
    <row r="396" spans="7:42" ht="14.25" customHeight="1" x14ac:dyDescent="0.2">
      <c r="G396" s="145"/>
      <c r="H396" s="240"/>
      <c r="J396" s="251"/>
      <c r="K396" s="249">
        <v>2</v>
      </c>
      <c r="L396" s="249"/>
      <c r="M396" s="250">
        <f t="shared" si="54"/>
        <v>0.86195631339008105</v>
      </c>
      <c r="N396" s="250">
        <f t="shared" si="54"/>
        <v>0.8583391917628983</v>
      </c>
      <c r="O396" s="250">
        <f t="shared" si="54"/>
        <v>0.85699722489289243</v>
      </c>
      <c r="P396" s="250">
        <f t="shared" si="54"/>
        <v>0.85454822132575226</v>
      </c>
      <c r="Q396" s="250">
        <f t="shared" si="54"/>
        <v>0.85396847188821212</v>
      </c>
      <c r="R396" s="250">
        <f t="shared" si="54"/>
        <v>0.85337147911879907</v>
      </c>
      <c r="S396" s="250">
        <f t="shared" si="54"/>
        <v>0.85275646222320511</v>
      </c>
      <c r="T396" s="250">
        <f t="shared" si="54"/>
        <v>0.85212259255198597</v>
      </c>
      <c r="U396" s="250">
        <f t="shared" si="54"/>
        <v>0.8514689898777541</v>
      </c>
      <c r="V396" s="250">
        <f t="shared" si="54"/>
        <v>0.85079471831956155</v>
      </c>
      <c r="W396" s="250">
        <f t="shared" si="54"/>
        <v>0.85054138585145556</v>
      </c>
      <c r="X396" s="250">
        <f t="shared" si="54"/>
        <v>0.8502841264410933</v>
      </c>
      <c r="Y396" s="250">
        <f t="shared" si="54"/>
        <v>0.85002284807616557</v>
      </c>
      <c r="Z396" s="250">
        <f t="shared" si="54"/>
        <v>0.84975745584744078</v>
      </c>
      <c r="AA396" s="250">
        <f t="shared" si="54"/>
        <v>0.84948785183386288</v>
      </c>
      <c r="AB396" s="250">
        <f t="shared" si="54"/>
        <v>0.84921393498213393</v>
      </c>
      <c r="AC396" s="250">
        <f t="shared" si="55"/>
        <v>0.84893560098048615</v>
      </c>
      <c r="AD396" s="250">
        <f t="shared" si="55"/>
        <v>0.8486527421262785</v>
      </c>
      <c r="AE396" s="250">
        <f t="shared" si="55"/>
        <v>0.8483652471871167</v>
      </c>
      <c r="AF396" s="250">
        <f t="shared" si="55"/>
        <v>0.84807300125507701</v>
      </c>
      <c r="AG396" s="250">
        <f t="shared" si="55"/>
        <v>0.84777588559358563</v>
      </c>
      <c r="AH396" s="250">
        <f t="shared" si="55"/>
        <v>0.84747377747673303</v>
      </c>
      <c r="AI396" s="250">
        <f t="shared" si="55"/>
        <v>0.84716655002026542</v>
      </c>
      <c r="AJ396" s="250">
        <f t="shared" si="55"/>
        <v>0.85476981469451674</v>
      </c>
      <c r="AK396" s="250">
        <f t="shared" si="55"/>
        <v>0.86262708493053808</v>
      </c>
      <c r="AL396" s="250">
        <f t="shared" si="55"/>
        <v>0.88058216007288093</v>
      </c>
      <c r="AM396" s="250">
        <f t="shared" si="55"/>
        <v>0.88058221106491175</v>
      </c>
      <c r="AN396" s="250">
        <f t="shared" si="55"/>
        <v>0.88058226298979658</v>
      </c>
      <c r="AO396" s="250">
        <f t="shared" si="55"/>
        <v>0.88058231587336921</v>
      </c>
      <c r="AP396" s="250">
        <f t="shared" si="55"/>
        <v>0.88058236974242843</v>
      </c>
    </row>
    <row r="397" spans="7:42" ht="14.25" customHeight="1" x14ac:dyDescent="0.2">
      <c r="G397" s="145"/>
      <c r="H397" s="240"/>
      <c r="J397" s="251"/>
      <c r="K397" s="249">
        <v>3</v>
      </c>
      <c r="L397" s="249"/>
      <c r="M397" s="250">
        <f t="shared" si="54"/>
        <v>0.80025405323260146</v>
      </c>
      <c r="N397" s="250">
        <f t="shared" si="54"/>
        <v>0.79522205104942811</v>
      </c>
      <c r="O397" s="250">
        <f t="shared" si="54"/>
        <v>0.793357850213811</v>
      </c>
      <c r="P397" s="250">
        <f t="shared" si="54"/>
        <v>0.78995956473635309</v>
      </c>
      <c r="Q397" s="250">
        <f t="shared" si="54"/>
        <v>0.78915580507116756</v>
      </c>
      <c r="R397" s="250">
        <f t="shared" si="54"/>
        <v>0.78832842447507911</v>
      </c>
      <c r="S397" s="250">
        <f t="shared" si="54"/>
        <v>0.787476366583022</v>
      </c>
      <c r="T397" s="250">
        <f t="shared" si="54"/>
        <v>0.78659851111438528</v>
      </c>
      <c r="U397" s="250">
        <f t="shared" si="54"/>
        <v>0.78569366896693671</v>
      </c>
      <c r="V397" s="250">
        <f t="shared" si="54"/>
        <v>0.78476057685223632</v>
      </c>
      <c r="W397" s="250">
        <f t="shared" si="54"/>
        <v>0.7844100977124413</v>
      </c>
      <c r="X397" s="250">
        <f t="shared" si="54"/>
        <v>0.78405423915695049</v>
      </c>
      <c r="Y397" s="250">
        <f t="shared" si="54"/>
        <v>0.78369287641032503</v>
      </c>
      <c r="Z397" s="250">
        <f t="shared" si="54"/>
        <v>0.78332588080926302</v>
      </c>
      <c r="AA397" s="250">
        <f t="shared" si="54"/>
        <v>0.7829531196500279</v>
      </c>
      <c r="AB397" s="250">
        <f t="shared" si="54"/>
        <v>0.7825744560286314</v>
      </c>
      <c r="AC397" s="250">
        <f t="shared" si="55"/>
        <v>0.78218974867339153</v>
      </c>
      <c r="AD397" s="250">
        <f t="shared" si="55"/>
        <v>0.78179885176938602</v>
      </c>
      <c r="AE397" s="250">
        <f t="shared" si="55"/>
        <v>0.78140161477441972</v>
      </c>
      <c r="AF397" s="250">
        <f t="shared" si="55"/>
        <v>0.78099788222595323</v>
      </c>
      <c r="AG397" s="250">
        <f t="shared" si="55"/>
        <v>0.78058749353841217</v>
      </c>
      <c r="AH397" s="250">
        <f t="shared" si="55"/>
        <v>0.78017028279060718</v>
      </c>
      <c r="AI397" s="250">
        <f t="shared" si="55"/>
        <v>0.77974607850226096</v>
      </c>
      <c r="AJ397" s="250">
        <f t="shared" si="55"/>
        <v>0.79026685192801238</v>
      </c>
      <c r="AK397" s="250">
        <f t="shared" si="55"/>
        <v>0.80118836751353384</v>
      </c>
      <c r="AL397" s="250">
        <f t="shared" si="55"/>
        <v>0.8263324810280317</v>
      </c>
      <c r="AM397" s="250">
        <f t="shared" si="55"/>
        <v>0.82633255280390994</v>
      </c>
      <c r="AN397" s="250">
        <f t="shared" si="55"/>
        <v>0.82633262589286627</v>
      </c>
      <c r="AO397" s="250">
        <f t="shared" si="55"/>
        <v>0.82633270033126471</v>
      </c>
      <c r="AP397" s="250">
        <f t="shared" si="55"/>
        <v>0.82633277615682632</v>
      </c>
    </row>
    <row r="398" spans="7:42" ht="14.25" customHeight="1" x14ac:dyDescent="0.2">
      <c r="G398" s="145"/>
      <c r="H398" s="240"/>
      <c r="J398" s="251"/>
      <c r="K398" s="249">
        <v>4</v>
      </c>
      <c r="L398" s="249"/>
      <c r="M398" s="250">
        <f t="shared" si="54"/>
        <v>0.74296868619301959</v>
      </c>
      <c r="N398" s="250">
        <f t="shared" si="54"/>
        <v>0.73674616811618565</v>
      </c>
      <c r="O398" s="250">
        <f t="shared" si="54"/>
        <v>0.73444424347411896</v>
      </c>
      <c r="P398" s="250">
        <f t="shared" si="54"/>
        <v>0.73025266257100685</v>
      </c>
      <c r="Q398" s="250">
        <f t="shared" si="54"/>
        <v>0.72926215097908809</v>
      </c>
      <c r="R398" s="250">
        <f t="shared" si="54"/>
        <v>0.72824288137340698</v>
      </c>
      <c r="S398" s="250">
        <f t="shared" si="54"/>
        <v>0.7271935838634368</v>
      </c>
      <c r="T398" s="250">
        <f t="shared" si="54"/>
        <v>0.72611291273751777</v>
      </c>
      <c r="U398" s="250">
        <f t="shared" si="54"/>
        <v>0.7249994407234428</v>
      </c>
      <c r="V398" s="250">
        <f t="shared" si="54"/>
        <v>0.72385165272046215</v>
      </c>
      <c r="W398" s="250">
        <f t="shared" si="54"/>
        <v>0.72342064904611458</v>
      </c>
      <c r="X398" s="250">
        <f t="shared" si="54"/>
        <v>0.72298309567769303</v>
      </c>
      <c r="Y398" s="250">
        <f t="shared" si="54"/>
        <v>0.7225388422515161</v>
      </c>
      <c r="Z398" s="250">
        <f t="shared" si="54"/>
        <v>0.72208773376831525</v>
      </c>
      <c r="AA398" s="250">
        <f t="shared" si="54"/>
        <v>0.72162961041331097</v>
      </c>
      <c r="AB398" s="250">
        <f t="shared" si="54"/>
        <v>0.72116430736783987</v>
      </c>
      <c r="AC398" s="250">
        <f t="shared" si="55"/>
        <v>0.72069165461209928</v>
      </c>
      <c r="AD398" s="250">
        <f t="shared" si="55"/>
        <v>0.72021147671845165</v>
      </c>
      <c r="AE398" s="250">
        <f t="shared" si="55"/>
        <v>0.71972359263485763</v>
      </c>
      <c r="AF398" s="250">
        <f t="shared" si="55"/>
        <v>0.7192278154577938</v>
      </c>
      <c r="AG398" s="250">
        <f t="shared" si="55"/>
        <v>0.71872395219398844</v>
      </c>
      <c r="AH398" s="250">
        <f t="shared" si="55"/>
        <v>0.71821180351068326</v>
      </c>
      <c r="AI398" s="250">
        <f t="shared" si="55"/>
        <v>0.71769116347323891</v>
      </c>
      <c r="AJ398" s="250">
        <f t="shared" si="55"/>
        <v>0.73063143611289849</v>
      </c>
      <c r="AK398" s="250">
        <f t="shared" si="55"/>
        <v>0.74412548765575781</v>
      </c>
      <c r="AL398" s="250">
        <f t="shared" si="55"/>
        <v>0.775424940638621</v>
      </c>
      <c r="AM398" s="250">
        <f t="shared" si="55"/>
        <v>0.77542503044396882</v>
      </c>
      <c r="AN398" s="250">
        <f t="shared" si="55"/>
        <v>0.77542512189223134</v>
      </c>
      <c r="AO398" s="250">
        <f t="shared" si="55"/>
        <v>0.77542521502890627</v>
      </c>
      <c r="AP398" s="250">
        <f t="shared" si="55"/>
        <v>0.77542530990119085</v>
      </c>
    </row>
    <row r="399" spans="7:42" ht="14.25" customHeight="1" x14ac:dyDescent="0.2">
      <c r="G399" s="145"/>
      <c r="H399" s="240"/>
      <c r="J399" s="251"/>
      <c r="K399" s="249">
        <v>5</v>
      </c>
      <c r="L399" s="249"/>
      <c r="M399" s="250">
        <f t="shared" si="54"/>
        <v>0.68978403349984274</v>
      </c>
      <c r="N399" s="250">
        <f t="shared" si="54"/>
        <v>0.68257025256980042</v>
      </c>
      <c r="O399" s="250">
        <f t="shared" si="54"/>
        <v>0.67990547598022699</v>
      </c>
      <c r="P399" s="250">
        <f t="shared" si="54"/>
        <v>0.67505854096471596</v>
      </c>
      <c r="Q399" s="250">
        <f t="shared" si="54"/>
        <v>0.67391417693833655</v>
      </c>
      <c r="R399" s="250">
        <f t="shared" si="54"/>
        <v>0.67273699362569073</v>
      </c>
      <c r="S399" s="250">
        <f t="shared" si="54"/>
        <v>0.67152556045172174</v>
      </c>
      <c r="T399" s="250">
        <f t="shared" si="54"/>
        <v>0.67027836258832207</v>
      </c>
      <c r="U399" s="250">
        <f t="shared" si="54"/>
        <v>0.66899379466862408</v>
      </c>
      <c r="V399" s="250">
        <f t="shared" si="54"/>
        <v>0.66767015393129503</v>
      </c>
      <c r="W399" s="250">
        <f t="shared" si="54"/>
        <v>0.66717325158421548</v>
      </c>
      <c r="X399" s="250">
        <f t="shared" si="54"/>
        <v>0.66666887382400375</v>
      </c>
      <c r="Y399" s="250">
        <f t="shared" si="54"/>
        <v>0.66615685082330711</v>
      </c>
      <c r="Z399" s="250">
        <f t="shared" si="54"/>
        <v>0.66563700757593502</v>
      </c>
      <c r="AA399" s="250">
        <f t="shared" si="54"/>
        <v>0.66510916369812356</v>
      </c>
      <c r="AB399" s="250">
        <f t="shared" si="54"/>
        <v>0.66457313322057698</v>
      </c>
      <c r="AC399" s="250">
        <f t="shared" si="55"/>
        <v>0.66402872437082106</v>
      </c>
      <c r="AD399" s="250">
        <f t="shared" si="55"/>
        <v>0.66347573934526527</v>
      </c>
      <c r="AE399" s="250">
        <f t="shared" si="55"/>
        <v>0.66291397407051278</v>
      </c>
      <c r="AF399" s="250">
        <f t="shared" si="55"/>
        <v>0.66234321795322315</v>
      </c>
      <c r="AG399" s="250">
        <f t="shared" si="55"/>
        <v>0.66176325361780464</v>
      </c>
      <c r="AH399" s="250">
        <f t="shared" si="55"/>
        <v>0.66117385663164696</v>
      </c>
      <c r="AI399" s="250">
        <f t="shared" si="55"/>
        <v>0.66057479521659157</v>
      </c>
      <c r="AJ399" s="250">
        <f t="shared" si="55"/>
        <v>0.67549625058172613</v>
      </c>
      <c r="AK399" s="250">
        <f t="shared" si="55"/>
        <v>0.69112678594845633</v>
      </c>
      <c r="AL399" s="250">
        <f t="shared" si="55"/>
        <v>0.72765364108204711</v>
      </c>
      <c r="AM399" s="250">
        <f t="shared" si="55"/>
        <v>0.72765374642297986</v>
      </c>
      <c r="AN399" s="250">
        <f t="shared" si="55"/>
        <v>0.7276538536910413</v>
      </c>
      <c r="AO399" s="250">
        <f t="shared" si="55"/>
        <v>0.72765396293959983</v>
      </c>
      <c r="AP399" s="250">
        <f t="shared" si="55"/>
        <v>0.72765407422401762</v>
      </c>
    </row>
    <row r="400" spans="7:42" ht="14.25" customHeight="1" x14ac:dyDescent="0.2">
      <c r="G400" s="252"/>
      <c r="H400" s="240"/>
      <c r="I400" s="253"/>
      <c r="J400" s="254"/>
      <c r="K400" s="249">
        <v>6</v>
      </c>
      <c r="L400" s="249"/>
      <c r="M400" s="250">
        <f t="shared" si="54"/>
        <v>0.64040654971520716</v>
      </c>
      <c r="N400" s="250">
        <f t="shared" si="54"/>
        <v>0.63237811047525916</v>
      </c>
      <c r="O400" s="250">
        <f t="shared" si="54"/>
        <v>0.62941667849587979</v>
      </c>
      <c r="P400" s="250">
        <f t="shared" si="54"/>
        <v>0.6240361139184486</v>
      </c>
      <c r="Q400" s="250">
        <f t="shared" si="54"/>
        <v>0.6227668846775225</v>
      </c>
      <c r="R400" s="250">
        <f t="shared" si="54"/>
        <v>0.62146170483536045</v>
      </c>
      <c r="S400" s="250">
        <f t="shared" si="54"/>
        <v>0.62011902792679807</v>
      </c>
      <c r="T400" s="250">
        <f t="shared" si="54"/>
        <v>0.61873721768736756</v>
      </c>
      <c r="U400" s="250">
        <f t="shared" si="54"/>
        <v>0.61731454145472642</v>
      </c>
      <c r="V400" s="250">
        <f t="shared" si="54"/>
        <v>0.61584916298145476</v>
      </c>
      <c r="W400" s="250">
        <f t="shared" si="54"/>
        <v>0.61529920139324168</v>
      </c>
      <c r="X400" s="250">
        <f t="shared" si="54"/>
        <v>0.61474104993998457</v>
      </c>
      <c r="Y400" s="250">
        <f t="shared" si="54"/>
        <v>0.61417452453628907</v>
      </c>
      <c r="Z400" s="250">
        <f t="shared" si="54"/>
        <v>0.6135994355456077</v>
      </c>
      <c r="AA400" s="250">
        <f t="shared" si="54"/>
        <v>0.61301558756971097</v>
      </c>
      <c r="AB400" s="250">
        <f t="shared" si="54"/>
        <v>0.61242277922850841</v>
      </c>
      <c r="AC400" s="250">
        <f t="shared" si="55"/>
        <v>0.61182080292974339</v>
      </c>
      <c r="AD400" s="250">
        <f t="shared" si="55"/>
        <v>0.61120944462793037</v>
      </c>
      <c r="AE400" s="250">
        <f t="shared" si="55"/>
        <v>0.61058848357207074</v>
      </c>
      <c r="AF400" s="250">
        <f t="shared" si="55"/>
        <v>0.6099576920414238</v>
      </c>
      <c r="AG400" s="250">
        <f t="shared" si="55"/>
        <v>0.60931683506858048</v>
      </c>
      <c r="AH400" s="250">
        <f t="shared" si="55"/>
        <v>0.60866567014957595</v>
      </c>
      <c r="AI400" s="250">
        <f t="shared" si="55"/>
        <v>0.60800394693965421</v>
      </c>
      <c r="AJ400" s="250">
        <f t="shared" si="55"/>
        <v>0.62452169725621087</v>
      </c>
      <c r="AK400" s="250">
        <f t="shared" si="55"/>
        <v>0.64190280023900148</v>
      </c>
      <c r="AL400" s="250">
        <f t="shared" si="55"/>
        <v>0.68282536920194237</v>
      </c>
      <c r="AM400" s="250">
        <f t="shared" si="55"/>
        <v>0.68282548782342656</v>
      </c>
      <c r="AN400" s="250">
        <f t="shared" si="55"/>
        <v>0.68282560861499986</v>
      </c>
      <c r="AO400" s="250">
        <f t="shared" si="55"/>
        <v>0.68282573163675953</v>
      </c>
      <c r="AP400" s="250">
        <f t="shared" si="55"/>
        <v>0.68282585695104747</v>
      </c>
    </row>
    <row r="401" spans="6:42" ht="14.25" customHeight="1" x14ac:dyDescent="0.2">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2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
      <c r="G403" s="255"/>
      <c r="H403" s="240"/>
      <c r="J403" s="349" t="s">
        <v>1000</v>
      </c>
      <c r="K403" s="142" t="s">
        <v>1001</v>
      </c>
      <c r="L403" s="142" t="s">
        <v>962</v>
      </c>
      <c r="M403" s="256">
        <f t="shared" ref="M403:AP403" si="56">SUMPRODUCT($K$35:$K$37,M$407:M$409,$L$35:$L$37)+SUMPRODUCT($K$35:$K$37,M410:M412,$M$35:$M$37)</f>
        <v>1.0616231875074542</v>
      </c>
      <c r="N403" s="256">
        <f t="shared" si="56"/>
        <v>1.0616231875074542</v>
      </c>
      <c r="O403" s="256">
        <f t="shared" si="56"/>
        <v>1.0616231875074542</v>
      </c>
      <c r="P403" s="256">
        <f t="shared" si="56"/>
        <v>1.0616231875074542</v>
      </c>
      <c r="Q403" s="256">
        <f t="shared" si="56"/>
        <v>1.0616231875074542</v>
      </c>
      <c r="R403" s="256">
        <f t="shared" si="56"/>
        <v>1.0616231875074542</v>
      </c>
      <c r="S403" s="256">
        <f t="shared" si="56"/>
        <v>1.0616231875074542</v>
      </c>
      <c r="T403" s="256">
        <f t="shared" si="56"/>
        <v>1.0616231875074542</v>
      </c>
      <c r="U403" s="256">
        <f t="shared" si="56"/>
        <v>1.0616231875074542</v>
      </c>
      <c r="V403" s="256">
        <f t="shared" si="56"/>
        <v>1.0616231875074542</v>
      </c>
      <c r="W403" s="256">
        <f t="shared" si="56"/>
        <v>1.0616231875074542</v>
      </c>
      <c r="X403" s="256">
        <f t="shared" si="56"/>
        <v>1.0616231875074542</v>
      </c>
      <c r="Y403" s="256">
        <f t="shared" si="56"/>
        <v>1.0616231875074542</v>
      </c>
      <c r="Z403" s="256">
        <f t="shared" si="56"/>
        <v>1.0616231875074542</v>
      </c>
      <c r="AA403" s="256">
        <f t="shared" si="56"/>
        <v>1.0616231875074542</v>
      </c>
      <c r="AB403" s="256">
        <f t="shared" si="56"/>
        <v>1.0616231875074542</v>
      </c>
      <c r="AC403" s="256">
        <f t="shared" si="56"/>
        <v>1.0616231875074542</v>
      </c>
      <c r="AD403" s="256">
        <f t="shared" si="56"/>
        <v>1.0616231875074542</v>
      </c>
      <c r="AE403" s="256">
        <f t="shared" si="56"/>
        <v>1.0616231875074542</v>
      </c>
      <c r="AF403" s="256">
        <f t="shared" si="56"/>
        <v>1.0616231875074542</v>
      </c>
      <c r="AG403" s="256">
        <f t="shared" si="56"/>
        <v>1.0616231875074542</v>
      </c>
      <c r="AH403" s="256">
        <f t="shared" si="56"/>
        <v>1.0616231875074542</v>
      </c>
      <c r="AI403" s="256">
        <f t="shared" si="56"/>
        <v>1.0616231875074542</v>
      </c>
      <c r="AJ403" s="256">
        <f t="shared" si="56"/>
        <v>1.0616231875074542</v>
      </c>
      <c r="AK403" s="256">
        <f t="shared" si="56"/>
        <v>1.0616231875074542</v>
      </c>
      <c r="AL403" s="256">
        <f t="shared" si="56"/>
        <v>1.0616231875074542</v>
      </c>
      <c r="AM403" s="256">
        <f t="shared" si="56"/>
        <v>1.0616231875074542</v>
      </c>
      <c r="AN403" s="256">
        <f t="shared" si="56"/>
        <v>1.0616231875074542</v>
      </c>
      <c r="AO403" s="256">
        <f t="shared" si="56"/>
        <v>1.0616231875074542</v>
      </c>
      <c r="AP403" s="256">
        <f t="shared" si="56"/>
        <v>1.0616231875074542</v>
      </c>
    </row>
    <row r="404" spans="6:42" ht="14.25" customHeight="1" x14ac:dyDescent="0.2">
      <c r="F404" s="257"/>
      <c r="H404" s="240"/>
      <c r="J404" s="350"/>
      <c r="K404" s="142" t="s">
        <v>1001</v>
      </c>
      <c r="L404" s="142" t="s">
        <v>963</v>
      </c>
      <c r="M404" s="258">
        <f>SUMPRODUCT($K$35:$K$37,M$407:M$409,$L$35:$L$37)+SUMPRODUCT($K$35:$K$37,M413:M415,$M$35:$M$37)</f>
        <v>1.0616231875074542</v>
      </c>
      <c r="N404" s="258">
        <f>SUMPRODUCT($K$35:$K$37,N$407:N$409,$L$35:$L$37)+SUMPRODUCT($K$35:$K$37,N413:N415,$M$35:$M$37)</f>
        <v>1.0616231875074542</v>
      </c>
      <c r="O404" s="258">
        <f t="shared" ref="O404:AP404" si="57">SUMPRODUCT($K$35:$K$37,O$407:O$409,$L$35:$L$37)+SUMPRODUCT($K$35:$K$37,O413:O415,$M$35:$M$37)</f>
        <v>1.0616231875074542</v>
      </c>
      <c r="P404" s="258">
        <f t="shared" si="57"/>
        <v>1.0616231875074542</v>
      </c>
      <c r="Q404" s="258">
        <f t="shared" si="57"/>
        <v>1.0616231875074542</v>
      </c>
      <c r="R404" s="258">
        <f t="shared" si="57"/>
        <v>1.0616231875074542</v>
      </c>
      <c r="S404" s="258">
        <f t="shared" si="57"/>
        <v>1.0616231875074542</v>
      </c>
      <c r="T404" s="258">
        <f t="shared" si="57"/>
        <v>1.0616231875074542</v>
      </c>
      <c r="U404" s="258">
        <f t="shared" si="57"/>
        <v>1.0616231875074542</v>
      </c>
      <c r="V404" s="258">
        <f t="shared" si="57"/>
        <v>1.0616231875074542</v>
      </c>
      <c r="W404" s="258">
        <f t="shared" si="57"/>
        <v>1.0616231875074542</v>
      </c>
      <c r="X404" s="258">
        <f t="shared" si="57"/>
        <v>1.0616231875074542</v>
      </c>
      <c r="Y404" s="258">
        <f t="shared" si="57"/>
        <v>1.0616231875074542</v>
      </c>
      <c r="Z404" s="258">
        <f t="shared" si="57"/>
        <v>1.0616231875074542</v>
      </c>
      <c r="AA404" s="258">
        <f t="shared" si="57"/>
        <v>1.0616231875074542</v>
      </c>
      <c r="AB404" s="258">
        <f t="shared" si="57"/>
        <v>1.0616231875074542</v>
      </c>
      <c r="AC404" s="258">
        <f t="shared" si="57"/>
        <v>1.0616231875074542</v>
      </c>
      <c r="AD404" s="258">
        <f t="shared" si="57"/>
        <v>1.0616231875074542</v>
      </c>
      <c r="AE404" s="258">
        <f t="shared" si="57"/>
        <v>1.0616231875074542</v>
      </c>
      <c r="AF404" s="258">
        <f t="shared" si="57"/>
        <v>1.0616231875074542</v>
      </c>
      <c r="AG404" s="258">
        <f t="shared" si="57"/>
        <v>1.0616231875074542</v>
      </c>
      <c r="AH404" s="258">
        <f t="shared" si="57"/>
        <v>1.0616231875074542</v>
      </c>
      <c r="AI404" s="258">
        <f t="shared" si="57"/>
        <v>1.0616231875074542</v>
      </c>
      <c r="AJ404" s="258">
        <f t="shared" si="57"/>
        <v>1.0616231875074542</v>
      </c>
      <c r="AK404" s="258">
        <f t="shared" si="57"/>
        <v>1.0616231875074542</v>
      </c>
      <c r="AL404" s="258">
        <f t="shared" si="57"/>
        <v>1.0616231875074542</v>
      </c>
      <c r="AM404" s="258">
        <f t="shared" si="57"/>
        <v>1.0616231875074542</v>
      </c>
      <c r="AN404" s="258">
        <f t="shared" si="57"/>
        <v>1.0616231875074542</v>
      </c>
      <c r="AO404" s="258">
        <f t="shared" si="57"/>
        <v>1.0616231875074542</v>
      </c>
      <c r="AP404" s="258">
        <f t="shared" si="57"/>
        <v>1.0616231875074542</v>
      </c>
    </row>
    <row r="405" spans="6:42" ht="14.25" customHeight="1" x14ac:dyDescent="0.2">
      <c r="F405" s="257"/>
      <c r="H405" s="240"/>
      <c r="J405" s="350"/>
      <c r="K405" s="142" t="s">
        <v>1001</v>
      </c>
      <c r="L405" s="142" t="s">
        <v>964</v>
      </c>
      <c r="M405" s="259">
        <f t="shared" ref="M405:AP405" si="58">SUMPRODUCT($K$35:$K$37,M$407:M$409,$L$35:$L$37)+SUMPRODUCT($K$35:$K$37,M416:M418,$M$35:$M$37)</f>
        <v>1.0616231875074542</v>
      </c>
      <c r="N405" s="259">
        <f t="shared" si="58"/>
        <v>1.0616231875074542</v>
      </c>
      <c r="O405" s="259">
        <f t="shared" si="58"/>
        <v>1.0616231875074542</v>
      </c>
      <c r="P405" s="259">
        <f t="shared" si="58"/>
        <v>1.0616231875074542</v>
      </c>
      <c r="Q405" s="259">
        <f t="shared" si="58"/>
        <v>1.0616231875074542</v>
      </c>
      <c r="R405" s="259">
        <f t="shared" si="58"/>
        <v>1.0616231875074542</v>
      </c>
      <c r="S405" s="259">
        <f t="shared" si="58"/>
        <v>1.0616231875074542</v>
      </c>
      <c r="T405" s="259">
        <f t="shared" si="58"/>
        <v>1.0616231875074542</v>
      </c>
      <c r="U405" s="259">
        <f t="shared" si="58"/>
        <v>1.0616231875074542</v>
      </c>
      <c r="V405" s="259">
        <f t="shared" si="58"/>
        <v>1.0616231875074542</v>
      </c>
      <c r="W405" s="259">
        <f t="shared" si="58"/>
        <v>1.0616231875074542</v>
      </c>
      <c r="X405" s="259">
        <f t="shared" si="58"/>
        <v>1.0616231875074542</v>
      </c>
      <c r="Y405" s="259">
        <f t="shared" si="58"/>
        <v>1.0616231875074542</v>
      </c>
      <c r="Z405" s="259">
        <f t="shared" si="58"/>
        <v>1.0616231875074542</v>
      </c>
      <c r="AA405" s="259">
        <f t="shared" si="58"/>
        <v>1.0616231875074542</v>
      </c>
      <c r="AB405" s="259">
        <f t="shared" si="58"/>
        <v>1.0616231875074542</v>
      </c>
      <c r="AC405" s="259">
        <f t="shared" si="58"/>
        <v>1.0616231875074542</v>
      </c>
      <c r="AD405" s="259">
        <f t="shared" si="58"/>
        <v>1.0616231875074542</v>
      </c>
      <c r="AE405" s="259">
        <f t="shared" si="58"/>
        <v>1.0616231875074542</v>
      </c>
      <c r="AF405" s="259">
        <f t="shared" si="58"/>
        <v>1.0616231875074542</v>
      </c>
      <c r="AG405" s="259">
        <f t="shared" si="58"/>
        <v>1.0616231875074542</v>
      </c>
      <c r="AH405" s="259">
        <f t="shared" si="58"/>
        <v>1.0616231875074542</v>
      </c>
      <c r="AI405" s="259">
        <f t="shared" si="58"/>
        <v>1.0616231875074542</v>
      </c>
      <c r="AJ405" s="259">
        <f t="shared" si="58"/>
        <v>1.0616231875074542</v>
      </c>
      <c r="AK405" s="259">
        <f t="shared" si="58"/>
        <v>1.0616231875074542</v>
      </c>
      <c r="AL405" s="259">
        <f t="shared" si="58"/>
        <v>1.0616231875074542</v>
      </c>
      <c r="AM405" s="259">
        <f t="shared" si="58"/>
        <v>1.0616231875074542</v>
      </c>
      <c r="AN405" s="259">
        <f t="shared" si="58"/>
        <v>1.0616231875074542</v>
      </c>
      <c r="AO405" s="259">
        <f t="shared" si="58"/>
        <v>1.0616231875074542</v>
      </c>
      <c r="AP405" s="259">
        <f t="shared" si="58"/>
        <v>1.0616231875074542</v>
      </c>
    </row>
    <row r="406" spans="6:42" ht="14.25" customHeight="1" thickBot="1" x14ac:dyDescent="0.25">
      <c r="F406" s="257"/>
      <c r="H406" s="240"/>
      <c r="J406" s="132"/>
    </row>
    <row r="407" spans="6:42" ht="14.25" customHeight="1" thickTop="1" thickBot="1" x14ac:dyDescent="0.25">
      <c r="F407" s="257"/>
      <c r="H407" s="240"/>
      <c r="J407" s="251"/>
      <c r="K407" s="142" t="s">
        <v>1002</v>
      </c>
      <c r="L407" s="142" t="s">
        <v>960</v>
      </c>
      <c r="M407" s="256">
        <f t="shared" ref="M407:AP409" si="59">1+((1+M$48)^($J35+0.5)-1)</f>
        <v>1.0319883720275147</v>
      </c>
      <c r="N407" s="256">
        <f t="shared" si="59"/>
        <v>1.0319883720275147</v>
      </c>
      <c r="O407" s="256">
        <f t="shared" si="59"/>
        <v>1.0319883720275147</v>
      </c>
      <c r="P407" s="256">
        <f t="shared" si="59"/>
        <v>1.0319883720275147</v>
      </c>
      <c r="Q407" s="256">
        <f t="shared" si="59"/>
        <v>1.0319883720275147</v>
      </c>
      <c r="R407" s="256">
        <f t="shared" si="59"/>
        <v>1.0319883720275147</v>
      </c>
      <c r="S407" s="256">
        <f t="shared" si="59"/>
        <v>1.0319883720275147</v>
      </c>
      <c r="T407" s="256">
        <f t="shared" si="59"/>
        <v>1.0319883720275147</v>
      </c>
      <c r="U407" s="256">
        <f t="shared" si="59"/>
        <v>1.0319883720275147</v>
      </c>
      <c r="V407" s="256">
        <f t="shared" si="59"/>
        <v>1.0319883720275147</v>
      </c>
      <c r="W407" s="256">
        <f t="shared" si="59"/>
        <v>1.0319883720275147</v>
      </c>
      <c r="X407" s="256">
        <f t="shared" si="59"/>
        <v>1.0319883720275147</v>
      </c>
      <c r="Y407" s="256">
        <f t="shared" si="59"/>
        <v>1.0319883720275147</v>
      </c>
      <c r="Z407" s="256">
        <f t="shared" si="59"/>
        <v>1.0319883720275147</v>
      </c>
      <c r="AA407" s="256">
        <f t="shared" si="59"/>
        <v>1.0319883720275147</v>
      </c>
      <c r="AB407" s="256">
        <f t="shared" si="59"/>
        <v>1.0319883720275147</v>
      </c>
      <c r="AC407" s="256">
        <f t="shared" si="59"/>
        <v>1.0319883720275147</v>
      </c>
      <c r="AD407" s="256">
        <f t="shared" si="59"/>
        <v>1.0319883720275147</v>
      </c>
      <c r="AE407" s="256">
        <f t="shared" si="59"/>
        <v>1.0319883720275147</v>
      </c>
      <c r="AF407" s="256">
        <f t="shared" si="59"/>
        <v>1.0319883720275147</v>
      </c>
      <c r="AG407" s="256">
        <f t="shared" si="59"/>
        <v>1.0319883720275147</v>
      </c>
      <c r="AH407" s="256">
        <f t="shared" si="59"/>
        <v>1.0319883720275147</v>
      </c>
      <c r="AI407" s="256">
        <f t="shared" si="59"/>
        <v>1.0319883720275147</v>
      </c>
      <c r="AJ407" s="256">
        <f t="shared" si="59"/>
        <v>1.0319883720275147</v>
      </c>
      <c r="AK407" s="256">
        <f t="shared" si="59"/>
        <v>1.0319883720275147</v>
      </c>
      <c r="AL407" s="256">
        <f t="shared" si="59"/>
        <v>1.0319883720275147</v>
      </c>
      <c r="AM407" s="256">
        <f t="shared" si="59"/>
        <v>1.0319883720275147</v>
      </c>
      <c r="AN407" s="256">
        <f t="shared" si="59"/>
        <v>1.0319883720275147</v>
      </c>
      <c r="AO407" s="256">
        <f t="shared" si="59"/>
        <v>1.0319883720275147</v>
      </c>
      <c r="AP407" s="256">
        <f t="shared" si="59"/>
        <v>1.0319883720275147</v>
      </c>
    </row>
    <row r="408" spans="6:42" ht="14.25" customHeight="1" thickTop="1" thickBot="1" x14ac:dyDescent="0.25">
      <c r="F408" s="257"/>
      <c r="H408" s="240"/>
      <c r="J408" s="251"/>
      <c r="K408" s="142" t="s">
        <v>1003</v>
      </c>
      <c r="L408" s="142" t="s">
        <v>960</v>
      </c>
      <c r="M408" s="256">
        <f t="shared" si="59"/>
        <v>1.0990676162093029</v>
      </c>
      <c r="N408" s="256">
        <f t="shared" si="59"/>
        <v>1.0990676162093029</v>
      </c>
      <c r="O408" s="256">
        <f t="shared" si="59"/>
        <v>1.0990676162093029</v>
      </c>
      <c r="P408" s="256">
        <f t="shared" si="59"/>
        <v>1.0990676162093029</v>
      </c>
      <c r="Q408" s="256">
        <f t="shared" si="59"/>
        <v>1.0990676162093029</v>
      </c>
      <c r="R408" s="256">
        <f t="shared" si="59"/>
        <v>1.0990676162093029</v>
      </c>
      <c r="S408" s="256">
        <f t="shared" si="59"/>
        <v>1.0990676162093029</v>
      </c>
      <c r="T408" s="256">
        <f t="shared" si="59"/>
        <v>1.0990676162093029</v>
      </c>
      <c r="U408" s="256">
        <f t="shared" si="59"/>
        <v>1.0990676162093029</v>
      </c>
      <c r="V408" s="256">
        <f t="shared" si="59"/>
        <v>1.0990676162093029</v>
      </c>
      <c r="W408" s="256">
        <f t="shared" si="59"/>
        <v>1.0990676162093029</v>
      </c>
      <c r="X408" s="256">
        <f t="shared" si="59"/>
        <v>1.0990676162093029</v>
      </c>
      <c r="Y408" s="256">
        <f t="shared" si="59"/>
        <v>1.0990676162093029</v>
      </c>
      <c r="Z408" s="256">
        <f t="shared" si="59"/>
        <v>1.0990676162093029</v>
      </c>
      <c r="AA408" s="256">
        <f t="shared" si="59"/>
        <v>1.0990676162093029</v>
      </c>
      <c r="AB408" s="256">
        <f t="shared" si="59"/>
        <v>1.0990676162093029</v>
      </c>
      <c r="AC408" s="256">
        <f t="shared" si="59"/>
        <v>1.0990676162093029</v>
      </c>
      <c r="AD408" s="256">
        <f t="shared" si="59"/>
        <v>1.0990676162093029</v>
      </c>
      <c r="AE408" s="256">
        <f t="shared" si="59"/>
        <v>1.0990676162093029</v>
      </c>
      <c r="AF408" s="256">
        <f t="shared" si="59"/>
        <v>1.0990676162093029</v>
      </c>
      <c r="AG408" s="256">
        <f t="shared" si="59"/>
        <v>1.0990676162093029</v>
      </c>
      <c r="AH408" s="256">
        <f t="shared" si="59"/>
        <v>1.0990676162093029</v>
      </c>
      <c r="AI408" s="256">
        <f t="shared" si="59"/>
        <v>1.0990676162093029</v>
      </c>
      <c r="AJ408" s="256">
        <f t="shared" si="59"/>
        <v>1.0990676162093029</v>
      </c>
      <c r="AK408" s="256">
        <f t="shared" si="59"/>
        <v>1.0990676162093029</v>
      </c>
      <c r="AL408" s="256">
        <f t="shared" si="59"/>
        <v>1.0990676162093029</v>
      </c>
      <c r="AM408" s="256">
        <f t="shared" si="59"/>
        <v>1.0990676162093029</v>
      </c>
      <c r="AN408" s="256">
        <f t="shared" si="59"/>
        <v>1.0990676162093029</v>
      </c>
      <c r="AO408" s="256">
        <f t="shared" si="59"/>
        <v>1.0990676162093029</v>
      </c>
      <c r="AP408" s="256">
        <f t="shared" si="59"/>
        <v>1.0990676162093029</v>
      </c>
    </row>
    <row r="409" spans="6:42" ht="13.5" customHeight="1" thickTop="1" thickBot="1" x14ac:dyDescent="0.25">
      <c r="F409" s="257"/>
      <c r="H409" s="240"/>
      <c r="J409" s="251"/>
      <c r="K409" s="142" t="s">
        <v>1004</v>
      </c>
      <c r="L409" s="142" t="s">
        <v>960</v>
      </c>
      <c r="M409" s="256">
        <f t="shared" si="59"/>
        <v>1.1705070112629077</v>
      </c>
      <c r="N409" s="256">
        <f t="shared" si="59"/>
        <v>1.1705070112629077</v>
      </c>
      <c r="O409" s="256">
        <f t="shared" si="59"/>
        <v>1.1705070112629077</v>
      </c>
      <c r="P409" s="256">
        <f t="shared" si="59"/>
        <v>1.1705070112629077</v>
      </c>
      <c r="Q409" s="256">
        <f t="shared" si="59"/>
        <v>1.1705070112629077</v>
      </c>
      <c r="R409" s="256">
        <f t="shared" si="59"/>
        <v>1.1705070112629077</v>
      </c>
      <c r="S409" s="256">
        <f t="shared" si="59"/>
        <v>1.1705070112629077</v>
      </c>
      <c r="T409" s="256">
        <f t="shared" si="59"/>
        <v>1.1705070112629077</v>
      </c>
      <c r="U409" s="256">
        <f t="shared" si="59"/>
        <v>1.1705070112629077</v>
      </c>
      <c r="V409" s="256">
        <f t="shared" si="59"/>
        <v>1.1705070112629077</v>
      </c>
      <c r="W409" s="256">
        <f t="shared" si="59"/>
        <v>1.1705070112629077</v>
      </c>
      <c r="X409" s="256">
        <f t="shared" si="59"/>
        <v>1.1705070112629077</v>
      </c>
      <c r="Y409" s="256">
        <f t="shared" si="59"/>
        <v>1.1705070112629077</v>
      </c>
      <c r="Z409" s="256">
        <f t="shared" si="59"/>
        <v>1.1705070112629077</v>
      </c>
      <c r="AA409" s="256">
        <f t="shared" si="59"/>
        <v>1.1705070112629077</v>
      </c>
      <c r="AB409" s="256">
        <f t="shared" si="59"/>
        <v>1.1705070112629077</v>
      </c>
      <c r="AC409" s="256">
        <f t="shared" si="59"/>
        <v>1.1705070112629077</v>
      </c>
      <c r="AD409" s="256">
        <f t="shared" si="59"/>
        <v>1.1705070112629077</v>
      </c>
      <c r="AE409" s="256">
        <f t="shared" si="59"/>
        <v>1.1705070112629077</v>
      </c>
      <c r="AF409" s="256">
        <f t="shared" si="59"/>
        <v>1.1705070112629077</v>
      </c>
      <c r="AG409" s="256">
        <f t="shared" si="59"/>
        <v>1.1705070112629077</v>
      </c>
      <c r="AH409" s="256">
        <f t="shared" si="59"/>
        <v>1.1705070112629077</v>
      </c>
      <c r="AI409" s="256">
        <f t="shared" si="59"/>
        <v>1.1705070112629077</v>
      </c>
      <c r="AJ409" s="256">
        <f t="shared" si="59"/>
        <v>1.1705070112629077</v>
      </c>
      <c r="AK409" s="256">
        <f t="shared" si="59"/>
        <v>1.1705070112629077</v>
      </c>
      <c r="AL409" s="256">
        <f t="shared" si="59"/>
        <v>1.1705070112629077</v>
      </c>
      <c r="AM409" s="256">
        <f t="shared" si="59"/>
        <v>1.1705070112629077</v>
      </c>
      <c r="AN409" s="256">
        <f t="shared" si="59"/>
        <v>1.1705070112629077</v>
      </c>
      <c r="AO409" s="256">
        <f t="shared" si="59"/>
        <v>1.1705070112629077</v>
      </c>
      <c r="AP409" s="256">
        <f t="shared" si="59"/>
        <v>1.1705070112629077</v>
      </c>
    </row>
    <row r="410" spans="6:42" ht="14.25" customHeight="1" thickTop="1" thickBot="1" x14ac:dyDescent="0.25">
      <c r="F410" s="257"/>
      <c r="H410" s="240"/>
      <c r="J410" s="251"/>
      <c r="K410" s="142" t="s">
        <v>1005</v>
      </c>
      <c r="L410" s="142" t="s">
        <v>962</v>
      </c>
      <c r="M410" s="256">
        <f t="shared" ref="M410:AP412" si="60">1+((1+(M$49+$O$31))^($J35+0.5)-1)</f>
        <v>1.0583005244258363</v>
      </c>
      <c r="N410" s="256">
        <f t="shared" si="60"/>
        <v>1.0583005244258363</v>
      </c>
      <c r="O410" s="256">
        <f t="shared" si="60"/>
        <v>1.0583005244258363</v>
      </c>
      <c r="P410" s="256">
        <f t="shared" si="60"/>
        <v>1.0583005244258363</v>
      </c>
      <c r="Q410" s="256">
        <f t="shared" si="60"/>
        <v>1.0583005244258363</v>
      </c>
      <c r="R410" s="256">
        <f t="shared" si="60"/>
        <v>1.0583005244258363</v>
      </c>
      <c r="S410" s="256">
        <f t="shared" si="60"/>
        <v>1.0583005244258363</v>
      </c>
      <c r="T410" s="256">
        <f t="shared" si="60"/>
        <v>1.0583005244258363</v>
      </c>
      <c r="U410" s="256">
        <f t="shared" si="60"/>
        <v>1.0583005244258363</v>
      </c>
      <c r="V410" s="256">
        <f t="shared" si="60"/>
        <v>1.0583005244258363</v>
      </c>
      <c r="W410" s="256">
        <f t="shared" si="60"/>
        <v>1.0583005244258363</v>
      </c>
      <c r="X410" s="256">
        <f t="shared" si="60"/>
        <v>1.0583005244258363</v>
      </c>
      <c r="Y410" s="256">
        <f t="shared" si="60"/>
        <v>1.0583005244258363</v>
      </c>
      <c r="Z410" s="256">
        <f t="shared" si="60"/>
        <v>1.0583005244258363</v>
      </c>
      <c r="AA410" s="256">
        <f t="shared" si="60"/>
        <v>1.0583005244258363</v>
      </c>
      <c r="AB410" s="256">
        <f t="shared" si="60"/>
        <v>1.0583005244258363</v>
      </c>
      <c r="AC410" s="256">
        <f t="shared" si="60"/>
        <v>1.0583005244258363</v>
      </c>
      <c r="AD410" s="256">
        <f t="shared" si="60"/>
        <v>1.0583005244258363</v>
      </c>
      <c r="AE410" s="256">
        <f t="shared" si="60"/>
        <v>1.0583005244258363</v>
      </c>
      <c r="AF410" s="256">
        <f t="shared" si="60"/>
        <v>1.0583005244258363</v>
      </c>
      <c r="AG410" s="256">
        <f t="shared" si="60"/>
        <v>1.0583005244258363</v>
      </c>
      <c r="AH410" s="256">
        <f t="shared" si="60"/>
        <v>1.0583005244258363</v>
      </c>
      <c r="AI410" s="256">
        <f t="shared" si="60"/>
        <v>1.0583005244258363</v>
      </c>
      <c r="AJ410" s="256">
        <f t="shared" si="60"/>
        <v>1.0583005244258363</v>
      </c>
      <c r="AK410" s="256">
        <f t="shared" si="60"/>
        <v>1.0583005244258363</v>
      </c>
      <c r="AL410" s="256">
        <f t="shared" si="60"/>
        <v>1.0583005244258363</v>
      </c>
      <c r="AM410" s="256">
        <f t="shared" si="60"/>
        <v>1.0583005244258363</v>
      </c>
      <c r="AN410" s="256">
        <f t="shared" si="60"/>
        <v>1.0583005244258363</v>
      </c>
      <c r="AO410" s="256">
        <f t="shared" si="60"/>
        <v>1.0583005244258363</v>
      </c>
      <c r="AP410" s="256">
        <f t="shared" si="60"/>
        <v>1.0583005244258363</v>
      </c>
    </row>
    <row r="411" spans="6:42" ht="14.25" customHeight="1" thickTop="1" thickBot="1" x14ac:dyDescent="0.25">
      <c r="F411" s="257"/>
      <c r="H411" s="240"/>
      <c r="J411" s="251"/>
      <c r="K411" s="142" t="s">
        <v>1006</v>
      </c>
      <c r="L411" s="142" t="s">
        <v>962</v>
      </c>
      <c r="M411" s="256">
        <f t="shared" si="60"/>
        <v>1.1852965873569368</v>
      </c>
      <c r="N411" s="256">
        <f t="shared" si="60"/>
        <v>1.1852965873569368</v>
      </c>
      <c r="O411" s="256">
        <f t="shared" si="60"/>
        <v>1.1852965873569368</v>
      </c>
      <c r="P411" s="256">
        <f t="shared" si="60"/>
        <v>1.1852965873569368</v>
      </c>
      <c r="Q411" s="256">
        <f t="shared" si="60"/>
        <v>1.1852965873569368</v>
      </c>
      <c r="R411" s="256">
        <f t="shared" si="60"/>
        <v>1.1852965873569368</v>
      </c>
      <c r="S411" s="256">
        <f t="shared" si="60"/>
        <v>1.1852965873569368</v>
      </c>
      <c r="T411" s="256">
        <f t="shared" si="60"/>
        <v>1.1852965873569368</v>
      </c>
      <c r="U411" s="256">
        <f t="shared" si="60"/>
        <v>1.1852965873569368</v>
      </c>
      <c r="V411" s="256">
        <f t="shared" si="60"/>
        <v>1.1852965873569368</v>
      </c>
      <c r="W411" s="256">
        <f t="shared" si="60"/>
        <v>1.1852965873569368</v>
      </c>
      <c r="X411" s="256">
        <f t="shared" si="60"/>
        <v>1.1852965873569368</v>
      </c>
      <c r="Y411" s="256">
        <f t="shared" si="60"/>
        <v>1.1852965873569368</v>
      </c>
      <c r="Z411" s="256">
        <f t="shared" si="60"/>
        <v>1.1852965873569368</v>
      </c>
      <c r="AA411" s="256">
        <f t="shared" si="60"/>
        <v>1.1852965873569368</v>
      </c>
      <c r="AB411" s="256">
        <f t="shared" si="60"/>
        <v>1.1852965873569368</v>
      </c>
      <c r="AC411" s="256">
        <f t="shared" si="60"/>
        <v>1.1852965873569368</v>
      </c>
      <c r="AD411" s="256">
        <f t="shared" si="60"/>
        <v>1.1852965873569368</v>
      </c>
      <c r="AE411" s="256">
        <f t="shared" si="60"/>
        <v>1.1852965873569368</v>
      </c>
      <c r="AF411" s="256">
        <f t="shared" si="60"/>
        <v>1.1852965873569368</v>
      </c>
      <c r="AG411" s="256">
        <f t="shared" si="60"/>
        <v>1.1852965873569368</v>
      </c>
      <c r="AH411" s="256">
        <f t="shared" si="60"/>
        <v>1.1852965873569368</v>
      </c>
      <c r="AI411" s="256">
        <f t="shared" si="60"/>
        <v>1.1852965873569368</v>
      </c>
      <c r="AJ411" s="256">
        <f t="shared" si="60"/>
        <v>1.1852965873569368</v>
      </c>
      <c r="AK411" s="256">
        <f t="shared" si="60"/>
        <v>1.1852965873569368</v>
      </c>
      <c r="AL411" s="256">
        <f t="shared" si="60"/>
        <v>1.1852965873569368</v>
      </c>
      <c r="AM411" s="256">
        <f t="shared" si="60"/>
        <v>1.1852965873569368</v>
      </c>
      <c r="AN411" s="256">
        <f t="shared" si="60"/>
        <v>1.1852965873569368</v>
      </c>
      <c r="AO411" s="256">
        <f t="shared" si="60"/>
        <v>1.1852965873569368</v>
      </c>
      <c r="AP411" s="256">
        <f t="shared" si="60"/>
        <v>1.1852965873569368</v>
      </c>
    </row>
    <row r="412" spans="6:42" ht="14.25" customHeight="1" thickTop="1" thickBot="1" x14ac:dyDescent="0.25">
      <c r="F412" s="257"/>
      <c r="H412" s="240"/>
      <c r="J412" s="251"/>
      <c r="K412" s="142" t="s">
        <v>1007</v>
      </c>
      <c r="L412" s="142" t="s">
        <v>962</v>
      </c>
      <c r="M412" s="256">
        <f t="shared" si="60"/>
        <v>1.3275321778397693</v>
      </c>
      <c r="N412" s="256">
        <f t="shared" si="60"/>
        <v>1.3275321778397693</v>
      </c>
      <c r="O412" s="256">
        <f t="shared" si="60"/>
        <v>1.3275321778397693</v>
      </c>
      <c r="P412" s="256">
        <f t="shared" si="60"/>
        <v>1.3275321778397693</v>
      </c>
      <c r="Q412" s="256">
        <f t="shared" si="60"/>
        <v>1.3275321778397693</v>
      </c>
      <c r="R412" s="256">
        <f t="shared" si="60"/>
        <v>1.3275321778397693</v>
      </c>
      <c r="S412" s="256">
        <f t="shared" si="60"/>
        <v>1.3275321778397693</v>
      </c>
      <c r="T412" s="256">
        <f t="shared" si="60"/>
        <v>1.3275321778397693</v>
      </c>
      <c r="U412" s="256">
        <f t="shared" si="60"/>
        <v>1.3275321778397693</v>
      </c>
      <c r="V412" s="256">
        <f t="shared" si="60"/>
        <v>1.3275321778397693</v>
      </c>
      <c r="W412" s="256">
        <f t="shared" si="60"/>
        <v>1.3275321778397693</v>
      </c>
      <c r="X412" s="256">
        <f t="shared" si="60"/>
        <v>1.3275321778397693</v>
      </c>
      <c r="Y412" s="256">
        <f t="shared" si="60"/>
        <v>1.3275321778397693</v>
      </c>
      <c r="Z412" s="256">
        <f t="shared" si="60"/>
        <v>1.3275321778397693</v>
      </c>
      <c r="AA412" s="256">
        <f t="shared" si="60"/>
        <v>1.3275321778397693</v>
      </c>
      <c r="AB412" s="256">
        <f t="shared" si="60"/>
        <v>1.3275321778397693</v>
      </c>
      <c r="AC412" s="256">
        <f t="shared" si="60"/>
        <v>1.3275321778397693</v>
      </c>
      <c r="AD412" s="256">
        <f t="shared" si="60"/>
        <v>1.3275321778397693</v>
      </c>
      <c r="AE412" s="256">
        <f t="shared" si="60"/>
        <v>1.3275321778397693</v>
      </c>
      <c r="AF412" s="256">
        <f t="shared" si="60"/>
        <v>1.3275321778397693</v>
      </c>
      <c r="AG412" s="256">
        <f t="shared" si="60"/>
        <v>1.3275321778397693</v>
      </c>
      <c r="AH412" s="256">
        <f t="shared" si="60"/>
        <v>1.3275321778397693</v>
      </c>
      <c r="AI412" s="256">
        <f t="shared" si="60"/>
        <v>1.3275321778397693</v>
      </c>
      <c r="AJ412" s="256">
        <f t="shared" si="60"/>
        <v>1.3275321778397693</v>
      </c>
      <c r="AK412" s="256">
        <f t="shared" si="60"/>
        <v>1.3275321778397693</v>
      </c>
      <c r="AL412" s="256">
        <f t="shared" si="60"/>
        <v>1.3275321778397693</v>
      </c>
      <c r="AM412" s="256">
        <f t="shared" si="60"/>
        <v>1.3275321778397693</v>
      </c>
      <c r="AN412" s="256">
        <f t="shared" si="60"/>
        <v>1.3275321778397693</v>
      </c>
      <c r="AO412" s="256">
        <f t="shared" si="60"/>
        <v>1.3275321778397693</v>
      </c>
      <c r="AP412" s="256">
        <f t="shared" si="60"/>
        <v>1.3275321778397693</v>
      </c>
    </row>
    <row r="413" spans="6:42" ht="14.25" customHeight="1" thickTop="1" thickBot="1" x14ac:dyDescent="0.25">
      <c r="F413" s="257"/>
      <c r="H413" s="240"/>
      <c r="J413" s="251"/>
      <c r="K413" s="142" t="s">
        <v>1005</v>
      </c>
      <c r="L413" s="142" t="s">
        <v>963</v>
      </c>
      <c r="M413" s="256">
        <f t="shared" ref="M413:AP415" si="61">1+((1+(M$50+$O$31))^($J35+0.5)-1)</f>
        <v>1.0583005244258363</v>
      </c>
      <c r="N413" s="256">
        <f t="shared" si="61"/>
        <v>1.0583005244258363</v>
      </c>
      <c r="O413" s="256">
        <f t="shared" si="61"/>
        <v>1.0583005244258363</v>
      </c>
      <c r="P413" s="256">
        <f t="shared" si="61"/>
        <v>1.0583005244258363</v>
      </c>
      <c r="Q413" s="256">
        <f t="shared" si="61"/>
        <v>1.0583005244258363</v>
      </c>
      <c r="R413" s="256">
        <f t="shared" si="61"/>
        <v>1.0583005244258363</v>
      </c>
      <c r="S413" s="256">
        <f t="shared" si="61"/>
        <v>1.0583005244258363</v>
      </c>
      <c r="T413" s="256">
        <f t="shared" si="61"/>
        <v>1.0583005244258363</v>
      </c>
      <c r="U413" s="256">
        <f t="shared" si="61"/>
        <v>1.0583005244258363</v>
      </c>
      <c r="V413" s="256">
        <f t="shared" si="61"/>
        <v>1.0583005244258363</v>
      </c>
      <c r="W413" s="256">
        <f t="shared" si="61"/>
        <v>1.0583005244258363</v>
      </c>
      <c r="X413" s="256">
        <f t="shared" si="61"/>
        <v>1.0583005244258363</v>
      </c>
      <c r="Y413" s="256">
        <f t="shared" si="61"/>
        <v>1.0583005244258363</v>
      </c>
      <c r="Z413" s="256">
        <f t="shared" si="61"/>
        <v>1.0583005244258363</v>
      </c>
      <c r="AA413" s="256">
        <f t="shared" si="61"/>
        <v>1.0583005244258363</v>
      </c>
      <c r="AB413" s="256">
        <f t="shared" si="61"/>
        <v>1.0583005244258363</v>
      </c>
      <c r="AC413" s="256">
        <f t="shared" si="61"/>
        <v>1.0583005244258363</v>
      </c>
      <c r="AD413" s="256">
        <f t="shared" si="61"/>
        <v>1.0583005244258363</v>
      </c>
      <c r="AE413" s="256">
        <f t="shared" si="61"/>
        <v>1.0583005244258363</v>
      </c>
      <c r="AF413" s="256">
        <f t="shared" si="61"/>
        <v>1.0583005244258363</v>
      </c>
      <c r="AG413" s="256">
        <f t="shared" si="61"/>
        <v>1.0583005244258363</v>
      </c>
      <c r="AH413" s="256">
        <f t="shared" si="61"/>
        <v>1.0583005244258363</v>
      </c>
      <c r="AI413" s="256">
        <f t="shared" si="61"/>
        <v>1.0583005244258363</v>
      </c>
      <c r="AJ413" s="256">
        <f t="shared" si="61"/>
        <v>1.0583005244258363</v>
      </c>
      <c r="AK413" s="256">
        <f t="shared" si="61"/>
        <v>1.0583005244258363</v>
      </c>
      <c r="AL413" s="256">
        <f t="shared" si="61"/>
        <v>1.0583005244258363</v>
      </c>
      <c r="AM413" s="256">
        <f t="shared" si="61"/>
        <v>1.0583005244258363</v>
      </c>
      <c r="AN413" s="256">
        <f t="shared" si="61"/>
        <v>1.0583005244258363</v>
      </c>
      <c r="AO413" s="256">
        <f t="shared" si="61"/>
        <v>1.0583005244258363</v>
      </c>
      <c r="AP413" s="256">
        <f t="shared" si="61"/>
        <v>1.0583005244258363</v>
      </c>
    </row>
    <row r="414" spans="6:42" ht="14.25" customHeight="1" thickTop="1" thickBot="1" x14ac:dyDescent="0.25">
      <c r="F414" s="257"/>
      <c r="H414" s="240"/>
      <c r="J414" s="251"/>
      <c r="K414" s="142" t="s">
        <v>1006</v>
      </c>
      <c r="L414" s="142" t="s">
        <v>963</v>
      </c>
      <c r="M414" s="256">
        <f t="shared" si="61"/>
        <v>1.1852965873569368</v>
      </c>
      <c r="N414" s="256">
        <f t="shared" si="61"/>
        <v>1.1852965873569368</v>
      </c>
      <c r="O414" s="256">
        <f t="shared" si="61"/>
        <v>1.1852965873569368</v>
      </c>
      <c r="P414" s="256">
        <f t="shared" si="61"/>
        <v>1.1852965873569368</v>
      </c>
      <c r="Q414" s="256">
        <f t="shared" si="61"/>
        <v>1.1852965873569368</v>
      </c>
      <c r="R414" s="256">
        <f t="shared" si="61"/>
        <v>1.1852965873569368</v>
      </c>
      <c r="S414" s="256">
        <f t="shared" si="61"/>
        <v>1.1852965873569368</v>
      </c>
      <c r="T414" s="256">
        <f t="shared" si="61"/>
        <v>1.1852965873569368</v>
      </c>
      <c r="U414" s="256">
        <f t="shared" si="61"/>
        <v>1.1852965873569368</v>
      </c>
      <c r="V414" s="256">
        <f t="shared" si="61"/>
        <v>1.1852965873569368</v>
      </c>
      <c r="W414" s="256">
        <f t="shared" si="61"/>
        <v>1.1852965873569368</v>
      </c>
      <c r="X414" s="256">
        <f t="shared" si="61"/>
        <v>1.1852965873569368</v>
      </c>
      <c r="Y414" s="256">
        <f t="shared" si="61"/>
        <v>1.1852965873569368</v>
      </c>
      <c r="Z414" s="256">
        <f t="shared" si="61"/>
        <v>1.1852965873569368</v>
      </c>
      <c r="AA414" s="256">
        <f t="shared" si="61"/>
        <v>1.1852965873569368</v>
      </c>
      <c r="AB414" s="256">
        <f t="shared" si="61"/>
        <v>1.1852965873569368</v>
      </c>
      <c r="AC414" s="256">
        <f t="shared" si="61"/>
        <v>1.1852965873569368</v>
      </c>
      <c r="AD414" s="256">
        <f t="shared" si="61"/>
        <v>1.1852965873569368</v>
      </c>
      <c r="AE414" s="256">
        <f t="shared" si="61"/>
        <v>1.1852965873569368</v>
      </c>
      <c r="AF414" s="256">
        <f t="shared" si="61"/>
        <v>1.1852965873569368</v>
      </c>
      <c r="AG414" s="256">
        <f t="shared" si="61"/>
        <v>1.1852965873569368</v>
      </c>
      <c r="AH414" s="256">
        <f t="shared" si="61"/>
        <v>1.1852965873569368</v>
      </c>
      <c r="AI414" s="256">
        <f t="shared" si="61"/>
        <v>1.1852965873569368</v>
      </c>
      <c r="AJ414" s="256">
        <f t="shared" si="61"/>
        <v>1.1852965873569368</v>
      </c>
      <c r="AK414" s="256">
        <f t="shared" si="61"/>
        <v>1.1852965873569368</v>
      </c>
      <c r="AL414" s="256">
        <f t="shared" si="61"/>
        <v>1.1852965873569368</v>
      </c>
      <c r="AM414" s="256">
        <f t="shared" si="61"/>
        <v>1.1852965873569368</v>
      </c>
      <c r="AN414" s="256">
        <f t="shared" si="61"/>
        <v>1.1852965873569368</v>
      </c>
      <c r="AO414" s="256">
        <f t="shared" si="61"/>
        <v>1.1852965873569368</v>
      </c>
      <c r="AP414" s="256">
        <f t="shared" si="61"/>
        <v>1.1852965873569368</v>
      </c>
    </row>
    <row r="415" spans="6:42" ht="14.25" customHeight="1" thickTop="1" thickBot="1" x14ac:dyDescent="0.25">
      <c r="F415" s="257"/>
      <c r="H415" s="240"/>
      <c r="J415" s="251"/>
      <c r="K415" s="142" t="s">
        <v>1007</v>
      </c>
      <c r="L415" s="142" t="s">
        <v>963</v>
      </c>
      <c r="M415" s="256">
        <f t="shared" si="61"/>
        <v>1.3275321778397693</v>
      </c>
      <c r="N415" s="256">
        <f t="shared" si="61"/>
        <v>1.3275321778397693</v>
      </c>
      <c r="O415" s="256">
        <f t="shared" si="61"/>
        <v>1.3275321778397693</v>
      </c>
      <c r="P415" s="256">
        <f t="shared" si="61"/>
        <v>1.3275321778397693</v>
      </c>
      <c r="Q415" s="256">
        <f t="shared" si="61"/>
        <v>1.3275321778397693</v>
      </c>
      <c r="R415" s="256">
        <f t="shared" si="61"/>
        <v>1.3275321778397693</v>
      </c>
      <c r="S415" s="256">
        <f t="shared" si="61"/>
        <v>1.3275321778397693</v>
      </c>
      <c r="T415" s="256">
        <f t="shared" si="61"/>
        <v>1.3275321778397693</v>
      </c>
      <c r="U415" s="256">
        <f t="shared" si="61"/>
        <v>1.3275321778397693</v>
      </c>
      <c r="V415" s="256">
        <f t="shared" si="61"/>
        <v>1.3275321778397693</v>
      </c>
      <c r="W415" s="256">
        <f t="shared" si="61"/>
        <v>1.3275321778397693</v>
      </c>
      <c r="X415" s="256">
        <f t="shared" si="61"/>
        <v>1.3275321778397693</v>
      </c>
      <c r="Y415" s="256">
        <f t="shared" si="61"/>
        <v>1.3275321778397693</v>
      </c>
      <c r="Z415" s="256">
        <f t="shared" si="61"/>
        <v>1.3275321778397693</v>
      </c>
      <c r="AA415" s="256">
        <f t="shared" si="61"/>
        <v>1.3275321778397693</v>
      </c>
      <c r="AB415" s="256">
        <f t="shared" si="61"/>
        <v>1.3275321778397693</v>
      </c>
      <c r="AC415" s="256">
        <f t="shared" si="61"/>
        <v>1.3275321778397693</v>
      </c>
      <c r="AD415" s="256">
        <f t="shared" si="61"/>
        <v>1.3275321778397693</v>
      </c>
      <c r="AE415" s="256">
        <f t="shared" si="61"/>
        <v>1.3275321778397693</v>
      </c>
      <c r="AF415" s="256">
        <f t="shared" si="61"/>
        <v>1.3275321778397693</v>
      </c>
      <c r="AG415" s="256">
        <f t="shared" si="61"/>
        <v>1.3275321778397693</v>
      </c>
      <c r="AH415" s="256">
        <f t="shared" si="61"/>
        <v>1.3275321778397693</v>
      </c>
      <c r="AI415" s="256">
        <f t="shared" si="61"/>
        <v>1.3275321778397693</v>
      </c>
      <c r="AJ415" s="256">
        <f t="shared" si="61"/>
        <v>1.3275321778397693</v>
      </c>
      <c r="AK415" s="256">
        <f t="shared" si="61"/>
        <v>1.3275321778397693</v>
      </c>
      <c r="AL415" s="256">
        <f t="shared" si="61"/>
        <v>1.3275321778397693</v>
      </c>
      <c r="AM415" s="256">
        <f t="shared" si="61"/>
        <v>1.3275321778397693</v>
      </c>
      <c r="AN415" s="256">
        <f t="shared" si="61"/>
        <v>1.3275321778397693</v>
      </c>
      <c r="AO415" s="256">
        <f t="shared" si="61"/>
        <v>1.3275321778397693</v>
      </c>
      <c r="AP415" s="256">
        <f t="shared" si="61"/>
        <v>1.3275321778397693</v>
      </c>
    </row>
    <row r="416" spans="6:42" ht="14.25" customHeight="1" thickTop="1" thickBot="1" x14ac:dyDescent="0.25">
      <c r="F416" s="257"/>
      <c r="H416" s="240"/>
      <c r="J416" s="251"/>
      <c r="K416" s="142" t="s">
        <v>1005</v>
      </c>
      <c r="L416" s="142" t="s">
        <v>964</v>
      </c>
      <c r="M416" s="256">
        <f t="shared" ref="M416:AP418" si="62">1+((1+(M$51+$O$31))^($J35+0.5)-1)</f>
        <v>1.0583005244258363</v>
      </c>
      <c r="N416" s="256">
        <f t="shared" si="62"/>
        <v>1.0583005244258363</v>
      </c>
      <c r="O416" s="256">
        <f t="shared" si="62"/>
        <v>1.0583005244258363</v>
      </c>
      <c r="P416" s="256">
        <f t="shared" si="62"/>
        <v>1.0583005244258363</v>
      </c>
      <c r="Q416" s="256">
        <f t="shared" si="62"/>
        <v>1.0583005244258363</v>
      </c>
      <c r="R416" s="256">
        <f t="shared" si="62"/>
        <v>1.0583005244258363</v>
      </c>
      <c r="S416" s="256">
        <f t="shared" si="62"/>
        <v>1.0583005244258363</v>
      </c>
      <c r="T416" s="256">
        <f t="shared" si="62"/>
        <v>1.0583005244258363</v>
      </c>
      <c r="U416" s="256">
        <f t="shared" si="62"/>
        <v>1.0583005244258363</v>
      </c>
      <c r="V416" s="256">
        <f t="shared" si="62"/>
        <v>1.0583005244258363</v>
      </c>
      <c r="W416" s="256">
        <f t="shared" si="62"/>
        <v>1.0583005244258363</v>
      </c>
      <c r="X416" s="256">
        <f t="shared" si="62"/>
        <v>1.0583005244258363</v>
      </c>
      <c r="Y416" s="256">
        <f t="shared" si="62"/>
        <v>1.0583005244258363</v>
      </c>
      <c r="Z416" s="256">
        <f t="shared" si="62"/>
        <v>1.0583005244258363</v>
      </c>
      <c r="AA416" s="256">
        <f t="shared" si="62"/>
        <v>1.0583005244258363</v>
      </c>
      <c r="AB416" s="256">
        <f t="shared" si="62"/>
        <v>1.0583005244258363</v>
      </c>
      <c r="AC416" s="256">
        <f t="shared" si="62"/>
        <v>1.0583005244258363</v>
      </c>
      <c r="AD416" s="256">
        <f t="shared" si="62"/>
        <v>1.0583005244258363</v>
      </c>
      <c r="AE416" s="256">
        <f t="shared" si="62"/>
        <v>1.0583005244258363</v>
      </c>
      <c r="AF416" s="256">
        <f t="shared" si="62"/>
        <v>1.0583005244258363</v>
      </c>
      <c r="AG416" s="256">
        <f t="shared" si="62"/>
        <v>1.0583005244258363</v>
      </c>
      <c r="AH416" s="256">
        <f t="shared" si="62"/>
        <v>1.0583005244258363</v>
      </c>
      <c r="AI416" s="256">
        <f t="shared" si="62"/>
        <v>1.0583005244258363</v>
      </c>
      <c r="AJ416" s="256">
        <f t="shared" si="62"/>
        <v>1.0583005244258363</v>
      </c>
      <c r="AK416" s="256">
        <f t="shared" si="62"/>
        <v>1.0583005244258363</v>
      </c>
      <c r="AL416" s="256">
        <f t="shared" si="62"/>
        <v>1.0583005244258363</v>
      </c>
      <c r="AM416" s="256">
        <f t="shared" si="62"/>
        <v>1.0583005244258363</v>
      </c>
      <c r="AN416" s="256">
        <f t="shared" si="62"/>
        <v>1.0583005244258363</v>
      </c>
      <c r="AO416" s="256">
        <f t="shared" si="62"/>
        <v>1.0583005244258363</v>
      </c>
      <c r="AP416" s="256">
        <f t="shared" si="62"/>
        <v>1.0583005244258363</v>
      </c>
    </row>
    <row r="417" spans="3:42" ht="14.25" customHeight="1" thickTop="1" thickBot="1" x14ac:dyDescent="0.25">
      <c r="F417" s="257"/>
      <c r="H417" s="240"/>
      <c r="J417" s="251"/>
      <c r="K417" s="142" t="s">
        <v>1006</v>
      </c>
      <c r="L417" s="142" t="s">
        <v>964</v>
      </c>
      <c r="M417" s="256">
        <f t="shared" si="62"/>
        <v>1.1852965873569368</v>
      </c>
      <c r="N417" s="256">
        <f t="shared" si="62"/>
        <v>1.1852965873569368</v>
      </c>
      <c r="O417" s="256">
        <f t="shared" si="62"/>
        <v>1.1852965873569368</v>
      </c>
      <c r="P417" s="256">
        <f t="shared" si="62"/>
        <v>1.1852965873569368</v>
      </c>
      <c r="Q417" s="256">
        <f t="shared" si="62"/>
        <v>1.1852965873569368</v>
      </c>
      <c r="R417" s="256">
        <f t="shared" si="62"/>
        <v>1.1852965873569368</v>
      </c>
      <c r="S417" s="256">
        <f t="shared" si="62"/>
        <v>1.1852965873569368</v>
      </c>
      <c r="T417" s="256">
        <f t="shared" si="62"/>
        <v>1.1852965873569368</v>
      </c>
      <c r="U417" s="256">
        <f t="shared" si="62"/>
        <v>1.1852965873569368</v>
      </c>
      <c r="V417" s="256">
        <f t="shared" si="62"/>
        <v>1.1852965873569368</v>
      </c>
      <c r="W417" s="256">
        <f t="shared" si="62"/>
        <v>1.1852965873569368</v>
      </c>
      <c r="X417" s="256">
        <f t="shared" si="62"/>
        <v>1.1852965873569368</v>
      </c>
      <c r="Y417" s="256">
        <f t="shared" si="62"/>
        <v>1.1852965873569368</v>
      </c>
      <c r="Z417" s="256">
        <f t="shared" si="62"/>
        <v>1.1852965873569368</v>
      </c>
      <c r="AA417" s="256">
        <f t="shared" si="62"/>
        <v>1.1852965873569368</v>
      </c>
      <c r="AB417" s="256">
        <f t="shared" si="62"/>
        <v>1.1852965873569368</v>
      </c>
      <c r="AC417" s="256">
        <f t="shared" si="62"/>
        <v>1.1852965873569368</v>
      </c>
      <c r="AD417" s="256">
        <f t="shared" si="62"/>
        <v>1.1852965873569368</v>
      </c>
      <c r="AE417" s="256">
        <f t="shared" si="62"/>
        <v>1.1852965873569368</v>
      </c>
      <c r="AF417" s="256">
        <f t="shared" si="62"/>
        <v>1.1852965873569368</v>
      </c>
      <c r="AG417" s="256">
        <f t="shared" si="62"/>
        <v>1.1852965873569368</v>
      </c>
      <c r="AH417" s="256">
        <f t="shared" si="62"/>
        <v>1.1852965873569368</v>
      </c>
      <c r="AI417" s="256">
        <f t="shared" si="62"/>
        <v>1.1852965873569368</v>
      </c>
      <c r="AJ417" s="256">
        <f t="shared" si="62"/>
        <v>1.1852965873569368</v>
      </c>
      <c r="AK417" s="256">
        <f t="shared" si="62"/>
        <v>1.1852965873569368</v>
      </c>
      <c r="AL417" s="256">
        <f t="shared" si="62"/>
        <v>1.1852965873569368</v>
      </c>
      <c r="AM417" s="256">
        <f t="shared" si="62"/>
        <v>1.1852965873569368</v>
      </c>
      <c r="AN417" s="256">
        <f t="shared" si="62"/>
        <v>1.1852965873569368</v>
      </c>
      <c r="AO417" s="256">
        <f t="shared" si="62"/>
        <v>1.1852965873569368</v>
      </c>
      <c r="AP417" s="256">
        <f t="shared" si="62"/>
        <v>1.1852965873569368</v>
      </c>
    </row>
    <row r="418" spans="3:42" ht="14.25" customHeight="1" thickTop="1" x14ac:dyDescent="0.2">
      <c r="F418" s="257"/>
      <c r="H418" s="240"/>
      <c r="J418" s="251"/>
      <c r="K418" s="142" t="s">
        <v>1007</v>
      </c>
      <c r="L418" s="142" t="s">
        <v>964</v>
      </c>
      <c r="M418" s="256">
        <f t="shared" si="62"/>
        <v>1.3275321778397693</v>
      </c>
      <c r="N418" s="256">
        <f t="shared" si="62"/>
        <v>1.3275321778397693</v>
      </c>
      <c r="O418" s="256">
        <f t="shared" si="62"/>
        <v>1.3275321778397693</v>
      </c>
      <c r="P418" s="256">
        <f t="shared" si="62"/>
        <v>1.3275321778397693</v>
      </c>
      <c r="Q418" s="256">
        <f t="shared" si="62"/>
        <v>1.3275321778397693</v>
      </c>
      <c r="R418" s="256">
        <f t="shared" si="62"/>
        <v>1.3275321778397693</v>
      </c>
      <c r="S418" s="256">
        <f t="shared" si="62"/>
        <v>1.3275321778397693</v>
      </c>
      <c r="T418" s="256">
        <f t="shared" si="62"/>
        <v>1.3275321778397693</v>
      </c>
      <c r="U418" s="256">
        <f t="shared" si="62"/>
        <v>1.3275321778397693</v>
      </c>
      <c r="V418" s="256">
        <f t="shared" si="62"/>
        <v>1.3275321778397693</v>
      </c>
      <c r="W418" s="256">
        <f t="shared" si="62"/>
        <v>1.3275321778397693</v>
      </c>
      <c r="X418" s="256">
        <f t="shared" si="62"/>
        <v>1.3275321778397693</v>
      </c>
      <c r="Y418" s="256">
        <f t="shared" si="62"/>
        <v>1.3275321778397693</v>
      </c>
      <c r="Z418" s="256">
        <f t="shared" si="62"/>
        <v>1.3275321778397693</v>
      </c>
      <c r="AA418" s="256">
        <f t="shared" si="62"/>
        <v>1.3275321778397693</v>
      </c>
      <c r="AB418" s="256">
        <f t="shared" si="62"/>
        <v>1.3275321778397693</v>
      </c>
      <c r="AC418" s="256">
        <f t="shared" si="62"/>
        <v>1.3275321778397693</v>
      </c>
      <c r="AD418" s="256">
        <f t="shared" si="62"/>
        <v>1.3275321778397693</v>
      </c>
      <c r="AE418" s="256">
        <f t="shared" si="62"/>
        <v>1.3275321778397693</v>
      </c>
      <c r="AF418" s="256">
        <f t="shared" si="62"/>
        <v>1.3275321778397693</v>
      </c>
      <c r="AG418" s="256">
        <f t="shared" si="62"/>
        <v>1.3275321778397693</v>
      </c>
      <c r="AH418" s="256">
        <f t="shared" si="62"/>
        <v>1.3275321778397693</v>
      </c>
      <c r="AI418" s="256">
        <f t="shared" si="62"/>
        <v>1.3275321778397693</v>
      </c>
      <c r="AJ418" s="256">
        <f t="shared" si="62"/>
        <v>1.3275321778397693</v>
      </c>
      <c r="AK418" s="256">
        <f t="shared" si="62"/>
        <v>1.3275321778397693</v>
      </c>
      <c r="AL418" s="256">
        <f t="shared" si="62"/>
        <v>1.3275321778397693</v>
      </c>
      <c r="AM418" s="256">
        <f t="shared" si="62"/>
        <v>1.3275321778397693</v>
      </c>
      <c r="AN418" s="256">
        <f t="shared" si="62"/>
        <v>1.3275321778397693</v>
      </c>
      <c r="AO418" s="256">
        <f t="shared" si="62"/>
        <v>1.3275321778397693</v>
      </c>
      <c r="AP418" s="256">
        <f t="shared" si="62"/>
        <v>1.3275321778397693</v>
      </c>
    </row>
    <row r="420" spans="3:42" ht="14.25" customHeight="1" x14ac:dyDescent="0.2">
      <c r="C420" s="143" t="s">
        <v>892</v>
      </c>
      <c r="G420" s="416" t="s">
        <v>1008</v>
      </c>
      <c r="H420" s="354"/>
      <c r="I420" s="354"/>
      <c r="J420" s="354"/>
      <c r="K420" s="354"/>
      <c r="L420" s="354"/>
      <c r="M420" s="354"/>
      <c r="N420" s="354"/>
      <c r="O420" s="354"/>
      <c r="P420" s="354"/>
      <c r="Q420" s="354"/>
      <c r="R420" s="354"/>
      <c r="S420" s="354"/>
      <c r="T420" s="354"/>
      <c r="U420" s="354"/>
      <c r="V420" s="144"/>
      <c r="W420" s="144"/>
      <c r="X420" s="144"/>
      <c r="Y420" s="144"/>
      <c r="Z420" s="144"/>
      <c r="AA420" s="144"/>
      <c r="AB420" s="144"/>
    </row>
    <row r="422" spans="3:42" ht="14.25" customHeight="1" x14ac:dyDescent="0.2">
      <c r="H422" s="465" t="s">
        <v>1009</v>
      </c>
      <c r="I422" s="466"/>
      <c r="J422" s="466"/>
      <c r="K422" s="466"/>
      <c r="L422" s="466"/>
      <c r="M422" s="466"/>
      <c r="N422" s="467" t="s">
        <v>1010</v>
      </c>
      <c r="O422" s="468"/>
      <c r="P422" s="468"/>
      <c r="Q422" s="468"/>
      <c r="R422" s="469"/>
      <c r="S422" s="260" t="s">
        <v>1011</v>
      </c>
      <c r="T422" s="260" t="s">
        <v>1012</v>
      </c>
      <c r="U422" s="261"/>
      <c r="V422" s="261"/>
      <c r="W422" s="261"/>
      <c r="X422" s="261"/>
      <c r="Y422" s="261"/>
      <c r="Z422" s="261"/>
      <c r="AA422" s="261"/>
      <c r="AB422" s="262"/>
    </row>
    <row r="423" spans="3:42" ht="14.25" customHeight="1" x14ac:dyDescent="0.25">
      <c r="H423" s="461" t="s">
        <v>1013</v>
      </c>
      <c r="I423" s="423"/>
      <c r="J423" s="423"/>
      <c r="K423" s="423"/>
      <c r="L423" s="423"/>
      <c r="M423" s="423"/>
      <c r="N423" s="462" t="s">
        <v>1014</v>
      </c>
      <c r="O423" s="431"/>
      <c r="P423" s="431"/>
      <c r="Q423" s="431"/>
      <c r="R423" s="431"/>
      <c r="S423" s="264"/>
      <c r="T423" s="264"/>
      <c r="U423" s="265"/>
      <c r="V423" s="265"/>
      <c r="W423" s="265"/>
      <c r="X423" s="265"/>
      <c r="Y423" s="265"/>
      <c r="Z423" s="265"/>
      <c r="AA423" s="265"/>
      <c r="AB423" s="266"/>
    </row>
    <row r="424" spans="3:42" ht="14.25" customHeight="1" x14ac:dyDescent="0.25">
      <c r="H424" s="461" t="s">
        <v>978</v>
      </c>
      <c r="I424" s="423"/>
      <c r="J424" s="423"/>
      <c r="K424" s="423"/>
      <c r="L424" s="423"/>
      <c r="M424" s="423"/>
      <c r="N424" s="462" t="s">
        <v>1015</v>
      </c>
      <c r="O424" s="431"/>
      <c r="P424" s="431"/>
      <c r="Q424" s="431"/>
      <c r="R424" s="431"/>
      <c r="S424" s="264"/>
      <c r="T424" s="264"/>
      <c r="U424" s="265"/>
      <c r="V424" s="265"/>
      <c r="W424" s="265"/>
      <c r="X424" s="265"/>
      <c r="Y424" s="265"/>
      <c r="Z424" s="265"/>
      <c r="AA424" s="265"/>
      <c r="AB424" s="266"/>
    </row>
    <row r="425" spans="3:42" ht="14.25" customHeight="1" x14ac:dyDescent="0.25">
      <c r="H425" s="461" t="s">
        <v>982</v>
      </c>
      <c r="I425" s="423"/>
      <c r="J425" s="423"/>
      <c r="K425" s="423"/>
      <c r="L425" s="423"/>
      <c r="M425" s="423"/>
      <c r="N425" s="462" t="s">
        <v>1016</v>
      </c>
      <c r="O425" s="431"/>
      <c r="P425" s="431"/>
      <c r="Q425" s="431"/>
      <c r="R425" s="431"/>
      <c r="S425" s="264"/>
      <c r="T425" s="264"/>
      <c r="U425" s="265"/>
      <c r="V425" s="265"/>
      <c r="W425" s="265"/>
      <c r="X425" s="265"/>
      <c r="Y425" s="265"/>
      <c r="Z425" s="265"/>
      <c r="AA425" s="265"/>
      <c r="AB425" s="266"/>
    </row>
    <row r="426" spans="3:42" ht="14.25" customHeight="1" x14ac:dyDescent="0.25">
      <c r="H426" s="461" t="s">
        <v>1017</v>
      </c>
      <c r="I426" s="423"/>
      <c r="J426" s="423"/>
      <c r="K426" s="423"/>
      <c r="L426" s="423"/>
      <c r="M426" s="423"/>
      <c r="N426" s="462" t="s">
        <v>1016</v>
      </c>
      <c r="O426" s="431"/>
      <c r="P426" s="431"/>
      <c r="Q426" s="431"/>
      <c r="R426" s="431"/>
      <c r="S426" s="267"/>
      <c r="T426" s="267"/>
      <c r="U426"/>
      <c r="V426"/>
      <c r="W426"/>
      <c r="X426"/>
      <c r="Y426"/>
      <c r="Z426"/>
      <c r="AA426"/>
      <c r="AB426"/>
    </row>
    <row r="427" spans="3:42" ht="14.25" customHeight="1" x14ac:dyDescent="0.2">
      <c r="H427" s="461" t="s">
        <v>1018</v>
      </c>
      <c r="I427" s="423"/>
      <c r="J427" s="423"/>
      <c r="K427" s="423"/>
      <c r="L427" s="423"/>
      <c r="M427" s="423"/>
      <c r="N427" s="470" t="s">
        <v>1019</v>
      </c>
      <c r="O427" s="471"/>
      <c r="P427" s="471"/>
      <c r="Q427" s="471"/>
      <c r="R427" s="471"/>
      <c r="S427" s="268"/>
      <c r="T427" s="268"/>
      <c r="U427" s="261"/>
      <c r="V427" s="261"/>
      <c r="W427" s="261"/>
      <c r="X427" s="261"/>
      <c r="Y427" s="261"/>
      <c r="Z427" s="261"/>
      <c r="AA427" s="261"/>
      <c r="AB427" s="262"/>
    </row>
    <row r="428" spans="3:42" ht="14.25" customHeight="1" x14ac:dyDescent="0.2">
      <c r="H428" s="461" t="s">
        <v>1020</v>
      </c>
      <c r="I428" s="423"/>
      <c r="J428" s="423"/>
      <c r="K428" s="423"/>
      <c r="L428" s="423"/>
      <c r="M428" s="423"/>
      <c r="N428" s="470" t="s">
        <v>1019</v>
      </c>
      <c r="O428" s="471"/>
      <c r="P428" s="471"/>
      <c r="Q428" s="471"/>
      <c r="R428" s="471"/>
      <c r="S428" s="268"/>
      <c r="T428" s="268"/>
      <c r="U428" s="261"/>
      <c r="V428" s="261"/>
      <c r="W428" s="261"/>
      <c r="X428" s="261"/>
      <c r="Y428" s="261"/>
      <c r="Z428" s="261"/>
      <c r="AA428" s="261"/>
      <c r="AB428" s="262"/>
    </row>
    <row r="429" spans="3:42" ht="14.25" customHeight="1" x14ac:dyDescent="0.2">
      <c r="H429" s="472"/>
      <c r="I429" s="472"/>
      <c r="J429" s="472"/>
      <c r="K429" s="472"/>
      <c r="L429" s="472"/>
      <c r="M429" s="472"/>
      <c r="O429" s="261"/>
      <c r="P429" s="261"/>
      <c r="Q429" s="261"/>
      <c r="R429" s="261"/>
      <c r="S429" s="261"/>
      <c r="T429" s="261"/>
      <c r="U429" s="261"/>
      <c r="V429" s="261"/>
      <c r="W429" s="261"/>
      <c r="X429" s="261"/>
      <c r="Y429" s="261"/>
      <c r="Z429" s="261"/>
      <c r="AA429" s="261"/>
      <c r="AB429" s="262"/>
    </row>
    <row r="430" spans="3:42" ht="14.25" customHeight="1" x14ac:dyDescent="0.2">
      <c r="H430" s="465" t="s">
        <v>1021</v>
      </c>
      <c r="I430" s="466"/>
      <c r="J430" s="466"/>
      <c r="K430" s="466"/>
      <c r="L430" s="466"/>
      <c r="M430" s="466"/>
      <c r="N430" s="467" t="s">
        <v>1010</v>
      </c>
      <c r="O430" s="468"/>
      <c r="P430" s="468"/>
      <c r="Q430" s="468"/>
      <c r="R430" s="469"/>
      <c r="S430" s="260" t="s">
        <v>1011</v>
      </c>
      <c r="T430" s="260" t="s">
        <v>1012</v>
      </c>
      <c r="U430" s="261"/>
      <c r="V430" s="261"/>
      <c r="W430" s="261"/>
      <c r="X430" s="261"/>
      <c r="Y430" s="261"/>
      <c r="Z430" s="261"/>
      <c r="AA430" s="261"/>
      <c r="AB430" s="262"/>
    </row>
    <row r="431" spans="3:42" ht="14.25" customHeight="1" x14ac:dyDescent="0.25">
      <c r="H431" s="461" t="s">
        <v>978</v>
      </c>
      <c r="I431" s="423"/>
      <c r="J431" s="423"/>
      <c r="K431" s="423"/>
      <c r="L431" s="423"/>
      <c r="M431" s="424"/>
      <c r="N431" s="462" t="s">
        <v>1015</v>
      </c>
      <c r="O431" s="431"/>
      <c r="P431" s="431"/>
      <c r="Q431" s="431"/>
      <c r="R431" s="431"/>
      <c r="S431" s="264"/>
      <c r="T431" s="264"/>
      <c r="U431" s="265"/>
      <c r="V431" s="265"/>
      <c r="W431" s="265"/>
      <c r="X431" s="265"/>
      <c r="Y431" s="265"/>
      <c r="Z431" s="265"/>
      <c r="AA431" s="265"/>
      <c r="AB431" s="266"/>
    </row>
    <row r="432" spans="3:42" ht="14.25" customHeight="1" x14ac:dyDescent="0.25">
      <c r="H432" s="461" t="s">
        <v>982</v>
      </c>
      <c r="I432" s="423"/>
      <c r="J432" s="423"/>
      <c r="K432" s="423"/>
      <c r="L432" s="423"/>
      <c r="M432" s="424"/>
      <c r="N432" s="263" t="s">
        <v>1022</v>
      </c>
      <c r="Q432" s="269" t="s">
        <v>1023</v>
      </c>
      <c r="R432" s="261"/>
      <c r="S432" s="268"/>
      <c r="T432" s="268"/>
      <c r="U432" s="261"/>
      <c r="V432" s="261"/>
      <c r="W432" s="261"/>
      <c r="X432" s="261"/>
      <c r="Y432" s="261"/>
      <c r="Z432" s="261"/>
      <c r="AA432" s="261"/>
      <c r="AB432" s="262"/>
    </row>
    <row r="433" spans="8:28" ht="14.25" customHeight="1" x14ac:dyDescent="0.25">
      <c r="H433" s="443" t="s">
        <v>1024</v>
      </c>
      <c r="I433" s="444"/>
      <c r="J433" s="444"/>
      <c r="K433" s="444"/>
      <c r="L433" s="444"/>
      <c r="M433" s="445"/>
      <c r="N433" s="270"/>
      <c r="O433" s="271"/>
      <c r="P433" s="271"/>
      <c r="Q433" s="261"/>
      <c r="R433" s="262"/>
      <c r="S433" s="261"/>
      <c r="T433" s="268"/>
      <c r="U433" s="261"/>
      <c r="V433" s="261"/>
      <c r="W433" s="261"/>
      <c r="X433" s="261"/>
      <c r="Y433" s="261"/>
      <c r="Z433" s="261"/>
      <c r="AA433" s="261"/>
      <c r="AB433" s="262"/>
    </row>
    <row r="434" spans="8:28" ht="14.25" customHeight="1" x14ac:dyDescent="0.25">
      <c r="H434" s="461" t="s">
        <v>1017</v>
      </c>
      <c r="I434" s="423"/>
      <c r="J434" s="423"/>
      <c r="K434" s="423"/>
      <c r="L434" s="423"/>
      <c r="M434" s="424"/>
      <c r="N434" s="462" t="s">
        <v>1025</v>
      </c>
      <c r="O434" s="431"/>
      <c r="P434" s="431"/>
      <c r="Q434" s="431"/>
      <c r="R434" s="431"/>
      <c r="S434" s="264"/>
      <c r="T434" s="264"/>
      <c r="U434" s="265"/>
      <c r="V434" s="265"/>
      <c r="W434" s="265"/>
      <c r="X434" s="265"/>
      <c r="Y434" s="265"/>
      <c r="Z434" s="265"/>
      <c r="AA434" s="265"/>
      <c r="AB434" s="266"/>
    </row>
    <row r="435" spans="8:28" ht="14.25" customHeight="1" x14ac:dyDescent="0.2">
      <c r="H435" s="461" t="s">
        <v>1018</v>
      </c>
      <c r="I435" s="423"/>
      <c r="J435" s="423"/>
      <c r="K435" s="423"/>
      <c r="L435" s="423"/>
      <c r="M435" s="424"/>
      <c r="N435" s="470" t="s">
        <v>1019</v>
      </c>
      <c r="O435" s="471"/>
      <c r="P435" s="471"/>
      <c r="Q435" s="471"/>
      <c r="R435" s="471"/>
      <c r="S435" s="268"/>
      <c r="T435" s="268"/>
      <c r="U435" s="261"/>
      <c r="V435" s="261"/>
      <c r="W435" s="261"/>
      <c r="X435" s="261"/>
      <c r="Y435" s="261"/>
      <c r="Z435" s="261"/>
      <c r="AA435" s="261"/>
      <c r="AB435" s="262"/>
    </row>
    <row r="436" spans="8:28" ht="14.25" customHeight="1" x14ac:dyDescent="0.2">
      <c r="H436" s="461" t="s">
        <v>1026</v>
      </c>
      <c r="I436" s="423"/>
      <c r="J436" s="423"/>
      <c r="K436" s="423"/>
      <c r="L436" s="423"/>
      <c r="M436" s="424"/>
      <c r="N436" s="470" t="s">
        <v>1019</v>
      </c>
      <c r="O436" s="471"/>
      <c r="P436" s="471"/>
      <c r="Q436" s="471"/>
      <c r="R436" s="471"/>
      <c r="S436" s="268"/>
      <c r="T436" s="268"/>
      <c r="U436" s="261"/>
      <c r="V436" s="261"/>
      <c r="W436" s="261"/>
      <c r="X436" s="261"/>
      <c r="Y436" s="261"/>
      <c r="Z436" s="261"/>
      <c r="AA436" s="261"/>
      <c r="AB436" s="262"/>
    </row>
    <row r="437" spans="8:28" ht="14.25" customHeight="1" x14ac:dyDescent="0.2">
      <c r="H437" s="461" t="s">
        <v>1020</v>
      </c>
      <c r="I437" s="423"/>
      <c r="J437" s="423"/>
      <c r="K437" s="423"/>
      <c r="L437" s="423"/>
      <c r="M437" s="424"/>
      <c r="N437" s="470" t="s">
        <v>1019</v>
      </c>
      <c r="O437" s="471"/>
      <c r="P437" s="471"/>
      <c r="Q437" s="471"/>
      <c r="R437" s="471"/>
      <c r="S437" s="268"/>
      <c r="T437" s="268"/>
      <c r="U437" s="261"/>
      <c r="V437" s="261"/>
      <c r="W437" s="261"/>
      <c r="X437" s="261"/>
      <c r="Y437" s="261"/>
      <c r="Z437" s="261"/>
      <c r="AA437" s="261"/>
      <c r="AB437" s="262"/>
    </row>
    <row r="438" spans="8:28" ht="14.25" customHeight="1" x14ac:dyDescent="0.2">
      <c r="H438" s="137" t="s">
        <v>1027</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F896114-54BB-45F1-9C41-69CAF432AA0F}"/>
    <hyperlink ref="N424" r:id="rId2" xr:uid="{0641472D-189B-44F5-A9E9-B1C37E8EDD17}"/>
    <hyperlink ref="N431" r:id="rId3" xr:uid="{0A6C786A-B92C-4A58-8822-851321732AD2}"/>
    <hyperlink ref="Q432" r:id="rId4" xr:uid="{27920C2F-4375-4229-8A5A-44EA89B63845}"/>
    <hyperlink ref="N425:R425" r:id="rId5" display="Stehly et al., 2019;2020;2022" xr:uid="{394EF974-88E5-49D8-9F8E-74699BE57D52}"/>
    <hyperlink ref="N426:R426" r:id="rId6" display="Stehly et al., 2019;2020;2022" xr:uid="{C133553D-57C6-4F9A-A02D-5C0B4163D046}"/>
    <hyperlink ref="N423:R423" r:id="rId7" display="Lopez et al., 2021" xr:uid="{C25DA98E-01C5-4ECE-9EA1-9CB936167B43}"/>
    <hyperlink ref="N434:R434" r:id="rId8" display="Wiser et al., 2019" xr:uid="{72B09214-C4D8-4308-AC8C-3D5874986E03}"/>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318</v>
      </c>
      <c r="B10" s="54" t="s">
        <v>43</v>
      </c>
      <c r="AG10" s="51" t="s">
        <v>617</v>
      </c>
    </row>
    <row r="11" spans="1:33" ht="15" customHeight="1" x14ac:dyDescent="0.2">
      <c r="B11" s="53" t="s">
        <v>44</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610</v>
      </c>
    </row>
    <row r="76" spans="1:33" ht="15" customHeight="1" x14ac:dyDescent="0.2">
      <c r="B76" s="38" t="s">
        <v>69</v>
      </c>
    </row>
    <row r="77" spans="1:33" ht="15" customHeight="1" x14ac:dyDescent="0.2">
      <c r="B77" s="38" t="s">
        <v>540</v>
      </c>
    </row>
    <row r="78" spans="1:33" ht="15" customHeight="1" x14ac:dyDescent="0.2">
      <c r="B78" s="38" t="s">
        <v>609</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608</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607</v>
      </c>
    </row>
    <row r="100" spans="2:33" ht="15" customHeight="1" x14ac:dyDescent="0.2">
      <c r="B100" s="38" t="s">
        <v>606</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373</v>
      </c>
      <c r="B10" s="54" t="s">
        <v>117</v>
      </c>
      <c r="AG10" s="51" t="s">
        <v>617</v>
      </c>
    </row>
    <row r="11" spans="1:33" ht="15" customHeight="1" x14ac:dyDescent="0.2">
      <c r="B11" s="53" t="s">
        <v>118</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626</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474" t="s">
        <v>569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625</v>
      </c>
    </row>
    <row r="120" spans="2:2" ht="15" customHeight="1" x14ac:dyDescent="0.2">
      <c r="B120" s="38" t="s">
        <v>624</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2023-12-06T16:39:48Z</dcterms:modified>
</cp:coreProperties>
</file>