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bldgs\CiDESCTY\"/>
    </mc:Choice>
  </mc:AlternateContent>
  <xr:revisionPtr revIDLastSave="0" documentId="8_{6CABD2DD-3F73-4374-B6B0-07C5062244C6}"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X8" i="25" s="1"/>
  <c r="W89" i="22"/>
  <c r="U89" i="22"/>
  <c r="S89" i="22"/>
  <c r="Q89" i="22"/>
  <c r="P8" i="23" s="1"/>
  <c r="O89" i="22"/>
  <c r="M89" i="22"/>
  <c r="K89" i="22"/>
  <c r="I89" i="22"/>
  <c r="H8" i="25" s="1"/>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T8" i="18"/>
  <c r="C8" i="18"/>
  <c r="B8" i="18"/>
  <c r="J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E8" i="19"/>
  <c r="AA8" i="17"/>
  <c r="K8" i="19"/>
  <c r="R8" i="23"/>
  <c r="AE8" i="6"/>
  <c r="R8" i="18"/>
  <c r="I8" i="17"/>
  <c r="S8" i="18"/>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A8" i="6" s="1"/>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G8" i="7" s="1"/>
  <c r="P8" i="19"/>
  <c r="X8" i="19"/>
  <c r="W8" i="7" s="1"/>
  <c r="AF8" i="19"/>
  <c r="G8" i="17"/>
  <c r="O8" i="17"/>
  <c r="W8" i="17"/>
  <c r="AE8" i="17"/>
  <c r="H8" i="18"/>
  <c r="P8" i="18"/>
  <c r="X8" i="18"/>
  <c r="AF8" i="18"/>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Y8" i="7" l="1"/>
  <c r="Q8" i="7"/>
  <c r="S30" i="22"/>
  <c r="AE8" i="10"/>
  <c r="S48" i="22"/>
  <c r="AA8" i="10"/>
  <c r="G8" i="10"/>
  <c r="S8" i="7"/>
  <c r="Q8" i="10"/>
  <c r="E8" i="10"/>
  <c r="U8" i="7"/>
  <c r="O8" i="7"/>
  <c r="AC8" i="7"/>
  <c r="I8" i="7"/>
  <c r="W8" i="6"/>
  <c r="U8" i="6"/>
  <c r="S8" i="10"/>
  <c r="S30" i="14"/>
  <c r="S48" i="14"/>
  <c r="AC8" i="6"/>
  <c r="K8" i="6"/>
  <c r="I8" i="6"/>
  <c r="U8" i="10"/>
  <c r="C8" i="7"/>
  <c r="E8" i="6"/>
  <c r="M8" i="7"/>
  <c r="AC8" i="10"/>
  <c r="K8" i="10"/>
  <c r="C8" i="6"/>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<sst xmlns="http://schemas.openxmlformats.org/spreadsheetml/2006/main" count="55111" uniqueCount="1381">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</sst>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1315</v>
      </c>
      <c r="C1" s="71">
        <v>45686</v>
      </c>
      <c r="D1" s="13"/>
      <c r="E1" s="13"/>
      <c r="F1" s="72" t="s">
        <v>59</v>
      </c>
      <c r="G1" s="72" t="s">
        <v>59</v>
      </c>
    </row>
    <row r="2" spans="1:7" x14ac:dyDescent="0.75">
      <c r="B2" t="str">
        <f>LOOKUP(B1,F2:G51,G2:G51)</f>
        <v>UT</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b">
        <f>IF(A48=About!$B$1,SUM('BDESC-rural-residential'!$AF$8,'BDESC-urban-residential'!$AF$8,'BDESC-commercial'!$AF$8)='REEDS calc'!Q48,"NA")</f>
        <v>1</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b">
        <f>IF(A48=About!$B$1,SUM('DESC-rural-residential'!$AF$8,'DESC-urban-residential'!$AF$8,'DESC-commercial'!$AF$8)='REEDS calc-noIRA'!Q48,"NA")</f>
        <v>1</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UTAH</v>
      </c>
    </row>
    <row r="3" spans="1:7" x14ac:dyDescent="0.65">
      <c r="A3" s="52" t="s">
        <v>1327</v>
      </c>
      <c r="B3" s="52">
        <v>0.59</v>
      </c>
      <c r="C3" s="52">
        <v>0.41</v>
      </c>
      <c r="F3" s="52" t="s">
        <v>10</v>
      </c>
      <c r="G3" s="52">
        <f>SUMIFS(B:B,A:A,G2)</f>
        <v>0.90599999999999903</v>
      </c>
    </row>
    <row r="4" spans="1:7" x14ac:dyDescent="0.65">
      <c r="A4" s="52" t="s">
        <v>1328</v>
      </c>
      <c r="B4" s="52">
        <v>0.66</v>
      </c>
      <c r="C4" s="52">
        <v>0.33999999999999903</v>
      </c>
      <c r="F4" s="52" t="s">
        <v>11</v>
      </c>
      <c r="G4" s="52">
        <f>SUMIFS(C:C,A:A,G2)</f>
        <v>9.4E-2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34.949882242068568</v>
      </c>
      <c r="C8" s="65">
        <f>INDEX('REEDS calc'!$C$64:$AG$113,MATCH(About!$B$2,'REEDS calc'!$B$64:$B$113,0),MATCH(C$1,'REEDS calc'!$C$63:$AG$63,0))*SUMIFS('res v com'!$E$3:$E$52,'res v com'!$B$3:$B$52,About!$B$2)*SUMIFS('Urban and Rural'!$C$2:$C$53,'Urban and Rural'!$A$2:$A$53,About!$B$1)</f>
        <v>34.949882242068568</v>
      </c>
      <c r="D8" s="65">
        <f>INDEX('REEDS calc'!$C$64:$AG$113,MATCH(About!$B$2,'REEDS calc'!$B$64:$B$113,0),MATCH(D$1,'REEDS calc'!$C$63:$AG$63,0))*SUMIFS('res v com'!$E$3:$E$52,'res v com'!$B$3:$B$52,About!$B$2)*SUMIFS('Urban and Rural'!$C$2:$C$53,'Urban and Rural'!$A$2:$A$53,About!$B$1)</f>
        <v>34.949882242068568</v>
      </c>
      <c r="E8" s="65">
        <f>INDEX('REEDS calc'!$C$64:$AG$113,MATCH(About!$B$2,'REEDS calc'!$B$64:$B$113,0),MATCH(E$1,'REEDS calc'!$C$63:$AG$63,0))*SUMIFS('res v com'!$E$3:$E$52,'res v com'!$B$3:$B$52,About!$B$2)*SUMIFS('Urban and Rural'!$C$2:$C$53,'Urban and Rural'!$A$2:$A$53,About!$B$1)</f>
        <v>36.143109816774796</v>
      </c>
      <c r="F8" s="65">
        <f>INDEX('REEDS calc'!$C$64:$AG$113,MATCH(About!$B$2,'REEDS calc'!$B$64:$B$113,0),MATCH(F$1,'REEDS calc'!$C$63:$AG$63,0))*SUMIFS('res v com'!$E$3:$E$52,'res v com'!$B$3:$B$52,About!$B$2)*SUMIFS('Urban and Rural'!$C$2:$C$53,'Urban and Rural'!$A$2:$A$53,About!$B$1)</f>
        <v>37.336337391481024</v>
      </c>
      <c r="G8" s="65">
        <f>INDEX('REEDS calc'!$C$64:$AG$113,MATCH(About!$B$2,'REEDS calc'!$B$64:$B$113,0),MATCH(G$1,'REEDS calc'!$C$63:$AG$63,0))*SUMIFS('res v com'!$E$3:$E$52,'res v com'!$B$3:$B$52,About!$B$2)*SUMIFS('Urban and Rural'!$C$2:$C$53,'Urban and Rural'!$A$2:$A$53,About!$B$1)</f>
        <v>40.500766913500634</v>
      </c>
      <c r="H8" s="65">
        <f>INDEX('REEDS calc'!$C$64:$AG$113,MATCH(About!$B$2,'REEDS calc'!$B$64:$B$113,0),MATCH(H$1,'REEDS calc'!$C$63:$AG$63,0))*SUMIFS('res v com'!$E$3:$E$52,'res v com'!$B$3:$B$52,About!$B$2)*SUMIFS('Urban and Rural'!$C$2:$C$53,'Urban and Rural'!$A$2:$A$53,About!$B$1)</f>
        <v>43.665196435520244</v>
      </c>
      <c r="I8" s="65">
        <f>INDEX('REEDS calc'!$C$64:$AG$113,MATCH(About!$B$2,'REEDS calc'!$B$64:$B$113,0),MATCH(I$1,'REEDS calc'!$C$63:$AG$63,0))*SUMIFS('res v com'!$E$3:$E$52,'res v com'!$B$3:$B$52,About!$B$2)*SUMIFS('Urban and Rural'!$C$2:$C$53,'Urban and Rural'!$A$2:$A$53,About!$B$1)</f>
        <v>47.615819627606832</v>
      </c>
      <c r="J8" s="65">
        <f>INDEX('REEDS calc'!$C$64:$AG$113,MATCH(About!$B$2,'REEDS calc'!$B$64:$B$113,0),MATCH(J$1,'REEDS calc'!$C$63:$AG$63,0))*SUMIFS('res v com'!$E$3:$E$52,'res v com'!$B$3:$B$52,About!$B$2)*SUMIFS('Urban and Rural'!$C$2:$C$53,'Urban and Rural'!$A$2:$A$53,About!$B$1)</f>
        <v>51.566442819693414</v>
      </c>
      <c r="K8" s="65">
        <f>INDEX('REEDS calc'!$C$64:$AG$113,MATCH(About!$B$2,'REEDS calc'!$B$64:$B$113,0),MATCH(K$1,'REEDS calc'!$C$63:$AG$63,0))*SUMIFS('res v com'!$E$3:$E$52,'res v com'!$B$3:$B$52,About!$B$2)*SUMIFS('Urban and Rural'!$C$2:$C$53,'Urban and Rural'!$A$2:$A$53,About!$B$1)</f>
        <v>57.136624972118</v>
      </c>
      <c r="L8" s="65">
        <f>INDEX('REEDS calc'!$C$64:$AG$113,MATCH(About!$B$2,'REEDS calc'!$B$64:$B$113,0),MATCH(L$1,'REEDS calc'!$C$63:$AG$63,0))*SUMIFS('res v com'!$E$3:$E$52,'res v com'!$B$3:$B$52,About!$B$2)*SUMIFS('Urban and Rural'!$C$2:$C$53,'Urban and Rural'!$A$2:$A$53,About!$B$1)</f>
        <v>62.706807124542571</v>
      </c>
      <c r="M8" s="65">
        <f>INDEX('REEDS calc'!$C$64:$AG$113,MATCH(About!$B$2,'REEDS calc'!$B$64:$B$113,0),MATCH(M$1,'REEDS calc'!$C$63:$AG$63,0))*SUMIFS('res v com'!$E$3:$E$52,'res v com'!$B$3:$B$52,About!$B$2)*SUMIFS('Urban and Rural'!$C$2:$C$53,'Urban and Rural'!$A$2:$A$53,About!$B$1)</f>
        <v>67.392521398141795</v>
      </c>
      <c r="N8" s="65">
        <f>INDEX('REEDS calc'!$C$64:$AG$113,MATCH(About!$B$2,'REEDS calc'!$B$64:$B$113,0),MATCH(N$1,'REEDS calc'!$C$63:$AG$63,0))*SUMIFS('res v com'!$E$3:$E$52,'res v com'!$B$3:$B$52,About!$B$2)*SUMIFS('Urban and Rural'!$C$2:$C$53,'Urban and Rural'!$A$2:$A$53,About!$B$1)</f>
        <v>72.078235671741012</v>
      </c>
      <c r="O8" s="65">
        <f>INDEX('REEDS calc'!$C$64:$AG$113,MATCH(About!$B$2,'REEDS calc'!$B$64:$B$113,0),MATCH(O$1,'REEDS calc'!$C$63:$AG$63,0))*SUMIFS('res v com'!$E$3:$E$52,'res v com'!$B$3:$B$52,About!$B$2)*SUMIFS('Urban and Rural'!$C$2:$C$53,'Urban and Rural'!$A$2:$A$53,About!$B$1)</f>
        <v>74.008341131755444</v>
      </c>
      <c r="P8" s="65">
        <f>INDEX('REEDS calc'!$C$64:$AG$113,MATCH(About!$B$2,'REEDS calc'!$B$64:$B$113,0),MATCH(P$1,'REEDS calc'!$C$63:$AG$63,0))*SUMIFS('res v com'!$E$3:$E$52,'res v com'!$B$3:$B$52,About!$B$2)*SUMIFS('Urban and Rural'!$C$2:$C$53,'Urban and Rural'!$A$2:$A$53,About!$B$1)</f>
        <v>75.938446591769903</v>
      </c>
      <c r="Q8" s="65">
        <f>INDEX('REEDS calc'!$C$64:$AG$113,MATCH(About!$B$2,'REEDS calc'!$B$64:$B$113,0),MATCH(Q$1,'REEDS calc'!$C$63:$AG$63,0))*SUMIFS('res v com'!$E$3:$E$52,'res v com'!$B$3:$B$52,About!$B$2)*SUMIFS('Urban and Rural'!$C$2:$C$53,'Urban and Rural'!$A$2:$A$53,About!$B$1)</f>
        <v>76.39443892040876</v>
      </c>
      <c r="R8" s="65">
        <f>INDEX('REEDS calc'!$C$64:$AG$113,MATCH(About!$B$2,'REEDS calc'!$B$64:$B$113,0),MATCH(R$1,'REEDS calc'!$C$63:$AG$63,0))*SUMIFS('res v com'!$E$3:$E$52,'res v com'!$B$3:$B$52,About!$B$2)*SUMIFS('Urban and Rural'!$C$2:$C$53,'Urban and Rural'!$A$2:$A$53,About!$B$1)</f>
        <v>76.850431249047602</v>
      </c>
      <c r="S8" s="65">
        <f>INDEX('REEDS calc'!$C$64:$AG$113,MATCH(About!$B$2,'REEDS calc'!$B$64:$B$113,0),MATCH(S$1,'REEDS calc'!$C$63:$AG$63,0))*SUMIFS('res v com'!$E$3:$E$52,'res v com'!$B$3:$B$52,About!$B$2)*SUMIFS('Urban and Rural'!$C$2:$C$53,'Urban and Rural'!$A$2:$A$53,About!$B$1)</f>
        <v>77.373250039642144</v>
      </c>
      <c r="T8" s="65">
        <f>INDEX('REEDS calc'!$C$64:$AG$113,MATCH(About!$B$2,'REEDS calc'!$B$64:$B$113,0),MATCH(T$1,'REEDS calc'!$C$63:$AG$63,0))*SUMIFS('res v com'!$E$3:$E$52,'res v com'!$B$3:$B$52,About!$B$2)*SUMIFS('Urban and Rural'!$C$2:$C$53,'Urban and Rural'!$A$2:$A$53,About!$B$1)</f>
        <v>77.896068830236686</v>
      </c>
      <c r="U8" s="65">
        <f>INDEX('REEDS calc'!$C$64:$AG$113,MATCH(About!$B$2,'REEDS calc'!$B$64:$B$113,0),MATCH(U$1,'REEDS calc'!$C$63:$AG$63,0))*SUMIFS('res v com'!$E$3:$E$52,'res v com'!$B$3:$B$52,About!$B$2)*SUMIFS('Urban and Rural'!$C$2:$C$53,'Urban and Rural'!$A$2:$A$53,About!$B$1)</f>
        <v>78.450335367633897</v>
      </c>
      <c r="V8" s="65">
        <f>INDEX('REEDS calc'!$C$64:$AG$113,MATCH(About!$B$2,'REEDS calc'!$B$64:$B$113,0),MATCH(V$1,'REEDS calc'!$C$63:$AG$63,0))*SUMIFS('res v com'!$E$3:$E$52,'res v com'!$B$3:$B$52,About!$B$2)*SUMIFS('Urban and Rural'!$C$2:$C$53,'Urban and Rural'!$A$2:$A$53,About!$B$1)</f>
        <v>79.004601905031137</v>
      </c>
      <c r="W8" s="65">
        <f>INDEX('REEDS calc'!$C$64:$AG$113,MATCH(About!$B$2,'REEDS calc'!$B$64:$B$113,0),MATCH(W$1,'REEDS calc'!$C$63:$AG$63,0))*SUMIFS('res v com'!$E$3:$E$52,'res v com'!$B$3:$B$52,About!$B$2)*SUMIFS('Urban and Rural'!$C$2:$C$53,'Urban and Rural'!$A$2:$A$53,About!$B$1)</f>
        <v>79.484180043772</v>
      </c>
      <c r="X8" s="65">
        <f>INDEX('REEDS calc'!$C$64:$AG$113,MATCH(About!$B$2,'REEDS calc'!$B$64:$B$113,0),MATCH(X$1,'REEDS calc'!$C$63:$AG$63,0))*SUMIFS('res v com'!$E$3:$E$52,'res v com'!$B$3:$B$52,About!$B$2)*SUMIFS('Urban and Rural'!$C$2:$C$53,'Urban and Rural'!$A$2:$A$53,About!$B$1)</f>
        <v>79.963758182512862</v>
      </c>
      <c r="Y8" s="65">
        <f>INDEX('REEDS calc'!$C$64:$AG$113,MATCH(About!$B$2,'REEDS calc'!$B$64:$B$113,0),MATCH(Y$1,'REEDS calc'!$C$63:$AG$63,0))*SUMIFS('res v com'!$E$3:$E$52,'res v com'!$B$3:$B$52,About!$B$2)*SUMIFS('Urban and Rural'!$C$2:$C$53,'Urban and Rural'!$A$2:$A$53,About!$B$1)</f>
        <v>80.51016278320941</v>
      </c>
      <c r="Z8" s="65">
        <f>INDEX('REEDS calc'!$C$64:$AG$113,MATCH(About!$B$2,'REEDS calc'!$B$64:$B$113,0),MATCH(Z$1,'REEDS calc'!$C$63:$AG$63,0))*SUMIFS('res v com'!$E$3:$E$52,'res v com'!$B$3:$B$52,About!$B$2)*SUMIFS('Urban and Rural'!$C$2:$C$53,'Urban and Rural'!$A$2:$A$53,About!$B$1)</f>
        <v>81.056567383905957</v>
      </c>
      <c r="AA8" s="65">
        <f>INDEX('REEDS calc'!$C$64:$AG$113,MATCH(About!$B$2,'REEDS calc'!$B$64:$B$113,0),MATCH(AA$1,'REEDS calc'!$C$63:$AG$63,0))*SUMIFS('res v com'!$E$3:$E$52,'res v com'!$B$3:$B$52,About!$B$2)*SUMIFS('Urban and Rural'!$C$2:$C$53,'Urban and Rural'!$A$2:$A$53,About!$B$1)</f>
        <v>81.642281668105866</v>
      </c>
      <c r="AB8" s="65">
        <f>INDEX('REEDS calc'!$C$64:$AG$113,MATCH(About!$B$2,'REEDS calc'!$B$64:$B$113,0),MATCH(AB$1,'REEDS calc'!$C$63:$AG$63,0))*SUMIFS('res v com'!$E$3:$E$52,'res v com'!$B$3:$B$52,About!$B$2)*SUMIFS('Urban and Rural'!$C$2:$C$53,'Urban and Rural'!$A$2:$A$53,About!$B$1)</f>
        <v>82.227995952305776</v>
      </c>
      <c r="AC8" s="65">
        <f>INDEX('REEDS calc'!$C$64:$AG$113,MATCH(About!$B$2,'REEDS calc'!$B$64:$B$113,0),MATCH(AC$1,'REEDS calc'!$C$63:$AG$63,0))*SUMIFS('res v com'!$E$3:$E$52,'res v com'!$B$3:$B$52,About!$B$2)*SUMIFS('Urban and Rural'!$C$2:$C$53,'Urban and Rural'!$A$2:$A$53,About!$B$1)</f>
        <v>82.974879938869407</v>
      </c>
      <c r="AD8" s="65">
        <f>INDEX('REEDS calc'!$C$64:$AG$113,MATCH(About!$B$2,'REEDS calc'!$B$64:$B$113,0),MATCH(AD$1,'REEDS calc'!$C$63:$AG$63,0))*SUMIFS('res v com'!$E$3:$E$52,'res v com'!$B$3:$B$52,About!$B$2)*SUMIFS('Urban and Rural'!$C$2:$C$53,'Urban and Rural'!$A$2:$A$53,About!$B$1)</f>
        <v>83.721763925433038</v>
      </c>
      <c r="AE8" s="65">
        <f>INDEX('REEDS calc'!$C$64:$AG$113,MATCH(About!$B$2,'REEDS calc'!$B$64:$B$113,0),MATCH(AE$1,'REEDS calc'!$C$63:$AG$63,0))*SUMIFS('res v com'!$E$3:$E$52,'res v com'!$B$3:$B$52,About!$B$2)*SUMIFS('Urban and Rural'!$C$2:$C$53,'Urban and Rural'!$A$2:$A$53,About!$B$1)</f>
        <v>84.661265361163061</v>
      </c>
      <c r="AF8" s="65">
        <f>INDEX('REEDS calc'!$C$64:$AG$113,MATCH(About!$B$2,'REEDS calc'!$B$64:$B$113,0),MATCH(AF$1,'REEDS calc'!$C$63:$AG$63,0))*SUMIFS('res v com'!$E$3:$E$52,'res v com'!$B$3:$B$52,About!$B$2)*SUMIFS('Urban and Rural'!$C$2:$C$53,'Urban and Rural'!$A$2:$A$53,About!$B$1)</f>
        <v>85.600766796893112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336.85737565227754</v>
      </c>
      <c r="C8" s="65">
        <f>INDEX('REEDS calc'!$C$64:$AG$113,MATCH(About!$B$2,'REEDS calc'!$B$64:$B$113,0),MATCH(C$1,'REEDS calc'!$C$63:$AG$63,0))*SUMIFS('res v com'!$E$3:$E$52,'res v com'!$B$3:$B$52,About!$B$2)*SUMIFS('Urban and Rural'!$B$2:$B$53,'Urban and Rural'!$A$2:$A$53,About!$B$1)</f>
        <v>336.85737565227754</v>
      </c>
      <c r="D8" s="65">
        <f>INDEX('REEDS calc'!$C$64:$AG$113,MATCH(About!$B$2,'REEDS calc'!$B$64:$B$113,0),MATCH(D$1,'REEDS calc'!$C$63:$AG$63,0))*SUMIFS('res v com'!$E$3:$E$52,'res v com'!$B$3:$B$52,About!$B$2)*SUMIFS('Urban and Rural'!$B$2:$B$53,'Urban and Rural'!$A$2:$A$53,About!$B$1)</f>
        <v>336.85737565227754</v>
      </c>
      <c r="E8" s="65">
        <f>INDEX('REEDS calc'!$C$64:$AG$113,MATCH(About!$B$2,'REEDS calc'!$B$64:$B$113,0),MATCH(E$1,'REEDS calc'!$C$63:$AG$63,0))*SUMIFS('res v com'!$E$3:$E$52,'res v com'!$B$3:$B$52,About!$B$2)*SUMIFS('Urban and Rural'!$B$2:$B$53,'Urban and Rural'!$A$2:$A$53,About!$B$1)</f>
        <v>348.35805844678652</v>
      </c>
      <c r="F8" s="65">
        <f>INDEX('REEDS calc'!$C$64:$AG$113,MATCH(About!$B$2,'REEDS calc'!$B$64:$B$113,0),MATCH(F$1,'REEDS calc'!$C$63:$AG$63,0))*SUMIFS('res v com'!$E$3:$E$52,'res v com'!$B$3:$B$52,About!$B$2)*SUMIFS('Urban and Rural'!$B$2:$B$53,'Urban and Rural'!$A$2:$A$53,About!$B$1)</f>
        <v>359.85874124129543</v>
      </c>
      <c r="G8" s="65">
        <f>INDEX('REEDS calc'!$C$64:$AG$113,MATCH(About!$B$2,'REEDS calc'!$B$64:$B$113,0),MATCH(G$1,'REEDS calc'!$C$63:$AG$63,0))*SUMIFS('res v com'!$E$3:$E$52,'res v com'!$B$3:$B$52,About!$B$2)*SUMIFS('Urban and Rural'!$B$2:$B$53,'Urban and Rural'!$A$2:$A$53,About!$B$1)</f>
        <v>390.35845557054824</v>
      </c>
      <c r="H8" s="65">
        <f>INDEX('REEDS calc'!$C$64:$AG$113,MATCH(About!$B$2,'REEDS calc'!$B$64:$B$113,0),MATCH(H$1,'REEDS calc'!$C$63:$AG$63,0))*SUMIFS('res v com'!$E$3:$E$52,'res v com'!$B$3:$B$52,About!$B$2)*SUMIFS('Urban and Rural'!$B$2:$B$53,'Urban and Rural'!$A$2:$A$53,About!$B$1)</f>
        <v>420.85816989980106</v>
      </c>
      <c r="I8" s="65">
        <f>INDEX('REEDS calc'!$C$64:$AG$113,MATCH(About!$B$2,'REEDS calc'!$B$64:$B$113,0),MATCH(I$1,'REEDS calc'!$C$63:$AG$63,0))*SUMIFS('res v com'!$E$3:$E$52,'res v com'!$B$3:$B$52,About!$B$2)*SUMIFS('Urban and Rural'!$B$2:$B$53,'Urban and Rural'!$A$2:$A$53,About!$B$1)</f>
        <v>458.93545300650788</v>
      </c>
      <c r="J8" s="65">
        <f>INDEX('REEDS calc'!$C$64:$AG$113,MATCH(About!$B$2,'REEDS calc'!$B$64:$B$113,0),MATCH(J$1,'REEDS calc'!$C$63:$AG$63,0))*SUMIFS('res v com'!$E$3:$E$52,'res v com'!$B$3:$B$52,About!$B$2)*SUMIFS('Urban and Rural'!$B$2:$B$53,'Urban and Rural'!$A$2:$A$53,About!$B$1)</f>
        <v>497.01273611321471</v>
      </c>
      <c r="K8" s="65">
        <f>INDEX('REEDS calc'!$C$64:$AG$113,MATCH(About!$B$2,'REEDS calc'!$B$64:$B$113,0),MATCH(K$1,'REEDS calc'!$C$63:$AG$63,0))*SUMIFS('res v com'!$E$3:$E$52,'res v com'!$B$3:$B$52,About!$B$2)*SUMIFS('Urban and Rural'!$B$2:$B$53,'Urban and Rural'!$A$2:$A$53,About!$B$1)</f>
        <v>550.69981090147712</v>
      </c>
      <c r="L8" s="65">
        <f>INDEX('REEDS calc'!$C$64:$AG$113,MATCH(About!$B$2,'REEDS calc'!$B$64:$B$113,0),MATCH(L$1,'REEDS calc'!$C$63:$AG$63,0))*SUMIFS('res v com'!$E$3:$E$52,'res v com'!$B$3:$B$52,About!$B$2)*SUMIFS('Urban and Rural'!$B$2:$B$53,'Urban and Rural'!$A$2:$A$53,About!$B$1)</f>
        <v>604.38688568973942</v>
      </c>
      <c r="M8" s="65">
        <f>INDEX('REEDS calc'!$C$64:$AG$113,MATCH(About!$B$2,'REEDS calc'!$B$64:$B$113,0),MATCH(M$1,'REEDS calc'!$C$63:$AG$63,0))*SUMIFS('res v com'!$E$3:$E$52,'res v com'!$B$3:$B$52,About!$B$2)*SUMIFS('Urban and Rural'!$B$2:$B$53,'Urban and Rural'!$A$2:$A$53,About!$B$1)</f>
        <v>649.549195603366</v>
      </c>
      <c r="N8" s="65">
        <f>INDEX('REEDS calc'!$C$64:$AG$113,MATCH(About!$B$2,'REEDS calc'!$B$64:$B$113,0),MATCH(N$1,'REEDS calc'!$C$63:$AG$63,0))*SUMIFS('res v com'!$E$3:$E$52,'res v com'!$B$3:$B$52,About!$B$2)*SUMIFS('Urban and Rural'!$B$2:$B$53,'Urban and Rural'!$A$2:$A$53,About!$B$1)</f>
        <v>694.71150551699247</v>
      </c>
      <c r="O8" s="65">
        <f>INDEX('REEDS calc'!$C$64:$AG$113,MATCH(About!$B$2,'REEDS calc'!$B$64:$B$113,0),MATCH(O$1,'REEDS calc'!$C$63:$AG$63,0))*SUMIFS('res v com'!$E$3:$E$52,'res v com'!$B$3:$B$52,About!$B$2)*SUMIFS('Urban and Rural'!$B$2:$B$53,'Urban and Rural'!$A$2:$A$53,About!$B$1)</f>
        <v>713.31443686564216</v>
      </c>
      <c r="P8" s="65">
        <f>INDEX('REEDS calc'!$C$64:$AG$113,MATCH(About!$B$2,'REEDS calc'!$B$64:$B$113,0),MATCH(P$1,'REEDS calc'!$C$63:$AG$63,0))*SUMIFS('res v com'!$E$3:$E$52,'res v com'!$B$3:$B$52,About!$B$2)*SUMIFS('Urban and Rural'!$B$2:$B$53,'Urban and Rural'!$A$2:$A$53,About!$B$1)</f>
        <v>731.91736821429208</v>
      </c>
      <c r="Q8" s="65">
        <f>INDEX('REEDS calc'!$C$64:$AG$113,MATCH(About!$B$2,'REEDS calc'!$B$64:$B$113,0),MATCH(Q$1,'REEDS calc'!$C$63:$AG$63,0))*SUMIFS('res v com'!$E$3:$E$52,'res v com'!$B$3:$B$52,About!$B$2)*SUMIFS('Urban and Rural'!$B$2:$B$53,'Urban and Rural'!$A$2:$A$53,About!$B$1)</f>
        <v>736.31235810521548</v>
      </c>
      <c r="R8" s="65">
        <f>INDEX('REEDS calc'!$C$64:$AG$113,MATCH(About!$B$2,'REEDS calc'!$B$64:$B$113,0),MATCH(R$1,'REEDS calc'!$C$63:$AG$63,0))*SUMIFS('res v com'!$E$3:$E$52,'res v com'!$B$3:$B$52,About!$B$2)*SUMIFS('Urban and Rural'!$B$2:$B$53,'Urban and Rural'!$A$2:$A$53,About!$B$1)</f>
        <v>740.70734799613888</v>
      </c>
      <c r="S8" s="65">
        <f>INDEX('REEDS calc'!$C$64:$AG$113,MATCH(About!$B$2,'REEDS calc'!$B$64:$B$113,0),MATCH(S$1,'REEDS calc'!$C$63:$AG$63,0))*SUMIFS('res v com'!$E$3:$E$52,'res v com'!$B$3:$B$52,About!$B$2)*SUMIFS('Urban and Rural'!$B$2:$B$53,'Urban and Rural'!$A$2:$A$53,About!$B$1)</f>
        <v>745.74643123314581</v>
      </c>
      <c r="T8" s="65">
        <f>INDEX('REEDS calc'!$C$64:$AG$113,MATCH(About!$B$2,'REEDS calc'!$B$64:$B$113,0),MATCH(T$1,'REEDS calc'!$C$63:$AG$63,0))*SUMIFS('res v com'!$E$3:$E$52,'res v com'!$B$3:$B$52,About!$B$2)*SUMIFS('Urban and Rural'!$B$2:$B$53,'Urban and Rural'!$A$2:$A$53,About!$B$1)</f>
        <v>750.78551447015275</v>
      </c>
      <c r="U8" s="65">
        <f>INDEX('REEDS calc'!$C$64:$AG$113,MATCH(About!$B$2,'REEDS calc'!$B$64:$B$113,0),MATCH(U$1,'REEDS calc'!$C$63:$AG$63,0))*SUMIFS('res v com'!$E$3:$E$52,'res v com'!$B$3:$B$52,About!$B$2)*SUMIFS('Urban and Rural'!$B$2:$B$53,'Urban and Rural'!$A$2:$A$53,About!$B$1)</f>
        <v>756.12770045825789</v>
      </c>
      <c r="V8" s="65">
        <f>INDEX('REEDS calc'!$C$64:$AG$113,MATCH(About!$B$2,'REEDS calc'!$B$64:$B$113,0),MATCH(V$1,'REEDS calc'!$C$63:$AG$63,0))*SUMIFS('res v com'!$E$3:$E$52,'res v com'!$B$3:$B$52,About!$B$2)*SUMIFS('Urban and Rural'!$B$2:$B$53,'Urban and Rural'!$A$2:$A$53,About!$B$1)</f>
        <v>761.46988644636315</v>
      </c>
      <c r="W8" s="65">
        <f>INDEX('REEDS calc'!$C$64:$AG$113,MATCH(About!$B$2,'REEDS calc'!$B$64:$B$113,0),MATCH(W$1,'REEDS calc'!$C$63:$AG$63,0))*SUMIFS('res v com'!$E$3:$E$52,'res v com'!$B$3:$B$52,About!$B$2)*SUMIFS('Urban and Rural'!$B$2:$B$53,'Urban and Rural'!$A$2:$A$53,About!$B$1)</f>
        <v>766.09220340061017</v>
      </c>
      <c r="X8" s="65">
        <f>INDEX('REEDS calc'!$C$64:$AG$113,MATCH(About!$B$2,'REEDS calc'!$B$64:$B$113,0),MATCH(X$1,'REEDS calc'!$C$63:$AG$63,0))*SUMIFS('res v com'!$E$3:$E$52,'res v com'!$B$3:$B$52,About!$B$2)*SUMIFS('Urban and Rural'!$B$2:$B$53,'Urban and Rural'!$A$2:$A$53,About!$B$1)</f>
        <v>770.7145203548572</v>
      </c>
      <c r="Y8" s="65">
        <f>INDEX('REEDS calc'!$C$64:$AG$113,MATCH(About!$B$2,'REEDS calc'!$B$64:$B$113,0),MATCH(Y$1,'REEDS calc'!$C$63:$AG$63,0))*SUMIFS('res v com'!$E$3:$E$52,'res v com'!$B$3:$B$52,About!$B$2)*SUMIFS('Urban and Rural'!$B$2:$B$53,'Urban and Rural'!$A$2:$A$53,About!$B$1)</f>
        <v>775.98093065518765</v>
      </c>
      <c r="Z8" s="65">
        <f>INDEX('REEDS calc'!$C$64:$AG$113,MATCH(About!$B$2,'REEDS calc'!$B$64:$B$113,0),MATCH(Z$1,'REEDS calc'!$C$63:$AG$63,0))*SUMIFS('res v com'!$E$3:$E$52,'res v com'!$B$3:$B$52,About!$B$2)*SUMIFS('Urban and Rural'!$B$2:$B$53,'Urban and Rural'!$A$2:$A$53,About!$B$1)</f>
        <v>781.24734095551833</v>
      </c>
      <c r="AA8" s="65">
        <f>INDEX('REEDS calc'!$C$64:$AG$113,MATCH(About!$B$2,'REEDS calc'!$B$64:$B$113,0),MATCH(AA$1,'REEDS calc'!$C$63:$AG$63,0))*SUMIFS('res v com'!$E$3:$E$52,'res v com'!$B$3:$B$52,About!$B$2)*SUMIFS('Urban and Rural'!$B$2:$B$53,'Urban and Rural'!$A$2:$A$53,About!$B$1)</f>
        <v>786.89262969472156</v>
      </c>
      <c r="AB8" s="65">
        <f>INDEX('REEDS calc'!$C$64:$AG$113,MATCH(About!$B$2,'REEDS calc'!$B$64:$B$113,0),MATCH(AB$1,'REEDS calc'!$C$63:$AG$63,0))*SUMIFS('res v com'!$E$3:$E$52,'res v com'!$B$3:$B$52,About!$B$2)*SUMIFS('Urban and Rural'!$B$2:$B$53,'Urban and Rural'!$A$2:$A$53,About!$B$1)</f>
        <v>792.53791843392503</v>
      </c>
      <c r="AC8" s="65">
        <f>INDEX('REEDS calc'!$C$64:$AG$113,MATCH(About!$B$2,'REEDS calc'!$B$64:$B$113,0),MATCH(AC$1,'REEDS calc'!$C$63:$AG$63,0))*SUMIFS('res v com'!$E$3:$E$52,'res v com'!$B$3:$B$52,About!$B$2)*SUMIFS('Urban and Rural'!$B$2:$B$53,'Urban and Rural'!$A$2:$A$53,About!$B$1)</f>
        <v>799.73660877250643</v>
      </c>
      <c r="AD8" s="65">
        <f>INDEX('REEDS calc'!$C$64:$AG$113,MATCH(About!$B$2,'REEDS calc'!$B$64:$B$113,0),MATCH(AD$1,'REEDS calc'!$C$63:$AG$63,0))*SUMIFS('res v com'!$E$3:$E$52,'res v com'!$B$3:$B$52,About!$B$2)*SUMIFS('Urban and Rural'!$B$2:$B$53,'Urban and Rural'!$A$2:$A$53,About!$B$1)</f>
        <v>806.93529911108772</v>
      </c>
      <c r="AE8" s="65">
        <f>INDEX('REEDS calc'!$C$64:$AG$113,MATCH(About!$B$2,'REEDS calc'!$B$64:$B$113,0),MATCH(AE$1,'REEDS calc'!$C$63:$AG$63,0))*SUMIFS('res v com'!$E$3:$E$52,'res v com'!$B$3:$B$52,About!$B$2)*SUMIFS('Urban and Rural'!$B$2:$B$53,'Urban and Rural'!$A$2:$A$53,About!$B$1)</f>
        <v>815.99049380014526</v>
      </c>
      <c r="AF8" s="65">
        <f>INDEX('REEDS calc'!$C$64:$AG$113,MATCH(About!$B$2,'REEDS calc'!$B$64:$B$113,0),MATCH(AF$1,'REEDS calc'!$C$63:$AG$63,0))*SUMIFS('res v com'!$E$3:$E$52,'res v com'!$B$3:$B$52,About!$B$2)*SUMIFS('Urban and Rural'!$B$2:$B$53,'Urban and Rural'!$A$2:$A$53,About!$B$1)</f>
        <v>825.04568848920292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72.738196651107515</v>
      </c>
      <c r="C8" s="65">
        <f>INDEX('REEDS calc'!$C$64:$AG$113,MATCH(About!$B$2,'REEDS calc'!$B$64:$B$113,0),MATCH(C$1,'REEDS calc'!$C$63:$AG$63,0))*SUMIFS('res v com'!$F$3:$F$52,'res v com'!$B$3:$B$52,About!$B$2)</f>
        <v>72.738196651107515</v>
      </c>
      <c r="D8" s="65">
        <f>INDEX('REEDS calc'!$C$64:$AG$113,MATCH(About!$B$2,'REEDS calc'!$B$64:$B$113,0),MATCH(D$1,'REEDS calc'!$C$63:$AG$63,0))*SUMIFS('res v com'!$F$3:$F$52,'res v com'!$B$3:$B$52,About!$B$2)</f>
        <v>72.738196651107515</v>
      </c>
      <c r="E8" s="65">
        <f>INDEX('REEDS calc'!$C$64:$AG$113,MATCH(About!$B$2,'REEDS calc'!$B$64:$B$113,0),MATCH(E$1,'REEDS calc'!$C$63:$AG$63,0))*SUMIFS('res v com'!$F$3:$F$52,'res v com'!$B$3:$B$52,About!$B$2)</f>
        <v>75.221559009165318</v>
      </c>
      <c r="F8" s="65">
        <f>INDEX('REEDS calc'!$C$64:$AG$113,MATCH(About!$B$2,'REEDS calc'!$B$64:$B$113,0),MATCH(F$1,'REEDS calc'!$C$63:$AG$63,0))*SUMIFS('res v com'!$F$3:$F$52,'res v com'!$B$3:$B$52,About!$B$2)</f>
        <v>77.704921367223108</v>
      </c>
      <c r="G8" s="65">
        <f>INDEX('REEDS calc'!$C$64:$AG$113,MATCH(About!$B$2,'REEDS calc'!$B$64:$B$113,0),MATCH(G$1,'REEDS calc'!$C$63:$AG$63,0))*SUMIFS('res v com'!$F$3:$F$52,'res v com'!$B$3:$B$52,About!$B$2)</f>
        <v>84.290777515950694</v>
      </c>
      <c r="H8" s="65">
        <f>INDEX('REEDS calc'!$C$64:$AG$113,MATCH(About!$B$2,'REEDS calc'!$B$64:$B$113,0),MATCH(H$1,'REEDS calc'!$C$63:$AG$63,0))*SUMIFS('res v com'!$F$3:$F$52,'res v com'!$B$3:$B$52,About!$B$2)</f>
        <v>90.87663366467828</v>
      </c>
      <c r="I8" s="65">
        <f>INDEX('REEDS calc'!$C$64:$AG$113,MATCH(About!$B$2,'REEDS calc'!$B$64:$B$113,0),MATCH(I$1,'REEDS calc'!$C$63:$AG$63,0))*SUMIFS('res v com'!$F$3:$F$52,'res v com'!$B$3:$B$52,About!$B$2)</f>
        <v>99.09872736588477</v>
      </c>
      <c r="J8" s="65">
        <f>INDEX('REEDS calc'!$C$64:$AG$113,MATCH(About!$B$2,'REEDS calc'!$B$64:$B$113,0),MATCH(J$1,'REEDS calc'!$C$63:$AG$63,0))*SUMIFS('res v com'!$F$3:$F$52,'res v com'!$B$3:$B$52,About!$B$2)</f>
        <v>107.32082106709126</v>
      </c>
      <c r="K8" s="65">
        <f>INDEX('REEDS calc'!$C$64:$AG$113,MATCH(About!$B$2,'REEDS calc'!$B$64:$B$113,0),MATCH(K$1,'REEDS calc'!$C$63:$AG$63,0))*SUMIFS('res v com'!$F$3:$F$52,'res v com'!$B$3:$B$52,About!$B$2)</f>
        <v>118.9135641264043</v>
      </c>
      <c r="L8" s="65">
        <f>INDEX('REEDS calc'!$C$64:$AG$113,MATCH(About!$B$2,'REEDS calc'!$B$64:$B$113,0),MATCH(L$1,'REEDS calc'!$C$63:$AG$63,0))*SUMIFS('res v com'!$F$3:$F$52,'res v com'!$B$3:$B$52,About!$B$2)</f>
        <v>130.50630718571733</v>
      </c>
      <c r="M8" s="65">
        <f>INDEX('REEDS calc'!$C$64:$AG$113,MATCH(About!$B$2,'REEDS calc'!$B$64:$B$113,0),MATCH(M$1,'REEDS calc'!$C$63:$AG$63,0))*SUMIFS('res v com'!$F$3:$F$52,'res v com'!$B$3:$B$52,About!$B$2)</f>
        <v>140.25828299849161</v>
      </c>
      <c r="N8" s="65">
        <f>INDEX('REEDS calc'!$C$64:$AG$113,MATCH(About!$B$2,'REEDS calc'!$B$64:$B$113,0),MATCH(N$1,'REEDS calc'!$C$63:$AG$63,0))*SUMIFS('res v com'!$F$3:$F$52,'res v com'!$B$3:$B$52,About!$B$2)</f>
        <v>150.01025881126586</v>
      </c>
      <c r="O8" s="65">
        <f>INDEX('REEDS calc'!$C$64:$AG$113,MATCH(About!$B$2,'REEDS calc'!$B$64:$B$113,0),MATCH(O$1,'REEDS calc'!$C$63:$AG$63,0))*SUMIFS('res v com'!$F$3:$F$52,'res v com'!$B$3:$B$52,About!$B$2)</f>
        <v>154.02722200260155</v>
      </c>
      <c r="P8" s="65">
        <f>INDEX('REEDS calc'!$C$64:$AG$113,MATCH(About!$B$2,'REEDS calc'!$B$64:$B$113,0),MATCH(P$1,'REEDS calc'!$C$63:$AG$63,0))*SUMIFS('res v com'!$F$3:$F$52,'res v com'!$B$3:$B$52,About!$B$2)</f>
        <v>158.04418519393727</v>
      </c>
      <c r="Q8" s="65">
        <f>INDEX('REEDS calc'!$C$64:$AG$113,MATCH(About!$B$2,'REEDS calc'!$B$64:$B$113,0),MATCH(Q$1,'REEDS calc'!$C$63:$AG$63,0))*SUMIFS('res v com'!$F$3:$F$52,'res v com'!$B$3:$B$52,About!$B$2)</f>
        <v>158.99320297437504</v>
      </c>
      <c r="R8" s="65">
        <f>INDEX('REEDS calc'!$C$64:$AG$113,MATCH(About!$B$2,'REEDS calc'!$B$64:$B$113,0),MATCH(R$1,'REEDS calc'!$C$63:$AG$63,0))*SUMIFS('res v com'!$F$3:$F$52,'res v com'!$B$3:$B$52,About!$B$2)</f>
        <v>159.94222075481281</v>
      </c>
      <c r="S8" s="65">
        <f>INDEX('REEDS calc'!$C$64:$AG$113,MATCH(About!$B$2,'REEDS calc'!$B$64:$B$113,0),MATCH(S$1,'REEDS calc'!$C$63:$AG$63,0))*SUMIFS('res v com'!$F$3:$F$52,'res v com'!$B$3:$B$52,About!$B$2)</f>
        <v>161.03031872721127</v>
      </c>
      <c r="T8" s="65">
        <f>INDEX('REEDS calc'!$C$64:$AG$113,MATCH(About!$B$2,'REEDS calc'!$B$64:$B$113,0),MATCH(T$1,'REEDS calc'!$C$63:$AG$63,0))*SUMIFS('res v com'!$F$3:$F$52,'res v com'!$B$3:$B$52,About!$B$2)</f>
        <v>162.11841669960972</v>
      </c>
      <c r="U8" s="65">
        <f>INDEX('REEDS calc'!$C$64:$AG$113,MATCH(About!$B$2,'REEDS calc'!$B$64:$B$113,0),MATCH(U$1,'REEDS calc'!$C$63:$AG$63,0))*SUMIFS('res v com'!$F$3:$F$52,'res v com'!$B$3:$B$52,About!$B$2)</f>
        <v>163.27196417410735</v>
      </c>
      <c r="V8" s="65">
        <f>INDEX('REEDS calc'!$C$64:$AG$113,MATCH(About!$B$2,'REEDS calc'!$B$64:$B$113,0),MATCH(V$1,'REEDS calc'!$C$63:$AG$63,0))*SUMIFS('res v com'!$F$3:$F$52,'res v com'!$B$3:$B$52,About!$B$2)</f>
        <v>164.42551164860498</v>
      </c>
      <c r="W8" s="65">
        <f>INDEX('REEDS calc'!$C$64:$AG$113,MATCH(About!$B$2,'REEDS calc'!$B$64:$B$113,0),MATCH(W$1,'REEDS calc'!$C$63:$AG$63,0))*SUMIFS('res v com'!$F$3:$F$52,'res v com'!$B$3:$B$52,About!$B$2)</f>
        <v>165.42361655561712</v>
      </c>
      <c r="X8" s="65">
        <f>INDEX('REEDS calc'!$C$64:$AG$113,MATCH(About!$B$2,'REEDS calc'!$B$64:$B$113,0),MATCH(X$1,'REEDS calc'!$C$63:$AG$63,0))*SUMIFS('res v com'!$F$3:$F$52,'res v com'!$B$3:$B$52,About!$B$2)</f>
        <v>166.42172146262925</v>
      </c>
      <c r="Y8" s="65">
        <f>INDEX('REEDS calc'!$C$64:$AG$113,MATCH(About!$B$2,'REEDS calc'!$B$64:$B$113,0),MATCH(Y$1,'REEDS calc'!$C$63:$AG$63,0))*SUMIFS('res v com'!$F$3:$F$52,'res v com'!$B$3:$B$52,About!$B$2)</f>
        <v>167.55890656160207</v>
      </c>
      <c r="Z8" s="65">
        <f>INDEX('REEDS calc'!$C$64:$AG$113,MATCH(About!$B$2,'REEDS calc'!$B$64:$B$113,0),MATCH(Z$1,'REEDS calc'!$C$63:$AG$63,0))*SUMIFS('res v com'!$F$3:$F$52,'res v com'!$B$3:$B$52,About!$B$2)</f>
        <v>168.69609166057492</v>
      </c>
      <c r="AA8" s="65">
        <f>INDEX('REEDS calc'!$C$64:$AG$113,MATCH(About!$B$2,'REEDS calc'!$B$64:$B$113,0),MATCH(AA$1,'REEDS calc'!$C$63:$AG$63,0))*SUMIFS('res v com'!$F$3:$F$52,'res v com'!$B$3:$B$52,About!$B$2)</f>
        <v>169.91508863717172</v>
      </c>
      <c r="AB8" s="65">
        <f>INDEX('REEDS calc'!$C$64:$AG$113,MATCH(About!$B$2,'REEDS calc'!$B$64:$B$113,0),MATCH(AB$1,'REEDS calc'!$C$63:$AG$63,0))*SUMIFS('res v com'!$F$3:$F$52,'res v com'!$B$3:$B$52,About!$B$2)</f>
        <v>171.13408561376852</v>
      </c>
      <c r="AC8" s="65">
        <f>INDEX('REEDS calc'!$C$64:$AG$113,MATCH(About!$B$2,'REEDS calc'!$B$64:$B$113,0),MATCH(AC$1,'REEDS calc'!$C$63:$AG$63,0))*SUMIFS('res v com'!$F$3:$F$52,'res v com'!$B$3:$B$52,About!$B$2)</f>
        <v>172.68851128862346</v>
      </c>
      <c r="AD8" s="65">
        <f>INDEX('REEDS calc'!$C$64:$AG$113,MATCH(About!$B$2,'REEDS calc'!$B$64:$B$113,0),MATCH(AD$1,'REEDS calc'!$C$63:$AG$63,0))*SUMIFS('res v com'!$F$3:$F$52,'res v com'!$B$3:$B$52,About!$B$2)</f>
        <v>174.24293696347843</v>
      </c>
      <c r="AE8" s="65">
        <f>INDEX('REEDS calc'!$C$64:$AG$113,MATCH(About!$B$2,'REEDS calc'!$B$64:$B$113,0),MATCH(AE$1,'REEDS calc'!$C$63:$AG$63,0))*SUMIFS('res v com'!$F$3:$F$52,'res v com'!$B$3:$B$52,About!$B$2)</f>
        <v>176.19824083869068</v>
      </c>
      <c r="AF8" s="65">
        <f>INDEX('REEDS calc'!$C$64:$AG$113,MATCH(About!$B$2,'REEDS calc'!$B$64:$B$113,0),MATCH(AF$1,'REEDS calc'!$C$63:$AG$63,0))*SUMIFS('res v com'!$F$3:$F$52,'res v com'!$B$3:$B$52,About!$B$2)</f>
        <v>178.15354471390299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34.949882242068568</v>
      </c>
      <c r="C8" s="65">
        <f>INDEX('REEDS calc-noIRA'!$C$64:$AG$113,MATCH(About!$B$2,'REEDS calc-noIRA'!$B$64:$B$113,0),MATCH(C$1,'REEDS calc-noIRA'!$C$63:$AG$63,0))*SUMIFS('res v com'!$E$3:$E$52,'res v com'!$B$3:$B$52,About!$B$2)*SUMIFS('Urban and Rural'!$C$2:$C$53,'Urban and Rural'!$A$2:$A$53,About!$B$1)</f>
        <v>34.949882242068568</v>
      </c>
      <c r="D8" s="65">
        <f>INDEX('REEDS calc-noIRA'!$C$64:$AG$113,MATCH(About!$B$2,'REEDS calc-noIRA'!$B$64:$B$113,0),MATCH(D$1,'REEDS calc-noIRA'!$C$63:$AG$63,0))*SUMIFS('res v com'!$E$3:$E$52,'res v com'!$B$3:$B$52,About!$B$2)*SUMIFS('Urban and Rural'!$C$2:$C$53,'Urban and Rural'!$A$2:$A$53,About!$B$1)</f>
        <v>34.949882242068568</v>
      </c>
      <c r="E8" s="65">
        <f>INDEX('REEDS calc-noIRA'!$C$64:$AG$113,MATCH(About!$B$2,'REEDS calc-noIRA'!$B$64:$B$113,0),MATCH(E$1,'REEDS calc-noIRA'!$C$63:$AG$63,0))*SUMIFS('res v com'!$E$3:$E$52,'res v com'!$B$3:$B$52,About!$B$2)*SUMIFS('Urban and Rural'!$C$2:$C$53,'Urban and Rural'!$A$2:$A$53,About!$B$1)</f>
        <v>35.618146861625505</v>
      </c>
      <c r="F8" s="65">
        <f>INDEX('REEDS calc-noIRA'!$C$64:$AG$113,MATCH(About!$B$2,'REEDS calc-noIRA'!$B$64:$B$113,0),MATCH(F$1,'REEDS calc-noIRA'!$C$63:$AG$63,0))*SUMIFS('res v com'!$E$3:$E$52,'res v com'!$B$3:$B$52,About!$B$2)*SUMIFS('Urban and Rural'!$C$2:$C$53,'Urban and Rural'!$A$2:$A$53,About!$B$1)</f>
        <v>36.286411481182441</v>
      </c>
      <c r="G8" s="65">
        <f>INDEX('REEDS calc-noIRA'!$C$64:$AG$113,MATCH(About!$B$2,'REEDS calc-noIRA'!$B$64:$B$113,0),MATCH(G$1,'REEDS calc-noIRA'!$C$63:$AG$63,0))*SUMIFS('res v com'!$E$3:$E$52,'res v com'!$B$3:$B$52,About!$B$2)*SUMIFS('Urban and Rural'!$C$2:$C$53,'Urban and Rural'!$A$2:$A$53,About!$B$1)</f>
        <v>36.943955277965749</v>
      </c>
      <c r="H8" s="65">
        <f>INDEX('REEDS calc-noIRA'!$C$64:$AG$113,MATCH(About!$B$2,'REEDS calc-noIRA'!$B$64:$B$113,0),MATCH(H$1,'REEDS calc-noIRA'!$C$63:$AG$63,0))*SUMIFS('res v com'!$E$3:$E$52,'res v com'!$B$3:$B$52,About!$B$2)*SUMIFS('Urban and Rural'!$C$2:$C$53,'Urban and Rural'!$A$2:$A$53,About!$B$1)</f>
        <v>37.601499074749057</v>
      </c>
      <c r="I8" s="65">
        <f>INDEX('REEDS calc-noIRA'!$C$64:$AG$113,MATCH(About!$B$2,'REEDS calc-noIRA'!$B$64:$B$113,0),MATCH(I$1,'REEDS calc-noIRA'!$C$63:$AG$63,0))*SUMIFS('res v com'!$E$3:$E$52,'res v com'!$B$3:$B$52,About!$B$2)*SUMIFS('Urban and Rural'!$C$2:$C$53,'Urban and Rural'!$A$2:$A$53,About!$B$1)</f>
        <v>38.720038250798879</v>
      </c>
      <c r="J8" s="65">
        <f>INDEX('REEDS calc-noIRA'!$C$64:$AG$113,MATCH(About!$B$2,'REEDS calc-noIRA'!$B$64:$B$113,0),MATCH(J$1,'REEDS calc-noIRA'!$C$63:$AG$63,0))*SUMIFS('res v com'!$E$3:$E$52,'res v com'!$B$3:$B$52,About!$B$2)*SUMIFS('Urban and Rural'!$C$2:$C$53,'Urban and Rural'!$A$2:$A$53,About!$B$1)</f>
        <v>39.838577426848708</v>
      </c>
      <c r="K8" s="65">
        <f>INDEX('REEDS calc-noIRA'!$C$64:$AG$113,MATCH(About!$B$2,'REEDS calc-noIRA'!$B$64:$B$113,0),MATCH(K$1,'REEDS calc-noIRA'!$C$63:$AG$63,0))*SUMIFS('res v com'!$E$3:$E$52,'res v com'!$B$3:$B$52,About!$B$2)*SUMIFS('Urban and Rural'!$C$2:$C$53,'Urban and Rural'!$A$2:$A$53,About!$B$1)</f>
        <v>42.69746349981957</v>
      </c>
      <c r="L8" s="65">
        <f>INDEX('REEDS calc-noIRA'!$C$64:$AG$113,MATCH(About!$B$2,'REEDS calc-noIRA'!$B$64:$B$113,0),MATCH(L$1,'REEDS calc-noIRA'!$C$63:$AG$63,0))*SUMIFS('res v com'!$E$3:$E$52,'res v com'!$B$3:$B$52,About!$B$2)*SUMIFS('Urban and Rural'!$C$2:$C$53,'Urban and Rural'!$A$2:$A$53,About!$B$1)</f>
        <v>45.556349572790424</v>
      </c>
      <c r="M8" s="65">
        <f>INDEX('REEDS calc-noIRA'!$C$64:$AG$113,MATCH(About!$B$2,'REEDS calc-noIRA'!$B$64:$B$113,0),MATCH(M$1,'REEDS calc-noIRA'!$C$63:$AG$63,0))*SUMIFS('res v com'!$E$3:$E$52,'res v com'!$B$3:$B$52,About!$B$2)*SUMIFS('Urban and Rural'!$C$2:$C$53,'Urban and Rural'!$A$2:$A$53,About!$B$1)</f>
        <v>47.789854317298904</v>
      </c>
      <c r="N8" s="65">
        <f>INDEX('REEDS calc-noIRA'!$C$64:$AG$113,MATCH(About!$B$2,'REEDS calc-noIRA'!$B$64:$B$113,0),MATCH(N$1,'REEDS calc-noIRA'!$C$63:$AG$63,0))*SUMIFS('res v com'!$E$3:$E$52,'res v com'!$B$3:$B$52,About!$B$2)*SUMIFS('Urban and Rural'!$C$2:$C$53,'Urban and Rural'!$A$2:$A$53,About!$B$1)</f>
        <v>50.02335906180739</v>
      </c>
      <c r="O8" s="65">
        <f>INDEX('REEDS calc-noIRA'!$C$64:$AG$113,MATCH(About!$B$2,'REEDS calc-noIRA'!$B$64:$B$113,0),MATCH(O$1,'REEDS calc-noIRA'!$C$63:$AG$63,0))*SUMIFS('res v com'!$E$3:$E$52,'res v com'!$B$3:$B$52,About!$B$2)*SUMIFS('Urban and Rural'!$C$2:$C$53,'Urban and Rural'!$A$2:$A$53,About!$B$1)</f>
        <v>51.867340578873588</v>
      </c>
      <c r="P8" s="65">
        <f>INDEX('REEDS calc-noIRA'!$C$64:$AG$113,MATCH(About!$B$2,'REEDS calc-noIRA'!$B$64:$B$113,0),MATCH(P$1,'REEDS calc-noIRA'!$C$63:$AG$63,0))*SUMIFS('res v com'!$E$3:$E$52,'res v com'!$B$3:$B$52,About!$B$2)*SUMIFS('Urban and Rural'!$C$2:$C$53,'Urban and Rural'!$A$2:$A$53,About!$B$1)</f>
        <v>53.711322095939792</v>
      </c>
      <c r="Q8" s="65">
        <f>INDEX('REEDS calc-noIRA'!$C$64:$AG$113,MATCH(About!$B$2,'REEDS calc-noIRA'!$B$64:$B$113,0),MATCH(Q$1,'REEDS calc-noIRA'!$C$63:$AG$63,0))*SUMIFS('res v com'!$E$3:$E$52,'res v com'!$B$3:$B$52,About!$B$2)*SUMIFS('Urban and Rural'!$C$2:$C$53,'Urban and Rural'!$A$2:$A$53,About!$B$1)</f>
        <v>55.859060258259156</v>
      </c>
      <c r="R8" s="65">
        <f>INDEX('REEDS calc-noIRA'!$C$64:$AG$113,MATCH(About!$B$2,'REEDS calc-noIRA'!$B$64:$B$113,0),MATCH(R$1,'REEDS calc-noIRA'!$C$63:$AG$63,0))*SUMIFS('res v com'!$E$3:$E$52,'res v com'!$B$3:$B$52,About!$B$2)*SUMIFS('Urban and Rural'!$C$2:$C$53,'Urban and Rural'!$A$2:$A$53,About!$B$1)</f>
        <v>58.006798420578505</v>
      </c>
      <c r="S8" s="65">
        <f>INDEX('REEDS calc-noIRA'!$C$64:$AG$113,MATCH(About!$B$2,'REEDS calc-noIRA'!$B$64:$B$113,0),MATCH(S$1,'REEDS calc-noIRA'!$C$63:$AG$63,0))*SUMIFS('res v com'!$E$3:$E$52,'res v com'!$B$3:$B$52,About!$B$2)*SUMIFS('Urban and Rural'!$C$2:$C$53,'Urban and Rural'!$A$2:$A$53,About!$B$1)</f>
        <v>59.65065791253673</v>
      </c>
      <c r="T8" s="65">
        <f>INDEX('REEDS calc-noIRA'!$C$64:$AG$113,MATCH(About!$B$2,'REEDS calc-noIRA'!$B$64:$B$113,0),MATCH(T$1,'REEDS calc-noIRA'!$C$63:$AG$63,0))*SUMIFS('res v com'!$E$3:$E$52,'res v com'!$B$3:$B$52,About!$B$2)*SUMIFS('Urban and Rural'!$C$2:$C$53,'Urban and Rural'!$A$2:$A$53,About!$B$1)</f>
        <v>61.294517404494925</v>
      </c>
      <c r="U8" s="65">
        <f>INDEX('REEDS calc-noIRA'!$C$64:$AG$113,MATCH(About!$B$2,'REEDS calc-noIRA'!$B$64:$B$113,0),MATCH(U$1,'REEDS calc-noIRA'!$C$63:$AG$63,0))*SUMIFS('res v com'!$E$3:$E$52,'res v com'!$B$3:$B$52,About!$B$2)*SUMIFS('Urban and Rural'!$C$2:$C$53,'Urban and Rural'!$A$2:$A$53,About!$B$1)</f>
        <v>63.678113667834388</v>
      </c>
      <c r="V8" s="65">
        <f>INDEX('REEDS calc-noIRA'!$C$64:$AG$113,MATCH(About!$B$2,'REEDS calc-noIRA'!$B$64:$B$113,0),MATCH(V$1,'REEDS calc-noIRA'!$C$63:$AG$63,0))*SUMIFS('res v com'!$E$3:$E$52,'res v com'!$B$3:$B$52,About!$B$2)*SUMIFS('Urban and Rural'!$C$2:$C$53,'Urban and Rural'!$A$2:$A$53,About!$B$1)</f>
        <v>66.061709931173851</v>
      </c>
      <c r="W8" s="65">
        <f>INDEX('REEDS calc-noIRA'!$C$64:$AG$113,MATCH(About!$B$2,'REEDS calc-noIRA'!$B$64:$B$113,0),MATCH(W$1,'REEDS calc-noIRA'!$C$63:$AG$63,0))*SUMIFS('res v com'!$E$3:$E$52,'res v com'!$B$3:$B$52,About!$B$2)*SUMIFS('Urban and Rural'!$C$2:$C$53,'Urban and Rural'!$A$2:$A$53,About!$B$1)</f>
        <v>68.31308271363838</v>
      </c>
      <c r="X8" s="65">
        <f>INDEX('REEDS calc-noIRA'!$C$64:$AG$113,MATCH(About!$B$2,'REEDS calc-noIRA'!$B$64:$B$113,0),MATCH(X$1,'REEDS calc-noIRA'!$C$63:$AG$63,0))*SUMIFS('res v com'!$E$3:$E$52,'res v com'!$B$3:$B$52,About!$B$2)*SUMIFS('Urban and Rural'!$C$2:$C$53,'Urban and Rural'!$A$2:$A$53,About!$B$1)</f>
        <v>70.564455496102909</v>
      </c>
      <c r="Y8" s="65">
        <f>INDEX('REEDS calc-noIRA'!$C$64:$AG$113,MATCH(About!$B$2,'REEDS calc-noIRA'!$B$64:$B$113,0),MATCH(Y$1,'REEDS calc-noIRA'!$C$63:$AG$63,0))*SUMIFS('res v com'!$E$3:$E$52,'res v com'!$B$3:$B$52,About!$B$2)*SUMIFS('Urban and Rural'!$C$2:$C$53,'Urban and Rural'!$A$2:$A$53,About!$B$1)</f>
        <v>72.790813025428974</v>
      </c>
      <c r="Z8" s="65">
        <f>INDEX('REEDS calc-noIRA'!$C$64:$AG$113,MATCH(About!$B$2,'REEDS calc-noIRA'!$B$64:$B$113,0),MATCH(Z$1,'REEDS calc-noIRA'!$C$63:$AG$63,0))*SUMIFS('res v com'!$E$3:$E$52,'res v com'!$B$3:$B$52,About!$B$2)*SUMIFS('Urban and Rural'!$C$2:$C$53,'Urban and Rural'!$A$2:$A$53,About!$B$1)</f>
        <v>75.017170554755026</v>
      </c>
      <c r="AA8" s="65">
        <f>INDEX('REEDS calc-noIRA'!$C$64:$AG$113,MATCH(About!$B$2,'REEDS calc-noIRA'!$B$64:$B$113,0),MATCH(AA$1,'REEDS calc-noIRA'!$C$63:$AG$63,0))*SUMIFS('res v com'!$E$3:$E$52,'res v com'!$B$3:$B$52,About!$B$2)*SUMIFS('Urban and Rural'!$C$2:$C$53,'Urban and Rural'!$A$2:$A$53,About!$B$1)</f>
        <v>75.71402403504166</v>
      </c>
      <c r="AB8" s="65">
        <f>INDEX('REEDS calc-noIRA'!$C$64:$AG$113,MATCH(About!$B$2,'REEDS calc-noIRA'!$B$64:$B$113,0),MATCH(AB$1,'REEDS calc-noIRA'!$C$63:$AG$63,0))*SUMIFS('res v com'!$E$3:$E$52,'res v com'!$B$3:$B$52,About!$B$2)*SUMIFS('Urban and Rural'!$C$2:$C$53,'Urban and Rural'!$A$2:$A$53,About!$B$1)</f>
        <v>76.410877515328266</v>
      </c>
      <c r="AC8" s="65">
        <f>INDEX('REEDS calc-noIRA'!$C$64:$AG$113,MATCH(About!$B$2,'REEDS calc-noIRA'!$B$64:$B$113,0),MATCH(AC$1,'REEDS calc-noIRA'!$C$63:$AG$63,0))*SUMIFS('res v com'!$E$3:$E$52,'res v com'!$B$3:$B$52,About!$B$2)*SUMIFS('Urban and Rural'!$C$2:$C$53,'Urban and Rural'!$A$2:$A$53,About!$B$1)</f>
        <v>79.384119031217793</v>
      </c>
      <c r="AD8" s="65">
        <f>INDEX('REEDS calc-noIRA'!$C$64:$AG$113,MATCH(About!$B$2,'REEDS calc-noIRA'!$B$64:$B$113,0),MATCH(AD$1,'REEDS calc-noIRA'!$C$63:$AG$63,0))*SUMIFS('res v com'!$E$3:$E$52,'res v com'!$B$3:$B$52,About!$B$2)*SUMIFS('Urban and Rural'!$C$2:$C$53,'Urban and Rural'!$A$2:$A$53,About!$B$1)</f>
        <v>82.357360547107334</v>
      </c>
      <c r="AE8" s="65">
        <f>INDEX('REEDS calc-noIRA'!$C$64:$AG$113,MATCH(About!$B$2,'REEDS calc-noIRA'!$B$64:$B$113,0),MATCH(AE$1,'REEDS calc-noIRA'!$C$63:$AG$63,0))*SUMIFS('res v com'!$E$3:$E$52,'res v com'!$B$3:$B$52,About!$B$2)*SUMIFS('Urban and Rural'!$C$2:$C$53,'Urban and Rural'!$A$2:$A$53,About!$B$1)</f>
        <v>85.355617316135209</v>
      </c>
      <c r="AF8" s="65">
        <f>INDEX('REEDS calc-noIRA'!$C$64:$AG$113,MATCH(About!$B$2,'REEDS calc-noIRA'!$B$64:$B$113,0),MATCH(AF$1,'REEDS calc-noIRA'!$C$63:$AG$63,0))*SUMIFS('res v com'!$E$3:$E$52,'res v com'!$B$3:$B$52,About!$B$2)*SUMIFS('Urban and Rural'!$C$2:$C$53,'Urban and Rural'!$A$2:$A$53,About!$B$1)</f>
        <v>88.353874085163113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336.85737565227754</v>
      </c>
      <c r="C8" s="65">
        <f>INDEX('REEDS calc-noIRA'!$C$64:$AG$113,MATCH(About!$B$2,'REEDS calc-noIRA'!$B$64:$B$113,0),MATCH(C$1,'REEDS calc-noIRA'!$C$63:$AG$63,0))*SUMIFS('res v com'!$E$3:$E$52,'res v com'!$B$3:$B$52,About!$B$2)*SUMIFS('Urban and Rural'!$B$2:$B$53,'Urban and Rural'!$A$2:$A$53,About!$B$1)</f>
        <v>336.85737565227754</v>
      </c>
      <c r="D8" s="65">
        <f>INDEX('REEDS calc-noIRA'!$C$64:$AG$113,MATCH(About!$B$2,'REEDS calc-noIRA'!$B$64:$B$113,0),MATCH(D$1,'REEDS calc-noIRA'!$C$63:$AG$63,0))*SUMIFS('res v com'!$E$3:$E$52,'res v com'!$B$3:$B$52,About!$B$2)*SUMIFS('Urban and Rural'!$B$2:$B$53,'Urban and Rural'!$A$2:$A$53,About!$B$1)</f>
        <v>336.85737565227754</v>
      </c>
      <c r="E8" s="65">
        <f>INDEX('REEDS calc-noIRA'!$C$64:$AG$113,MATCH(About!$B$2,'REEDS calc-noIRA'!$B$64:$B$113,0),MATCH(E$1,'REEDS calc-noIRA'!$C$63:$AG$63,0))*SUMIFS('res v com'!$E$3:$E$52,'res v com'!$B$3:$B$52,About!$B$2)*SUMIFS('Urban and Rural'!$B$2:$B$53,'Urban and Rural'!$A$2:$A$53,About!$B$1)</f>
        <v>343.29830911311353</v>
      </c>
      <c r="F8" s="65">
        <f>INDEX('REEDS calc-noIRA'!$C$64:$AG$113,MATCH(About!$B$2,'REEDS calc-noIRA'!$B$64:$B$113,0),MATCH(F$1,'REEDS calc-noIRA'!$C$63:$AG$63,0))*SUMIFS('res v com'!$E$3:$E$52,'res v com'!$B$3:$B$52,About!$B$2)*SUMIFS('Urban and Rural'!$B$2:$B$53,'Urban and Rural'!$A$2:$A$53,About!$B$1)</f>
        <v>349.73924257394953</v>
      </c>
      <c r="G8" s="65">
        <f>INDEX('REEDS calc-noIRA'!$C$64:$AG$113,MATCH(About!$B$2,'REEDS calc-noIRA'!$B$64:$B$113,0),MATCH(G$1,'REEDS calc-noIRA'!$C$63:$AG$63,0))*SUMIFS('res v com'!$E$3:$E$52,'res v com'!$B$3:$B$52,About!$B$2)*SUMIFS('Urban and Rural'!$B$2:$B$53,'Urban and Rural'!$A$2:$A$53,About!$B$1)</f>
        <v>356.0768455514567</v>
      </c>
      <c r="H8" s="65">
        <f>INDEX('REEDS calc-noIRA'!$C$64:$AG$113,MATCH(About!$B$2,'REEDS calc-noIRA'!$B$64:$B$113,0),MATCH(H$1,'REEDS calc-noIRA'!$C$63:$AG$63,0))*SUMIFS('res v com'!$E$3:$E$52,'res v com'!$B$3:$B$52,About!$B$2)*SUMIFS('Urban and Rural'!$B$2:$B$53,'Urban and Rural'!$A$2:$A$53,About!$B$1)</f>
        <v>362.41444852896393</v>
      </c>
      <c r="I8" s="65">
        <f>INDEX('REEDS calc-noIRA'!$C$64:$AG$113,MATCH(About!$B$2,'REEDS calc-noIRA'!$B$64:$B$113,0),MATCH(I$1,'REEDS calc-noIRA'!$C$63:$AG$63,0))*SUMIFS('res v com'!$E$3:$E$52,'res v com'!$B$3:$B$52,About!$B$2)*SUMIFS('Urban and Rural'!$B$2:$B$53,'Urban and Rural'!$A$2:$A$53,About!$B$1)</f>
        <v>373.19526228961433</v>
      </c>
      <c r="J8" s="65">
        <f>INDEX('REEDS calc-noIRA'!$C$64:$AG$113,MATCH(About!$B$2,'REEDS calc-noIRA'!$B$64:$B$113,0),MATCH(J$1,'REEDS calc-noIRA'!$C$63:$AG$63,0))*SUMIFS('res v com'!$E$3:$E$52,'res v com'!$B$3:$B$52,About!$B$2)*SUMIFS('Urban and Rural'!$B$2:$B$53,'Urban and Rural'!$A$2:$A$53,About!$B$1)</f>
        <v>383.97607605026479</v>
      </c>
      <c r="K8" s="65">
        <f>INDEX('REEDS calc-noIRA'!$C$64:$AG$113,MATCH(About!$B$2,'REEDS calc-noIRA'!$B$64:$B$113,0),MATCH(K$1,'REEDS calc-noIRA'!$C$63:$AG$63,0))*SUMIFS('res v com'!$E$3:$E$52,'res v com'!$B$3:$B$52,About!$B$2)*SUMIFS('Urban and Rural'!$B$2:$B$53,'Urban and Rural'!$A$2:$A$53,About!$B$1)</f>
        <v>411.53087160464349</v>
      </c>
      <c r="L8" s="65">
        <f>INDEX('REEDS calc-noIRA'!$C$64:$AG$113,MATCH(About!$B$2,'REEDS calc-noIRA'!$B$64:$B$113,0),MATCH(L$1,'REEDS calc-noIRA'!$C$63:$AG$63,0))*SUMIFS('res v com'!$E$3:$E$52,'res v com'!$B$3:$B$52,About!$B$2)*SUMIFS('Urban and Rural'!$B$2:$B$53,'Urban and Rural'!$A$2:$A$53,About!$B$1)</f>
        <v>439.08566715902214</v>
      </c>
      <c r="M8" s="65">
        <f>INDEX('REEDS calc-noIRA'!$C$64:$AG$113,MATCH(About!$B$2,'REEDS calc-noIRA'!$B$64:$B$113,0),MATCH(M$1,'REEDS calc-noIRA'!$C$63:$AG$63,0))*SUMIFS('res v com'!$E$3:$E$52,'res v com'!$B$3:$B$52,About!$B$2)*SUMIFS('Urban and Rural'!$B$2:$B$53,'Urban and Rural'!$A$2:$A$53,About!$B$1)</f>
        <v>460.61285118588046</v>
      </c>
      <c r="N8" s="65">
        <f>INDEX('REEDS calc-noIRA'!$C$64:$AG$113,MATCH(About!$B$2,'REEDS calc-noIRA'!$B$64:$B$113,0),MATCH(N$1,'REEDS calc-noIRA'!$C$63:$AG$63,0))*SUMIFS('res v com'!$E$3:$E$52,'res v com'!$B$3:$B$52,About!$B$2)*SUMIFS('Urban and Rural'!$B$2:$B$53,'Urban and Rural'!$A$2:$A$53,About!$B$1)</f>
        <v>482.14003521273878</v>
      </c>
      <c r="O8" s="65">
        <f>INDEX('REEDS calc-noIRA'!$C$64:$AG$113,MATCH(About!$B$2,'REEDS calc-noIRA'!$B$64:$B$113,0),MATCH(O$1,'REEDS calc-noIRA'!$C$63:$AG$63,0))*SUMIFS('res v com'!$E$3:$E$52,'res v com'!$B$3:$B$52,About!$B$2)*SUMIFS('Urban and Rural'!$B$2:$B$53,'Urban and Rural'!$A$2:$A$53,About!$B$1)</f>
        <v>499.912878345313</v>
      </c>
      <c r="P8" s="65">
        <f>INDEX('REEDS calc-noIRA'!$C$64:$AG$113,MATCH(About!$B$2,'REEDS calc-noIRA'!$B$64:$B$113,0),MATCH(P$1,'REEDS calc-noIRA'!$C$63:$AG$63,0))*SUMIFS('res v com'!$E$3:$E$52,'res v com'!$B$3:$B$52,About!$B$2)*SUMIFS('Urban and Rural'!$B$2:$B$53,'Urban and Rural'!$A$2:$A$53,About!$B$1)</f>
        <v>517.68572147788723</v>
      </c>
      <c r="Q8" s="65">
        <f>INDEX('REEDS calc-noIRA'!$C$64:$AG$113,MATCH(About!$B$2,'REEDS calc-noIRA'!$B$64:$B$113,0),MATCH(Q$1,'REEDS calc-noIRA'!$C$63:$AG$63,0))*SUMIFS('res v com'!$E$3:$E$52,'res v com'!$B$3:$B$52,About!$B$2)*SUMIFS('Urban and Rural'!$B$2:$B$53,'Urban and Rural'!$A$2:$A$53,About!$B$1)</f>
        <v>538.38626163811421</v>
      </c>
      <c r="R8" s="65">
        <f>INDEX('REEDS calc-noIRA'!$C$64:$AG$113,MATCH(About!$B$2,'REEDS calc-noIRA'!$B$64:$B$113,0),MATCH(R$1,'REEDS calc-noIRA'!$C$63:$AG$63,0))*SUMIFS('res v com'!$E$3:$E$52,'res v com'!$B$3:$B$52,About!$B$2)*SUMIFS('Urban and Rural'!$B$2:$B$53,'Urban and Rural'!$A$2:$A$53,About!$B$1)</f>
        <v>559.08680179834118</v>
      </c>
      <c r="S8" s="65">
        <f>INDEX('REEDS calc-noIRA'!$C$64:$AG$113,MATCH(About!$B$2,'REEDS calc-noIRA'!$B$64:$B$113,0),MATCH(S$1,'REEDS calc-noIRA'!$C$63:$AG$63,0))*SUMIFS('res v com'!$E$3:$E$52,'res v com'!$B$3:$B$52,About!$B$2)*SUMIFS('Urban and Rural'!$B$2:$B$53,'Urban and Rural'!$A$2:$A$53,About!$B$1)</f>
        <v>574.93080924210869</v>
      </c>
      <c r="T8" s="65">
        <f>INDEX('REEDS calc-noIRA'!$C$64:$AG$113,MATCH(About!$B$2,'REEDS calc-noIRA'!$B$64:$B$113,0),MATCH(T$1,'REEDS calc-noIRA'!$C$63:$AG$63,0))*SUMIFS('res v com'!$E$3:$E$52,'res v com'!$B$3:$B$52,About!$B$2)*SUMIFS('Urban and Rural'!$B$2:$B$53,'Urban and Rural'!$A$2:$A$53,About!$B$1)</f>
        <v>590.77481668587598</v>
      </c>
      <c r="U8" s="65">
        <f>INDEX('REEDS calc-noIRA'!$C$64:$AG$113,MATCH(About!$B$2,'REEDS calc-noIRA'!$B$64:$B$113,0),MATCH(U$1,'REEDS calc-noIRA'!$C$63:$AG$63,0))*SUMIFS('res v com'!$E$3:$E$52,'res v com'!$B$3:$B$52,About!$B$2)*SUMIFS('Urban and Rural'!$B$2:$B$53,'Urban and Rural'!$A$2:$A$53,About!$B$1)</f>
        <v>613.74862747933923</v>
      </c>
      <c r="V8" s="65">
        <f>INDEX('REEDS calc-noIRA'!$C$64:$AG$113,MATCH(About!$B$2,'REEDS calc-noIRA'!$B$64:$B$113,0),MATCH(V$1,'REEDS calc-noIRA'!$C$63:$AG$63,0))*SUMIFS('res v com'!$E$3:$E$52,'res v com'!$B$3:$B$52,About!$B$2)*SUMIFS('Urban and Rural'!$B$2:$B$53,'Urban and Rural'!$A$2:$A$53,About!$B$1)</f>
        <v>636.72243827280261</v>
      </c>
      <c r="W8" s="65">
        <f>INDEX('REEDS calc-noIRA'!$C$64:$AG$113,MATCH(About!$B$2,'REEDS calc-noIRA'!$B$64:$B$113,0),MATCH(W$1,'REEDS calc-noIRA'!$C$63:$AG$63,0))*SUMIFS('res v com'!$E$3:$E$52,'res v com'!$B$3:$B$52,About!$B$2)*SUMIFS('Urban and Rural'!$B$2:$B$53,'Urban and Rural'!$A$2:$A$53,About!$B$1)</f>
        <v>658.42183977187551</v>
      </c>
      <c r="X8" s="65">
        <f>INDEX('REEDS calc-noIRA'!$C$64:$AG$113,MATCH(About!$B$2,'REEDS calc-noIRA'!$B$64:$B$113,0),MATCH(X$1,'REEDS calc-noIRA'!$C$63:$AG$63,0))*SUMIFS('res v com'!$E$3:$E$52,'res v com'!$B$3:$B$52,About!$B$2)*SUMIFS('Urban and Rural'!$B$2:$B$53,'Urban and Rural'!$A$2:$A$53,About!$B$1)</f>
        <v>680.12124127094864</v>
      </c>
      <c r="Y8" s="65">
        <f>INDEX('REEDS calc-noIRA'!$C$64:$AG$113,MATCH(About!$B$2,'REEDS calc-noIRA'!$B$64:$B$113,0),MATCH(Y$1,'REEDS calc-noIRA'!$C$63:$AG$63,0))*SUMIFS('res v com'!$E$3:$E$52,'res v com'!$B$3:$B$52,About!$B$2)*SUMIFS('Urban and Rural'!$B$2:$B$53,'Urban and Rural'!$A$2:$A$53,About!$B$1)</f>
        <v>701.57953830892097</v>
      </c>
      <c r="Z8" s="65">
        <f>INDEX('REEDS calc-noIRA'!$C$64:$AG$113,MATCH(About!$B$2,'REEDS calc-noIRA'!$B$64:$B$113,0),MATCH(Z$1,'REEDS calc-noIRA'!$C$63:$AG$63,0))*SUMIFS('res v com'!$E$3:$E$52,'res v com'!$B$3:$B$52,About!$B$2)*SUMIFS('Urban and Rural'!$B$2:$B$53,'Urban and Rural'!$A$2:$A$53,About!$B$1)</f>
        <v>723.03783534689342</v>
      </c>
      <c r="AA8" s="65">
        <f>INDEX('REEDS calc-noIRA'!$C$64:$AG$113,MATCH(About!$B$2,'REEDS calc-noIRA'!$B$64:$B$113,0),MATCH(AA$1,'REEDS calc-noIRA'!$C$63:$AG$63,0))*SUMIFS('res v com'!$E$3:$E$52,'res v com'!$B$3:$B$52,About!$B$2)*SUMIFS('Urban and Rural'!$B$2:$B$53,'Urban and Rural'!$A$2:$A$53,About!$B$1)</f>
        <v>729.75431676327298</v>
      </c>
      <c r="AB8" s="65">
        <f>INDEX('REEDS calc-noIRA'!$C$64:$AG$113,MATCH(About!$B$2,'REEDS calc-noIRA'!$B$64:$B$113,0),MATCH(AB$1,'REEDS calc-noIRA'!$C$63:$AG$63,0))*SUMIFS('res v com'!$E$3:$E$52,'res v com'!$B$3:$B$52,About!$B$2)*SUMIFS('Urban and Rural'!$B$2:$B$53,'Urban and Rural'!$A$2:$A$53,About!$B$1)</f>
        <v>736.47079817965243</v>
      </c>
      <c r="AC8" s="65">
        <f>INDEX('REEDS calc-noIRA'!$C$64:$AG$113,MATCH(About!$B$2,'REEDS calc-noIRA'!$B$64:$B$113,0),MATCH(AC$1,'REEDS calc-noIRA'!$C$63:$AG$63,0))*SUMIFS('res v com'!$E$3:$E$52,'res v com'!$B$3:$B$52,About!$B$2)*SUMIFS('Urban and Rural'!$B$2:$B$53,'Urban and Rural'!$A$2:$A$53,About!$B$1)</f>
        <v>765.1277855562048</v>
      </c>
      <c r="AD8" s="65">
        <f>INDEX('REEDS calc-noIRA'!$C$64:$AG$113,MATCH(About!$B$2,'REEDS calc-noIRA'!$B$64:$B$113,0),MATCH(AD$1,'REEDS calc-noIRA'!$C$63:$AG$63,0))*SUMIFS('res v com'!$E$3:$E$52,'res v com'!$B$3:$B$52,About!$B$2)*SUMIFS('Urban and Rural'!$B$2:$B$53,'Urban and Rural'!$A$2:$A$53,About!$B$1)</f>
        <v>793.78477293275705</v>
      </c>
      <c r="AE8" s="65">
        <f>INDEX('REEDS calc-noIRA'!$C$64:$AG$113,MATCH(About!$B$2,'REEDS calc-noIRA'!$B$64:$B$113,0),MATCH(AE$1,'REEDS calc-noIRA'!$C$63:$AG$63,0))*SUMIFS('res v com'!$E$3:$E$52,'res v com'!$B$3:$B$52,About!$B$2)*SUMIFS('Urban and Rural'!$B$2:$B$53,'Urban and Rural'!$A$2:$A$53,About!$B$1)</f>
        <v>822.68286477040874</v>
      </c>
      <c r="AF8" s="65">
        <f>INDEX('REEDS calc-noIRA'!$C$64:$AG$113,MATCH(About!$B$2,'REEDS calc-noIRA'!$B$64:$B$113,0),MATCH(AF$1,'REEDS calc-noIRA'!$C$63:$AG$63,0))*SUMIFS('res v com'!$E$3:$E$52,'res v com'!$B$3:$B$52,About!$B$2)*SUMIFS('Urban and Rural'!$B$2:$B$53,'Urban and Rural'!$A$2:$A$53,About!$B$1)</f>
        <v>851.58095660806055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72.738196651107515</v>
      </c>
      <c r="C8" s="65">
        <f>INDEX('REEDS calc-noIRA'!$C$64:$AG$113,MATCH(About!$B$2,'REEDS calc-noIRA'!$B$64:$B$113,0),MATCH(C$1,'REEDS calc-noIRA'!$C$63:$AG$63,0))*SUMIFS('res v com'!$F$3:$F$52,'res v com'!$B$3:$B$52,About!$B$2)</f>
        <v>72.738196651107515</v>
      </c>
      <c r="D8" s="65">
        <f>INDEX('REEDS calc-noIRA'!$C$64:$AG$113,MATCH(About!$B$2,'REEDS calc-noIRA'!$B$64:$B$113,0),MATCH(D$1,'REEDS calc-noIRA'!$C$63:$AG$63,0))*SUMIFS('res v com'!$F$3:$F$52,'res v com'!$B$3:$B$52,About!$B$2)</f>
        <v>72.738196651107515</v>
      </c>
      <c r="E8" s="65">
        <f>INDEX('REEDS calc-noIRA'!$C$64:$AG$113,MATCH(About!$B$2,'REEDS calc-noIRA'!$B$64:$B$113,0),MATCH(E$1,'REEDS calc-noIRA'!$C$63:$AG$63,0))*SUMIFS('res v com'!$F$3:$F$52,'res v com'!$B$3:$B$52,About!$B$2)</f>
        <v>74.128998570714586</v>
      </c>
      <c r="F8" s="65">
        <f>INDEX('REEDS calc-noIRA'!$C$64:$AG$113,MATCH(About!$B$2,'REEDS calc-noIRA'!$B$64:$B$113,0),MATCH(F$1,'REEDS calc-noIRA'!$C$63:$AG$63,0))*SUMIFS('res v com'!$F$3:$F$52,'res v com'!$B$3:$B$52,About!$B$2)</f>
        <v>75.519800490321657</v>
      </c>
      <c r="G8" s="65">
        <f>INDEX('REEDS calc-noIRA'!$C$64:$AG$113,MATCH(About!$B$2,'REEDS calc-noIRA'!$B$64:$B$113,0),MATCH(G$1,'REEDS calc-noIRA'!$C$63:$AG$63,0))*SUMIFS('res v com'!$F$3:$F$52,'res v com'!$B$3:$B$52,About!$B$2)</f>
        <v>76.888290079667669</v>
      </c>
      <c r="H8" s="65">
        <f>INDEX('REEDS calc-noIRA'!$C$64:$AG$113,MATCH(About!$B$2,'REEDS calc-noIRA'!$B$64:$B$113,0),MATCH(H$1,'REEDS calc-noIRA'!$C$63:$AG$63,0))*SUMIFS('res v com'!$F$3:$F$52,'res v com'!$B$3:$B$52,About!$B$2)</f>
        <v>78.256779669013682</v>
      </c>
      <c r="I8" s="65">
        <f>INDEX('REEDS calc-noIRA'!$C$64:$AG$113,MATCH(About!$B$2,'REEDS calc-noIRA'!$B$64:$B$113,0),MATCH(I$1,'REEDS calc-noIRA'!$C$63:$AG$63,0))*SUMIFS('res v com'!$F$3:$F$52,'res v com'!$B$3:$B$52,About!$B$2)</f>
        <v>80.584699459585906</v>
      </c>
      <c r="J8" s="65">
        <f>INDEX('REEDS calc-noIRA'!$C$64:$AG$113,MATCH(About!$B$2,'REEDS calc-noIRA'!$B$64:$B$113,0),MATCH(J$1,'REEDS calc-noIRA'!$C$63:$AG$63,0))*SUMIFS('res v com'!$F$3:$F$52,'res v com'!$B$3:$B$52,About!$B$2)</f>
        <v>82.91261925015813</v>
      </c>
      <c r="K8" s="65">
        <f>INDEX('REEDS calc-noIRA'!$C$64:$AG$113,MATCH(About!$B$2,'REEDS calc-noIRA'!$B$64:$B$113,0),MATCH(K$1,'REEDS calc-noIRA'!$C$63:$AG$63,0))*SUMIFS('res v com'!$F$3:$F$52,'res v com'!$B$3:$B$52,About!$B$2)</f>
        <v>88.862573986445085</v>
      </c>
      <c r="L8" s="65">
        <f>INDEX('REEDS calc-noIRA'!$C$64:$AG$113,MATCH(About!$B$2,'REEDS calc-noIRA'!$B$64:$B$113,0),MATCH(L$1,'REEDS calc-noIRA'!$C$63:$AG$63,0))*SUMIFS('res v com'!$F$3:$F$52,'res v com'!$B$3:$B$52,About!$B$2)</f>
        <v>94.812528722732026</v>
      </c>
      <c r="M8" s="65">
        <f>INDEX('REEDS calc-noIRA'!$C$64:$AG$113,MATCH(About!$B$2,'REEDS calc-noIRA'!$B$64:$B$113,0),MATCH(M$1,'REEDS calc-noIRA'!$C$63:$AG$63,0))*SUMIFS('res v com'!$F$3:$F$52,'res v com'!$B$3:$B$52,About!$B$2)</f>
        <v>99.460930860456187</v>
      </c>
      <c r="N8" s="65">
        <f>INDEX('REEDS calc-noIRA'!$C$64:$AG$113,MATCH(About!$B$2,'REEDS calc-noIRA'!$B$64:$B$113,0),MATCH(N$1,'REEDS calc-noIRA'!$C$63:$AG$63,0))*SUMIFS('res v com'!$F$3:$F$52,'res v com'!$B$3:$B$52,About!$B$2)</f>
        <v>104.10933299818036</v>
      </c>
      <c r="O8" s="65">
        <f>INDEX('REEDS calc-noIRA'!$C$64:$AG$113,MATCH(About!$B$2,'REEDS calc-noIRA'!$B$64:$B$113,0),MATCH(O$1,'REEDS calc-noIRA'!$C$63:$AG$63,0))*SUMIFS('res v com'!$F$3:$F$52,'res v com'!$B$3:$B$52,About!$B$2)</f>
        <v>107.94705380308542</v>
      </c>
      <c r="P8" s="65">
        <f>INDEX('REEDS calc-noIRA'!$C$64:$AG$113,MATCH(About!$B$2,'REEDS calc-noIRA'!$B$64:$B$113,0),MATCH(P$1,'REEDS calc-noIRA'!$C$63:$AG$63,0))*SUMIFS('res v com'!$F$3:$F$52,'res v com'!$B$3:$B$52,About!$B$2)</f>
        <v>111.7847746079905</v>
      </c>
      <c r="Q8" s="65">
        <f>INDEX('REEDS calc-noIRA'!$C$64:$AG$113,MATCH(About!$B$2,'REEDS calc-noIRA'!$B$64:$B$113,0),MATCH(Q$1,'REEDS calc-noIRA'!$C$63:$AG$63,0))*SUMIFS('res v com'!$F$3:$F$52,'res v com'!$B$3:$B$52,About!$B$2)</f>
        <v>116.25467810362608</v>
      </c>
      <c r="R8" s="65">
        <f>INDEX('REEDS calc-noIRA'!$C$64:$AG$113,MATCH(About!$B$2,'REEDS calc-noIRA'!$B$64:$B$113,0),MATCH(R$1,'REEDS calc-noIRA'!$C$63:$AG$63,0))*SUMIFS('res v com'!$F$3:$F$52,'res v com'!$B$3:$B$52,About!$B$2)</f>
        <v>120.72458159926165</v>
      </c>
      <c r="S8" s="65">
        <f>INDEX('REEDS calc-noIRA'!$C$64:$AG$113,MATCH(About!$B$2,'REEDS calc-noIRA'!$B$64:$B$113,0),MATCH(S$1,'REEDS calc-noIRA'!$C$63:$AG$63,0))*SUMIFS('res v com'!$F$3:$F$52,'res v com'!$B$3:$B$52,About!$B$2)</f>
        <v>124.14580557262657</v>
      </c>
      <c r="T8" s="65">
        <f>INDEX('REEDS calc-noIRA'!$C$64:$AG$113,MATCH(About!$B$2,'REEDS calc-noIRA'!$B$64:$B$113,0),MATCH(T$1,'REEDS calc-noIRA'!$C$63:$AG$63,0))*SUMIFS('res v com'!$F$3:$F$52,'res v com'!$B$3:$B$52,About!$B$2)</f>
        <v>127.56702954599147</v>
      </c>
      <c r="U8" s="65">
        <f>INDEX('REEDS calc-noIRA'!$C$64:$AG$113,MATCH(About!$B$2,'REEDS calc-noIRA'!$B$64:$B$113,0),MATCH(U$1,'REEDS calc-noIRA'!$C$63:$AG$63,0))*SUMIFS('res v com'!$F$3:$F$52,'res v com'!$B$3:$B$52,About!$B$2)</f>
        <v>132.52780430737073</v>
      </c>
      <c r="V8" s="65">
        <f>INDEX('REEDS calc-noIRA'!$C$64:$AG$113,MATCH(About!$B$2,'REEDS calc-noIRA'!$B$64:$B$113,0),MATCH(V$1,'REEDS calc-noIRA'!$C$63:$AG$63,0))*SUMIFS('res v com'!$F$3:$F$52,'res v com'!$B$3:$B$52,About!$B$2)</f>
        <v>137.48857906875</v>
      </c>
      <c r="W8" s="65">
        <f>INDEX('REEDS calc-noIRA'!$C$64:$AG$113,MATCH(About!$B$2,'REEDS calc-noIRA'!$B$64:$B$113,0),MATCH(W$1,'REEDS calc-noIRA'!$C$63:$AG$63,0))*SUMIFS('res v com'!$F$3:$F$52,'res v com'!$B$3:$B$52,About!$B$2)</f>
        <v>142.17416842357591</v>
      </c>
      <c r="X8" s="65">
        <f>INDEX('REEDS calc-noIRA'!$C$64:$AG$113,MATCH(About!$B$2,'REEDS calc-noIRA'!$B$64:$B$113,0),MATCH(X$1,'REEDS calc-noIRA'!$C$63:$AG$63,0))*SUMIFS('res v com'!$F$3:$F$52,'res v com'!$B$3:$B$52,About!$B$2)</f>
        <v>146.85975777840184</v>
      </c>
      <c r="Y8" s="65">
        <f>INDEX('REEDS calc-noIRA'!$C$64:$AG$113,MATCH(About!$B$2,'REEDS calc-noIRA'!$B$64:$B$113,0),MATCH(Y$1,'REEDS calc-noIRA'!$C$63:$AG$63,0))*SUMIFS('res v com'!$F$3:$F$52,'res v com'!$B$3:$B$52,About!$B$2)</f>
        <v>151.49328502928532</v>
      </c>
      <c r="Z8" s="65">
        <f>INDEX('REEDS calc-noIRA'!$C$64:$AG$113,MATCH(About!$B$2,'REEDS calc-noIRA'!$B$64:$B$113,0),MATCH(Z$1,'REEDS calc-noIRA'!$C$63:$AG$63,0))*SUMIFS('res v com'!$F$3:$F$52,'res v com'!$B$3:$B$52,About!$B$2)</f>
        <v>156.12681228016879</v>
      </c>
      <c r="AA8" s="65">
        <f>INDEX('REEDS calc-noIRA'!$C$64:$AG$113,MATCH(About!$B$2,'REEDS calc-noIRA'!$B$64:$B$113,0),MATCH(AA$1,'REEDS calc-noIRA'!$C$63:$AG$63,0))*SUMIFS('res v com'!$F$3:$F$52,'res v com'!$B$3:$B$52,About!$B$2)</f>
        <v>157.57711374713867</v>
      </c>
      <c r="AB8" s="65">
        <f>INDEX('REEDS calc-noIRA'!$C$64:$AG$113,MATCH(About!$B$2,'REEDS calc-noIRA'!$B$64:$B$113,0),MATCH(AB$1,'REEDS calc-noIRA'!$C$63:$AG$63,0))*SUMIFS('res v com'!$F$3:$F$52,'res v com'!$B$3:$B$52,About!$B$2)</f>
        <v>159.02741521410852</v>
      </c>
      <c r="AC8" s="65">
        <f>INDEX('REEDS calc-noIRA'!$C$64:$AG$113,MATCH(About!$B$2,'REEDS calc-noIRA'!$B$64:$B$113,0),MATCH(AC$1,'REEDS calc-noIRA'!$C$63:$AG$63,0))*SUMIFS('res v com'!$F$3:$F$52,'res v com'!$B$3:$B$52,About!$B$2)</f>
        <v>165.21536813984665</v>
      </c>
      <c r="AD8" s="65">
        <f>INDEX('REEDS calc-noIRA'!$C$64:$AG$113,MATCH(About!$B$2,'REEDS calc-noIRA'!$B$64:$B$113,0),MATCH(AD$1,'REEDS calc-noIRA'!$C$63:$AG$63,0))*SUMIFS('res v com'!$F$3:$F$52,'res v com'!$B$3:$B$52,About!$B$2)</f>
        <v>171.40332106558472</v>
      </c>
      <c r="AE8" s="65">
        <f>INDEX('REEDS calc-noIRA'!$C$64:$AG$113,MATCH(About!$B$2,'REEDS calc-noIRA'!$B$64:$B$113,0),MATCH(AE$1,'REEDS calc-noIRA'!$C$63:$AG$63,0))*SUMIFS('res v com'!$F$3:$F$52,'res v com'!$B$3:$B$52,About!$B$2)</f>
        <v>177.64333609526503</v>
      </c>
      <c r="AF8" s="65">
        <f>INDEX('REEDS calc-noIRA'!$C$64:$AG$113,MATCH(About!$B$2,'REEDS calc-noIRA'!$B$64:$B$113,0),MATCH(AF$1,'REEDS calc-noIRA'!$C$63:$AG$63,0))*SUMIFS('res v com'!$F$3:$F$52,'res v com'!$B$3:$B$52,About!$B$2)</f>
        <v>183.88335112494536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-5.0597493336729826</v>
      </c>
      <c r="E8" s="74">
        <f>'DESC-urban-residential'!F8-'BDESC-urban-residential'!F8</f>
        <v>-10.119498667345908</v>
      </c>
      <c r="F8" s="74">
        <f>'DESC-urban-residential'!G8-'BDESC-urban-residential'!G8</f>
        <v>-34.281610019091545</v>
      </c>
      <c r="G8" s="74">
        <f>'DESC-urban-residential'!H8-'BDESC-urban-residential'!H8</f>
        <v>-58.443721370837125</v>
      </c>
      <c r="H8" s="74">
        <f>'DESC-urban-residential'!I8-'BDESC-urban-residential'!I8</f>
        <v>-85.740190716893551</v>
      </c>
      <c r="I8" s="74">
        <f>'DESC-urban-residential'!J8-'BDESC-urban-residential'!J8</f>
        <v>-113.03666006294992</v>
      </c>
      <c r="J8" s="74">
        <f>'DESC-urban-residential'!K8-'BDESC-urban-residential'!K8</f>
        <v>-139.16893929683363</v>
      </c>
      <c r="K8" s="74">
        <f>'DESC-urban-residential'!L8-'BDESC-urban-residential'!L8</f>
        <v>-165.30121853071728</v>
      </c>
      <c r="L8" s="74">
        <f>'DESC-urban-residential'!M8-'BDESC-urban-residential'!M8</f>
        <v>-188.93634441748554</v>
      </c>
      <c r="M8" s="74">
        <f>'DESC-urban-residential'!N8-'BDESC-urban-residential'!N8</f>
        <v>-212.57147030425369</v>
      </c>
      <c r="N8" s="74">
        <f>'DESC-urban-residential'!O8-'BDESC-urban-residential'!O8</f>
        <v>-213.40155852032916</v>
      </c>
      <c r="O8" s="74">
        <f>'DESC-urban-residential'!P8-'BDESC-urban-residential'!P8</f>
        <v>-214.23164673640485</v>
      </c>
      <c r="P8" s="74">
        <f>'DESC-urban-residential'!Q8-'BDESC-urban-residential'!Q8</f>
        <v>-197.92609646710127</v>
      </c>
      <c r="Q8" s="74">
        <f>'DESC-urban-residential'!R8-'BDESC-urban-residential'!R8</f>
        <v>-181.62054619779769</v>
      </c>
      <c r="R8" s="74">
        <f>'DESC-urban-residential'!S8-'BDESC-urban-residential'!S8</f>
        <v>-170.81562199103712</v>
      </c>
      <c r="S8" s="74">
        <f>'DESC-urban-residential'!T8-'BDESC-urban-residential'!T8</f>
        <v>-160.01069778427677</v>
      </c>
      <c r="T8" s="74">
        <f>'DESC-urban-residential'!U8-'BDESC-urban-residential'!U8</f>
        <v>-142.37907297891866</v>
      </c>
      <c r="U8" s="74">
        <f>'DESC-urban-residential'!V8-'BDESC-urban-residential'!V8</f>
        <v>-124.74744817356054</v>
      </c>
      <c r="V8" s="74">
        <f>'DESC-urban-residential'!W8-'BDESC-urban-residential'!W8</f>
        <v>-107.67036362873466</v>
      </c>
      <c r="W8" s="74">
        <f>'DESC-urban-residential'!X8-'BDESC-urban-residential'!X8</f>
        <v>-90.593279083908556</v>
      </c>
      <c r="X8" s="74">
        <f>'DESC-urban-residential'!Y8-'BDESC-urban-residential'!Y8</f>
        <v>-74.401392346266675</v>
      </c>
      <c r="Y8" s="74">
        <f>'DESC-urban-residential'!Z8-'BDESC-urban-residential'!Z8</f>
        <v>-58.209505608624909</v>
      </c>
      <c r="Z8" s="74">
        <f>'DESC-urban-residential'!AA8-'BDESC-urban-residential'!AA8</f>
        <v>-57.138312931448581</v>
      </c>
      <c r="AA8" s="74">
        <f>'DESC-urban-residential'!AB8-'BDESC-urban-residential'!AB8</f>
        <v>-56.067120254272595</v>
      </c>
      <c r="AB8" s="74">
        <f>'DESC-urban-residential'!AC8-'BDESC-urban-residential'!AC8</f>
        <v>-34.60882321630163</v>
      </c>
      <c r="AC8" s="74">
        <f>'DESC-urban-residential'!AD8-'BDESC-urban-residential'!AD8</f>
        <v>-13.150526178330665</v>
      </c>
      <c r="AD8" s="74">
        <f>'DESC-urban-residential'!AE8-'BDESC-urban-residential'!AE8</f>
        <v>6.6923709702634824</v>
      </c>
      <c r="AE8" s="74">
        <f>'DESC-urban-residential'!AF8-'BDESC-urban-residential'!AF8</f>
        <v>26.53526811885763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-0.52496295514929159</v>
      </c>
      <c r="E8" s="74">
        <f>'DESC-rural-residential'!F8-'BDESC-rural-residential'!F8</f>
        <v>-1.0499259102985832</v>
      </c>
      <c r="F8" s="74">
        <f>'DESC-rural-residential'!G8-'BDESC-rural-residential'!G8</f>
        <v>-3.5568116355348849</v>
      </c>
      <c r="G8" s="74">
        <f>'DESC-rural-residential'!H8-'BDESC-rural-residential'!H8</f>
        <v>-6.0636973607711866</v>
      </c>
      <c r="H8" s="74">
        <f>'DESC-rural-residential'!I8-'BDESC-rural-residential'!I8</f>
        <v>-8.8957813768079532</v>
      </c>
      <c r="I8" s="74">
        <f>'DESC-rural-residential'!J8-'BDESC-rural-residential'!J8</f>
        <v>-11.727865392844706</v>
      </c>
      <c r="J8" s="74">
        <f>'DESC-rural-residential'!K8-'BDESC-rural-residential'!K8</f>
        <v>-14.43916147229843</v>
      </c>
      <c r="K8" s="74">
        <f>'DESC-rural-residential'!L8-'BDESC-rural-residential'!L8</f>
        <v>-17.150457551752147</v>
      </c>
      <c r="L8" s="74">
        <f>'DESC-rural-residential'!M8-'BDESC-rural-residential'!M8</f>
        <v>-19.602667080842892</v>
      </c>
      <c r="M8" s="74">
        <f>'DESC-rural-residential'!N8-'BDESC-rural-residential'!N8</f>
        <v>-22.054876609933622</v>
      </c>
      <c r="N8" s="74">
        <f>'DESC-rural-residential'!O8-'BDESC-rural-residential'!O8</f>
        <v>-22.141000552881856</v>
      </c>
      <c r="O8" s="74">
        <f>'DESC-rural-residential'!P8-'BDESC-rural-residential'!P8</f>
        <v>-22.227124495830111</v>
      </c>
      <c r="P8" s="74">
        <f>'DESC-rural-residential'!Q8-'BDESC-rural-residential'!Q8</f>
        <v>-20.535378662149604</v>
      </c>
      <c r="Q8" s="74">
        <f>'DESC-rural-residential'!R8-'BDESC-rural-residential'!R8</f>
        <v>-18.843632828469097</v>
      </c>
      <c r="R8" s="74">
        <f>'DESC-rural-residential'!S8-'BDESC-rural-residential'!S8</f>
        <v>-17.722592127105415</v>
      </c>
      <c r="S8" s="74">
        <f>'DESC-rural-residential'!T8-'BDESC-rural-residential'!T8</f>
        <v>-16.601551425741761</v>
      </c>
      <c r="T8" s="74">
        <f>'DESC-rural-residential'!U8-'BDESC-rural-residential'!U8</f>
        <v>-14.772221699799509</v>
      </c>
      <c r="U8" s="74">
        <f>'DESC-rural-residential'!V8-'BDESC-rural-residential'!V8</f>
        <v>-12.942891973857286</v>
      </c>
      <c r="V8" s="74">
        <f>'DESC-rural-residential'!W8-'BDESC-rural-residential'!W8</f>
        <v>-11.17109733013362</v>
      </c>
      <c r="W8" s="74">
        <f>'DESC-rural-residential'!X8-'BDESC-rural-residential'!X8</f>
        <v>-9.3993026864099534</v>
      </c>
      <c r="X8" s="74">
        <f>'DESC-rural-residential'!Y8-'BDESC-rural-residential'!Y8</f>
        <v>-7.7193497577804351</v>
      </c>
      <c r="Y8" s="74">
        <f>'DESC-rural-residential'!Z8-'BDESC-rural-residential'!Z8</f>
        <v>-6.039396829150931</v>
      </c>
      <c r="Z8" s="74">
        <f>'DESC-rural-residential'!AA8-'BDESC-rural-residential'!AA8</f>
        <v>-5.9282576330642058</v>
      </c>
      <c r="AA8" s="74">
        <f>'DESC-rural-residential'!AB8-'BDESC-rural-residential'!AB8</f>
        <v>-5.8171184369775091</v>
      </c>
      <c r="AB8" s="74">
        <f>'DESC-rural-residential'!AC8-'BDESC-rural-residential'!AC8</f>
        <v>-3.5907609076516138</v>
      </c>
      <c r="AC8" s="74">
        <f>'DESC-rural-residential'!AD8-'BDESC-rural-residential'!AD8</f>
        <v>-1.3644033783257044</v>
      </c>
      <c r="AD8" s="74">
        <f>'DESC-rural-residential'!AE8-'BDESC-rural-residential'!AE8</f>
        <v>0.69435195497214863</v>
      </c>
      <c r="AE8" s="74">
        <f>'DESC-rural-residential'!AF8-'BDESC-rural-residential'!AF8</f>
        <v>2.7531072882700016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-1.0925604384507324</v>
      </c>
      <c r="E8" s="74">
        <f>'DESC-commercial'!F8-'BDESC-commercial'!F8</f>
        <v>-2.1851208769014505</v>
      </c>
      <c r="F8" s="74">
        <f>'DESC-commercial'!G8-'BDESC-commercial'!G8</f>
        <v>-7.4024874362830246</v>
      </c>
      <c r="G8" s="74">
        <f>'DESC-commercial'!H8-'BDESC-commercial'!H8</f>
        <v>-12.619853995664599</v>
      </c>
      <c r="H8" s="74">
        <f>'DESC-commercial'!I8-'BDESC-commercial'!I8</f>
        <v>-18.514027906298864</v>
      </c>
      <c r="I8" s="74">
        <f>'DESC-commercial'!J8-'BDESC-commercial'!J8</f>
        <v>-24.408201816933129</v>
      </c>
      <c r="J8" s="74">
        <f>'DESC-commercial'!K8-'BDESC-commercial'!K8</f>
        <v>-30.050990139959211</v>
      </c>
      <c r="K8" s="74">
        <f>'DESC-commercial'!L8-'BDESC-commercial'!L8</f>
        <v>-35.693778462985307</v>
      </c>
      <c r="L8" s="74">
        <f>'DESC-commercial'!M8-'BDESC-commercial'!M8</f>
        <v>-40.797352138035421</v>
      </c>
      <c r="M8" s="74">
        <f>'DESC-commercial'!N8-'BDESC-commercial'!N8</f>
        <v>-45.900925813085493</v>
      </c>
      <c r="N8" s="74">
        <f>'DESC-commercial'!O8-'BDESC-commercial'!O8</f>
        <v>-46.080168199516123</v>
      </c>
      <c r="O8" s="74">
        <f>'DESC-commercial'!P8-'BDESC-commercial'!P8</f>
        <v>-46.259410585946767</v>
      </c>
      <c r="P8" s="74">
        <f>'DESC-commercial'!Q8-'BDESC-commercial'!Q8</f>
        <v>-42.738524870748961</v>
      </c>
      <c r="Q8" s="74">
        <f>'DESC-commercial'!R8-'BDESC-commercial'!R8</f>
        <v>-39.217639155551154</v>
      </c>
      <c r="R8" s="74">
        <f>'DESC-commercial'!S8-'BDESC-commercial'!S8</f>
        <v>-36.884513154584695</v>
      </c>
      <c r="S8" s="74">
        <f>'DESC-commercial'!T8-'BDESC-commercial'!T8</f>
        <v>-34.551387153618251</v>
      </c>
      <c r="T8" s="74">
        <f>'DESC-commercial'!U8-'BDESC-commercial'!U8</f>
        <v>-30.744159866736624</v>
      </c>
      <c r="U8" s="74">
        <f>'DESC-commercial'!V8-'BDESC-commercial'!V8</f>
        <v>-26.936932579854982</v>
      </c>
      <c r="V8" s="74">
        <f>'DESC-commercial'!W8-'BDESC-commercial'!W8</f>
        <v>-23.249448132041209</v>
      </c>
      <c r="W8" s="74">
        <f>'DESC-commercial'!X8-'BDESC-commercial'!X8</f>
        <v>-19.561963684227408</v>
      </c>
      <c r="X8" s="74">
        <f>'DESC-commercial'!Y8-'BDESC-commercial'!Y8</f>
        <v>-16.065621532316754</v>
      </c>
      <c r="Y8" s="74">
        <f>'DESC-commercial'!Z8-'BDESC-commercial'!Z8</f>
        <v>-12.56927938040613</v>
      </c>
      <c r="Z8" s="74">
        <f>'DESC-commercial'!AA8-'BDESC-commercial'!AA8</f>
        <v>-12.337974890033053</v>
      </c>
      <c r="AA8" s="74">
        <f>'DESC-commercial'!AB8-'BDESC-commercial'!AB8</f>
        <v>-12.106670399660004</v>
      </c>
      <c r="AB8" s="74">
        <f>'DESC-commercial'!AC8-'BDESC-commercial'!AC8</f>
        <v>-7.4731431487768134</v>
      </c>
      <c r="AC8" s="74">
        <f>'DESC-commercial'!AD8-'BDESC-commercial'!AD8</f>
        <v>-2.8396158978937081</v>
      </c>
      <c r="AD8" s="74">
        <f>'DESC-commercial'!AE8-'BDESC-commercial'!AE8</f>
        <v>1.4450952565743478</v>
      </c>
      <c r="AE8" s="74">
        <f>'DESC-commercial'!AF8-'BDESC-commercial'!AF8</f>
        <v>5.7298064110423752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2025-01-29T23:41:18Z</dcterms:modified>
</cp:coreProperties>
</file>