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UT\land\BLAPE\"/>
    </mc:Choice>
  </mc:AlternateContent>
  <xr:revisionPtr revIDLastSave="0" documentId="8_{B6F89EDF-27D5-4BE0-A544-3EDC91736EF4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AA23" i="4"/>
  <c r="AI23" i="4"/>
  <c r="I23" i="4"/>
  <c r="D23" i="4"/>
  <c r="L23" i="4"/>
  <c r="T23" i="4"/>
  <c r="Y23" i="4"/>
  <c r="E23" i="4"/>
  <c r="M23" i="4"/>
  <c r="U23" i="4"/>
  <c r="AC23" i="4"/>
  <c r="AK23" i="4"/>
  <c r="A25" i="4" s="1"/>
  <c r="Z23" i="4"/>
  <c r="F23" i="4"/>
  <c r="N23" i="4"/>
  <c r="V23" i="4"/>
  <c r="AD23" i="4"/>
  <c r="C23" i="4"/>
  <c r="G23" i="4"/>
  <c r="O23" i="4"/>
  <c r="W23" i="4"/>
  <c r="AE23" i="4"/>
  <c r="P23" i="4"/>
  <c r="Q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H23" i="4" l="1"/>
  <c r="J23" i="4"/>
  <c r="AG23" i="4"/>
  <c r="AJ23" i="4"/>
  <c r="S23" i="4"/>
  <c r="AH23" i="4"/>
  <c r="X23" i="4"/>
  <c r="AF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<sst xmlns="http://schemas.openxmlformats.org/spreadsheetml/2006/main" count="15367" uniqueCount="462">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</sst>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113</v>
      </c>
      <c r="C1" s="57">
        <v>44412</v>
      </c>
      <c r="H1" s="53" t="s">
        <v>2</v>
      </c>
    </row>
    <row r="2" spans="1:8" x14ac:dyDescent="0.25">
      <c r="B2" s="2" t="str">
        <f>LOOKUP(B1,F2:G51,G2:G51)</f>
        <v>UT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Utah</v>
      </c>
      <c r="B18" s="2">
        <f>SUMIFS('LULUCF Dataframe EPA'!AD2:AD766,'LULUCF Dataframe EPA'!A2:A766,Data!A18)</f>
        <v>1.6435746557365962</v>
      </c>
      <c r="C18" s="2">
        <f>B18/D11</f>
        <v>1.7393197157478426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1739319715747.8301</v>
      </c>
      <c r="C23" s="56">
        <f>$B$23*C11</f>
        <v>1691447185742.2073</v>
      </c>
      <c r="D23" s="56">
        <f t="shared" ref="D23:AK23" si="0">$B$23*D11</f>
        <v>1643574655736.5845</v>
      </c>
      <c r="E23" s="56">
        <f t="shared" si="0"/>
        <v>1595702125730.9617</v>
      </c>
      <c r="F23" s="56">
        <f t="shared" si="0"/>
        <v>1547829595725.3389</v>
      </c>
      <c r="G23" s="56">
        <f t="shared" si="0"/>
        <v>1499957065719.7285</v>
      </c>
      <c r="H23" s="56">
        <f t="shared" si="0"/>
        <v>1501899825360.0808</v>
      </c>
      <c r="I23" s="56">
        <f t="shared" si="0"/>
        <v>1503842585000.4314</v>
      </c>
      <c r="J23" s="56">
        <f t="shared" si="0"/>
        <v>1505785344640.7822</v>
      </c>
      <c r="K23" s="56">
        <f t="shared" si="0"/>
        <v>1507728104281.1321</v>
      </c>
      <c r="L23" s="56">
        <f t="shared" si="0"/>
        <v>1509670863921.4829</v>
      </c>
      <c r="M23" s="56">
        <f t="shared" si="0"/>
        <v>1511613623561.834</v>
      </c>
      <c r="N23" s="56">
        <f t="shared" si="0"/>
        <v>1513556383202.1848</v>
      </c>
      <c r="O23" s="56">
        <f t="shared" si="0"/>
        <v>1515499142842.5354</v>
      </c>
      <c r="P23" s="56">
        <f t="shared" si="0"/>
        <v>1517441902482.8862</v>
      </c>
      <c r="Q23" s="56">
        <f t="shared" si="0"/>
        <v>1519384662123.2368</v>
      </c>
      <c r="R23" s="56">
        <f t="shared" si="0"/>
        <v>1521327421763.5874</v>
      </c>
      <c r="S23" s="56">
        <f t="shared" si="0"/>
        <v>1523270181403.9373</v>
      </c>
      <c r="T23" s="56">
        <f t="shared" si="0"/>
        <v>1525212941044.2881</v>
      </c>
      <c r="U23" s="56">
        <f t="shared" si="0"/>
        <v>1527155700684.6387</v>
      </c>
      <c r="V23" s="56">
        <f t="shared" si="0"/>
        <v>1529098460324.9895</v>
      </c>
      <c r="W23" s="56">
        <f t="shared" si="0"/>
        <v>1531041219965.3401</v>
      </c>
      <c r="X23" s="56">
        <f t="shared" si="0"/>
        <v>1532983979605.6902</v>
      </c>
      <c r="Y23" s="56">
        <f t="shared" si="0"/>
        <v>1534926739246.0408</v>
      </c>
      <c r="Z23" s="56">
        <f t="shared" si="0"/>
        <v>1536869498886.3916</v>
      </c>
      <c r="AA23" s="56">
        <f t="shared" si="0"/>
        <v>1538812258526.7424</v>
      </c>
      <c r="AB23" s="56">
        <f t="shared" si="0"/>
        <v>1540755018167.0923</v>
      </c>
      <c r="AC23" s="56">
        <f t="shared" si="0"/>
        <v>1542697777807.4431</v>
      </c>
      <c r="AD23" s="56">
        <f t="shared" si="0"/>
        <v>1544640537447.7937</v>
      </c>
      <c r="AE23" s="56">
        <f t="shared" si="0"/>
        <v>1546583297088.1445</v>
      </c>
      <c r="AF23" s="56">
        <f t="shared" si="0"/>
        <v>1548526056728.4951</v>
      </c>
      <c r="AG23" s="56">
        <f t="shared" si="0"/>
        <v>1550468816368.8452</v>
      </c>
      <c r="AH23" s="56">
        <f t="shared" si="0"/>
        <v>1552411576009.196</v>
      </c>
      <c r="AI23" s="56">
        <f t="shared" si="0"/>
        <v>1554354335649.5466</v>
      </c>
      <c r="AJ23" s="56">
        <f t="shared" si="0"/>
        <v>1556297095289.8975</v>
      </c>
      <c r="AK23" s="56">
        <f t="shared" si="0"/>
        <v>1558239854930.248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-0.10410958904109573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1739319715747.8301</v>
      </c>
      <c r="C2" s="25">
        <f>$B$2*Data!C$11</f>
        <v>1691447185742.2073</v>
      </c>
      <c r="D2" s="25">
        <f>$B$2*Data!D$11</f>
        <v>1643574655736.5845</v>
      </c>
      <c r="E2" s="25">
        <f>$B$2*Data!E$11</f>
        <v>1595702125730.9617</v>
      </c>
      <c r="F2" s="25">
        <f>$B$2*Data!F$11</f>
        <v>1547829595725.3389</v>
      </c>
      <c r="G2" s="25">
        <f>$B$2*Data!G$11</f>
        <v>1499957065719.7285</v>
      </c>
      <c r="H2" s="25">
        <f>$B$2*Data!H$11</f>
        <v>1501899825360.0808</v>
      </c>
      <c r="I2" s="25">
        <f>$B$2*Data!I$11</f>
        <v>1503842585000.4314</v>
      </c>
      <c r="J2" s="25">
        <f>$B$2*Data!J$11</f>
        <v>1505785344640.7822</v>
      </c>
      <c r="K2" s="25">
        <f>$B$2*Data!K$11</f>
        <v>1507728104281.1321</v>
      </c>
      <c r="L2" s="25">
        <f>$B$2*Data!L$11</f>
        <v>1509670863921.4829</v>
      </c>
      <c r="M2" s="25">
        <f>$B$2*Data!M$11</f>
        <v>1511613623561.834</v>
      </c>
      <c r="N2" s="25">
        <f>$B$2*Data!N$11</f>
        <v>1513556383202.1848</v>
      </c>
      <c r="O2" s="25">
        <f>$B$2*Data!O$11</f>
        <v>1515499142842.5354</v>
      </c>
      <c r="P2" s="25">
        <f>$B$2*Data!P$11</f>
        <v>1517441902482.8862</v>
      </c>
      <c r="Q2" s="25">
        <f>$B$2*Data!Q$11</f>
        <v>1519384662123.2368</v>
      </c>
      <c r="R2" s="25">
        <f>$B$2*Data!R$11</f>
        <v>1521327421763.5874</v>
      </c>
      <c r="S2" s="25">
        <f>$B$2*Data!S$11</f>
        <v>1523270181403.9373</v>
      </c>
      <c r="T2" s="25">
        <f>$B$2*Data!T$11</f>
        <v>1525212941044.2881</v>
      </c>
      <c r="U2" s="25">
        <f>$B$2*Data!U$11</f>
        <v>1527155700684.6387</v>
      </c>
      <c r="V2" s="25">
        <f>$B$2*Data!V$11</f>
        <v>1529098460324.9895</v>
      </c>
      <c r="W2" s="25">
        <f>$B$2*Data!W$11</f>
        <v>1531041219965.3401</v>
      </c>
      <c r="X2" s="25">
        <f>$B$2*Data!X$11</f>
        <v>1532983979605.6902</v>
      </c>
      <c r="Y2" s="25">
        <f>$B$2*Data!Y$11</f>
        <v>1534926739246.0408</v>
      </c>
      <c r="Z2" s="25">
        <f>$B$2*Data!Z$11</f>
        <v>1536869498886.3916</v>
      </c>
      <c r="AA2" s="25">
        <f>$B$2*Data!AA$11</f>
        <v>1538812258526.7424</v>
      </c>
      <c r="AB2" s="25">
        <f>$B$2*Data!AB$11</f>
        <v>1540755018167.0923</v>
      </c>
      <c r="AC2" s="25">
        <f>$B$2*Data!AC$11</f>
        <v>1542697777807.4431</v>
      </c>
      <c r="AD2" s="25">
        <f>$B$2*Data!AD$11</f>
        <v>1544640537447.7937</v>
      </c>
      <c r="AE2" s="25">
        <f>$B$2*Data!AE$11</f>
        <v>1546583297088.1445</v>
      </c>
      <c r="AF2" s="25">
        <f>$B$2*Data!AF$11</f>
        <v>1548526056728.4951</v>
      </c>
      <c r="AG2" s="25">
        <f>$B$2*Data!AG$11</f>
        <v>1550468816368.8452</v>
      </c>
      <c r="AH2" s="25">
        <f>$B$2*Data!AH$11</f>
        <v>1552411576009.196</v>
      </c>
      <c r="AI2" s="25">
        <f>$B$2*Data!AI$11</f>
        <v>1554354335649.5466</v>
      </c>
      <c r="AJ2" s="25">
        <f>$B$2*Data!AJ$11</f>
        <v>1556297095289.8975</v>
      </c>
      <c r="AK2" s="25">
        <f>$B$2*Data!AK$11</f>
        <v>1558239854930.248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747858230.28905761</v>
      </c>
      <c r="C11" s="25">
        <f>(ABS(C$2)*'data from RPEpUACE'!$B11)+SUMIFS('Override Calcs'!$E$4:$E$6,'Override Calcs'!$A$4:$A$6,About!$B$2,'Override Calcs'!$B$4:$B$6,"CH4")</f>
        <v>727274397.86002564</v>
      </c>
      <c r="D11" s="25">
        <f>(ABS(D$2)*'data from RPEpUACE'!$B11)+SUMIFS('Override Calcs'!$E$4:$E$6,'Override Calcs'!$A$4:$A$6,About!$B$2,'Override Calcs'!$B$4:$B$6,"CH4")</f>
        <v>706690565.43099368</v>
      </c>
      <c r="E11" s="25">
        <f>(ABS(E$2)*'data from RPEpUACE'!$B11)+SUMIFS('Override Calcs'!$E$4:$E$6,'Override Calcs'!$A$4:$A$6,About!$B$2,'Override Calcs'!$B$4:$B$6,"CH4")</f>
        <v>686106733.00196171</v>
      </c>
      <c r="F11" s="25">
        <f>(ABS(F$2)*'data from RPEpUACE'!$B11)+SUMIFS('Override Calcs'!$E$4:$E$6,'Override Calcs'!$A$4:$A$6,About!$B$2,'Override Calcs'!$B$4:$B$6,"CH4")</f>
        <v>665522900.57292962</v>
      </c>
      <c r="G11" s="25">
        <f>(ABS(G$2)*'data from RPEpUACE'!$B11)+SUMIFS('Override Calcs'!$E$4:$E$6,'Override Calcs'!$A$4:$A$6,About!$B$2,'Override Calcs'!$B$4:$B$6,"CH4")</f>
        <v>644939068.14390302</v>
      </c>
      <c r="H11" s="25">
        <f>(ABS(H$2)*'data from RPEpUACE'!$B11)+SUMIFS('Override Calcs'!$E$4:$E$6,'Override Calcs'!$A$4:$A$6,About!$B$2,'Override Calcs'!$B$4:$B$6,"CH4")</f>
        <v>645774399.78152907</v>
      </c>
      <c r="I11" s="25">
        <f>(ABS(I$2)*'data from RPEpUACE'!$B11)+SUMIFS('Override Calcs'!$E$4:$E$6,'Override Calcs'!$A$4:$A$6,About!$B$2,'Override Calcs'!$B$4:$B$6,"CH4")</f>
        <v>646609731.41915441</v>
      </c>
      <c r="J11" s="25">
        <f>(ABS(J$2)*'data from RPEpUACE'!$B11)+SUMIFS('Override Calcs'!$E$4:$E$6,'Override Calcs'!$A$4:$A$6,About!$B$2,'Override Calcs'!$B$4:$B$6,"CH4")</f>
        <v>647445063.05677974</v>
      </c>
      <c r="K11" s="25">
        <f>(ABS(K$2)*'data from RPEpUACE'!$B11)+SUMIFS('Override Calcs'!$E$4:$E$6,'Override Calcs'!$A$4:$A$6,About!$B$2,'Override Calcs'!$B$4:$B$6,"CH4")</f>
        <v>648280394.69440472</v>
      </c>
      <c r="L11" s="25">
        <f>(ABS(L$2)*'data from RPEpUACE'!$B11)+SUMIFS('Override Calcs'!$E$4:$E$6,'Override Calcs'!$A$4:$A$6,About!$B$2,'Override Calcs'!$B$4:$B$6,"CH4")</f>
        <v>649115726.33203018</v>
      </c>
      <c r="M11" s="25">
        <f>(ABS(M$2)*'data from RPEpUACE'!$B11)+SUMIFS('Override Calcs'!$E$4:$E$6,'Override Calcs'!$A$4:$A$6,About!$B$2,'Override Calcs'!$B$4:$B$6,"CH4")</f>
        <v>649951057.96965563</v>
      </c>
      <c r="N11" s="25">
        <f>(ABS(N$2)*'data from RPEpUACE'!$B11)+SUMIFS('Override Calcs'!$E$4:$E$6,'Override Calcs'!$A$4:$A$6,About!$B$2,'Override Calcs'!$B$4:$B$6,"CH4")</f>
        <v>650786389.60728109</v>
      </c>
      <c r="O11" s="25">
        <f>(ABS(O$2)*'data from RPEpUACE'!$B11)+SUMIFS('Override Calcs'!$E$4:$E$6,'Override Calcs'!$A$4:$A$6,About!$B$2,'Override Calcs'!$B$4:$B$6,"CH4")</f>
        <v>651621721.24490631</v>
      </c>
      <c r="P11" s="25">
        <f>(ABS(P$2)*'data from RPEpUACE'!$B11)+SUMIFS('Override Calcs'!$E$4:$E$6,'Override Calcs'!$A$4:$A$6,About!$B$2,'Override Calcs'!$B$4:$B$6,"CH4")</f>
        <v>652457052.88253176</v>
      </c>
      <c r="Q11" s="25">
        <f>(ABS(Q$2)*'data from RPEpUACE'!$B11)+SUMIFS('Override Calcs'!$E$4:$E$6,'Override Calcs'!$A$4:$A$6,About!$B$2,'Override Calcs'!$B$4:$B$6,"CH4")</f>
        <v>653292384.52015698</v>
      </c>
      <c r="R11" s="25">
        <f>(ABS(R$2)*'data from RPEpUACE'!$B11)+SUMIFS('Override Calcs'!$E$4:$E$6,'Override Calcs'!$A$4:$A$6,About!$B$2,'Override Calcs'!$B$4:$B$6,"CH4")</f>
        <v>654127716.15778232</v>
      </c>
      <c r="S11" s="25">
        <f>(ABS(S$2)*'data from RPEpUACE'!$B11)+SUMIFS('Override Calcs'!$E$4:$E$6,'Override Calcs'!$A$4:$A$6,About!$B$2,'Override Calcs'!$B$4:$B$6,"CH4")</f>
        <v>654963047.7954073</v>
      </c>
      <c r="T11" s="25">
        <f>(ABS(T$2)*'data from RPEpUACE'!$B11)+SUMIFS('Override Calcs'!$E$4:$E$6,'Override Calcs'!$A$4:$A$6,About!$B$2,'Override Calcs'!$B$4:$B$6,"CH4")</f>
        <v>655798379.43303275</v>
      </c>
      <c r="U11" s="25">
        <f>(ABS(U$2)*'data from RPEpUACE'!$B11)+SUMIFS('Override Calcs'!$E$4:$E$6,'Override Calcs'!$A$4:$A$6,About!$B$2,'Override Calcs'!$B$4:$B$6,"CH4")</f>
        <v>656633711.07065797</v>
      </c>
      <c r="V11" s="25">
        <f>(ABS(V$2)*'data from RPEpUACE'!$B11)+SUMIFS('Override Calcs'!$E$4:$E$6,'Override Calcs'!$A$4:$A$6,About!$B$2,'Override Calcs'!$B$4:$B$6,"CH4")</f>
        <v>657469042.70828342</v>
      </c>
      <c r="W11" s="25">
        <f>(ABS(W$2)*'data from RPEpUACE'!$B11)+SUMIFS('Override Calcs'!$E$4:$E$6,'Override Calcs'!$A$4:$A$6,About!$B$2,'Override Calcs'!$B$4:$B$6,"CH4")</f>
        <v>658304374.34590864</v>
      </c>
      <c r="X11" s="25">
        <f>(ABS(X$2)*'data from RPEpUACE'!$B11)+SUMIFS('Override Calcs'!$E$4:$E$6,'Override Calcs'!$A$4:$A$6,About!$B$2,'Override Calcs'!$B$4:$B$6,"CH4")</f>
        <v>659139705.98353374</v>
      </c>
      <c r="Y11" s="25">
        <f>(ABS(Y$2)*'data from RPEpUACE'!$B11)+SUMIFS('Override Calcs'!$E$4:$E$6,'Override Calcs'!$A$4:$A$6,About!$B$2,'Override Calcs'!$B$4:$B$6,"CH4")</f>
        <v>659975037.62115908</v>
      </c>
      <c r="Z11" s="25">
        <f>(ABS(Z$2)*'data from RPEpUACE'!$B11)+SUMIFS('Override Calcs'!$E$4:$E$6,'Override Calcs'!$A$4:$A$6,About!$B$2,'Override Calcs'!$B$4:$B$6,"CH4")</f>
        <v>660810369.25878441</v>
      </c>
      <c r="AA11" s="25">
        <f>(ABS(AA$2)*'data from RPEpUACE'!$B11)+SUMIFS('Override Calcs'!$E$4:$E$6,'Override Calcs'!$A$4:$A$6,About!$B$2,'Override Calcs'!$B$4:$B$6,"CH4")</f>
        <v>661645700.89640987</v>
      </c>
      <c r="AB11" s="25">
        <f>(ABS(AB$2)*'data from RPEpUACE'!$B11)+SUMIFS('Override Calcs'!$E$4:$E$6,'Override Calcs'!$A$4:$A$6,About!$B$2,'Override Calcs'!$B$4:$B$6,"CH4")</f>
        <v>662481032.53403485</v>
      </c>
      <c r="AC11" s="25">
        <f>(ABS(AC$2)*'data from RPEpUACE'!$B11)+SUMIFS('Override Calcs'!$E$4:$E$6,'Override Calcs'!$A$4:$A$6,About!$B$2,'Override Calcs'!$B$4:$B$6,"CH4")</f>
        <v>663316364.17166018</v>
      </c>
      <c r="AD11" s="25">
        <f>(ABS(AD$2)*'data from RPEpUACE'!$B11)+SUMIFS('Override Calcs'!$E$4:$E$6,'Override Calcs'!$A$4:$A$6,About!$B$2,'Override Calcs'!$B$4:$B$6,"CH4")</f>
        <v>664151695.80928552</v>
      </c>
      <c r="AE11" s="25">
        <f>(ABS(AE$2)*'data from RPEpUACE'!$B11)+SUMIFS('Override Calcs'!$E$4:$E$6,'Override Calcs'!$A$4:$A$6,About!$B$2,'Override Calcs'!$B$4:$B$6,"CH4")</f>
        <v>664987027.44691098</v>
      </c>
      <c r="AF11" s="25">
        <f>(ABS(AF$2)*'data from RPEpUACE'!$B11)+SUMIFS('Override Calcs'!$E$4:$E$6,'Override Calcs'!$A$4:$A$6,About!$B$2,'Override Calcs'!$B$4:$B$6,"CH4")</f>
        <v>665822359.08453619</v>
      </c>
      <c r="AG11" s="25">
        <f>(ABS(AG$2)*'data from RPEpUACE'!$B11)+SUMIFS('Override Calcs'!$E$4:$E$6,'Override Calcs'!$A$4:$A$6,About!$B$2,'Override Calcs'!$B$4:$B$6,"CH4")</f>
        <v>666657690.72216129</v>
      </c>
      <c r="AH11" s="25">
        <f>(ABS(AH$2)*'data from RPEpUACE'!$B11)+SUMIFS('Override Calcs'!$E$4:$E$6,'Override Calcs'!$A$4:$A$6,About!$B$2,'Override Calcs'!$B$4:$B$6,"CH4")</f>
        <v>667493022.35978675</v>
      </c>
      <c r="AI11" s="25">
        <f>(ABS(AI$2)*'data from RPEpUACE'!$B11)+SUMIFS('Override Calcs'!$E$4:$E$6,'Override Calcs'!$A$4:$A$6,About!$B$2,'Override Calcs'!$B$4:$B$6,"CH4")</f>
        <v>668328353.99741197</v>
      </c>
      <c r="AJ11" s="25">
        <f>(ABS(AJ$2)*'data from RPEpUACE'!$B11)+SUMIFS('Override Calcs'!$E$4:$E$6,'Override Calcs'!$A$4:$A$6,About!$B$2,'Override Calcs'!$B$4:$B$6,"CH4")</f>
        <v>669163685.63503742</v>
      </c>
      <c r="AK11" s="25">
        <f>(ABS(AK$2)*'data from RPEpUACE'!$B11)+SUMIFS('Override Calcs'!$E$4:$E$6,'Override Calcs'!$A$4:$A$6,About!$B$2,'Override Calcs'!$B$4:$B$6,"CH4")</f>
        <v>669999017.27266264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60882718.262707308</v>
      </c>
      <c r="C12" s="25">
        <f>(ABS(C$2)*'data from RPEpUACE'!$B12)+SUMIFS('Override Calcs'!$E$4:$E$6,'Override Calcs'!$A$4:$A$6,About!$B$2,'Override Calcs'!$B$4:$B$6,"N2O")</f>
        <v>59207000.031914882</v>
      </c>
      <c r="D12" s="25">
        <f>(ABS(D$2)*'data from RPEpUACE'!$B12)+SUMIFS('Override Calcs'!$E$4:$E$6,'Override Calcs'!$A$4:$A$6,About!$B$2,'Override Calcs'!$B$4:$B$6,"N2O")</f>
        <v>57531281.801122457</v>
      </c>
      <c r="E12" s="25">
        <f>(ABS(E$2)*'data from RPEpUACE'!$B12)+SUMIFS('Override Calcs'!$E$4:$E$6,'Override Calcs'!$A$4:$A$6,About!$B$2,'Override Calcs'!$B$4:$B$6,"N2O")</f>
        <v>55855563.570330031</v>
      </c>
      <c r="F12" s="25">
        <f>(ABS(F$2)*'data from RPEpUACE'!$B12)+SUMIFS('Override Calcs'!$E$4:$E$6,'Override Calcs'!$A$4:$A$6,About!$B$2,'Override Calcs'!$B$4:$B$6,"N2O")</f>
        <v>54179845.339537613</v>
      </c>
      <c r="G12" s="25">
        <f>(ABS(G$2)*'data from RPEpUACE'!$B12)+SUMIFS('Override Calcs'!$E$4:$E$6,'Override Calcs'!$A$4:$A$6,About!$B$2,'Override Calcs'!$B$4:$B$6,"N2O")</f>
        <v>52504127.10874562</v>
      </c>
      <c r="H12" s="25">
        <f>(ABS(H$2)*'data from RPEpUACE'!$B12)+SUMIFS('Override Calcs'!$E$4:$E$6,'Override Calcs'!$A$4:$A$6,About!$B$2,'Override Calcs'!$B$4:$B$6,"N2O")</f>
        <v>52572130.987943225</v>
      </c>
      <c r="I12" s="25">
        <f>(ABS(I$2)*'data from RPEpUACE'!$B12)+SUMIFS('Override Calcs'!$E$4:$E$6,'Override Calcs'!$A$4:$A$6,About!$B$2,'Override Calcs'!$B$4:$B$6,"N2O")</f>
        <v>52640134.86714077</v>
      </c>
      <c r="J12" s="25">
        <f>(ABS(J$2)*'data from RPEpUACE'!$B12)+SUMIFS('Override Calcs'!$E$4:$E$6,'Override Calcs'!$A$4:$A$6,About!$B$2,'Override Calcs'!$B$4:$B$6,"N2O")</f>
        <v>52708138.746338323</v>
      </c>
      <c r="K12" s="25">
        <f>(ABS(K$2)*'data from RPEpUACE'!$B12)+SUMIFS('Override Calcs'!$E$4:$E$6,'Override Calcs'!$A$4:$A$6,About!$B$2,'Override Calcs'!$B$4:$B$6,"N2O")</f>
        <v>52776142.625535846</v>
      </c>
      <c r="L12" s="25">
        <f>(ABS(L$2)*'data from RPEpUACE'!$B12)+SUMIFS('Override Calcs'!$E$4:$E$6,'Override Calcs'!$A$4:$A$6,About!$B$2,'Override Calcs'!$B$4:$B$6,"N2O")</f>
        <v>52844146.504733399</v>
      </c>
      <c r="M12" s="25">
        <f>(ABS(M$2)*'data from RPEpUACE'!$B12)+SUMIFS('Override Calcs'!$E$4:$E$6,'Override Calcs'!$A$4:$A$6,About!$B$2,'Override Calcs'!$B$4:$B$6,"N2O")</f>
        <v>52912150.383930959</v>
      </c>
      <c r="N12" s="25">
        <f>(ABS(N$2)*'data from RPEpUACE'!$B12)+SUMIFS('Override Calcs'!$E$4:$E$6,'Override Calcs'!$A$4:$A$6,About!$B$2,'Override Calcs'!$B$4:$B$6,"N2O")</f>
        <v>52980154.263128512</v>
      </c>
      <c r="O12" s="25">
        <f>(ABS(O$2)*'data from RPEpUACE'!$B12)+SUMIFS('Override Calcs'!$E$4:$E$6,'Override Calcs'!$A$4:$A$6,About!$B$2,'Override Calcs'!$B$4:$B$6,"N2O")</f>
        <v>53048158.142326057</v>
      </c>
      <c r="P12" s="25">
        <f>(ABS(P$2)*'data from RPEpUACE'!$B12)+SUMIFS('Override Calcs'!$E$4:$E$6,'Override Calcs'!$A$4:$A$6,About!$B$2,'Override Calcs'!$B$4:$B$6,"N2O")</f>
        <v>53116162.02152361</v>
      </c>
      <c r="Q12" s="25">
        <f>(ABS(Q$2)*'data from RPEpUACE'!$B12)+SUMIFS('Override Calcs'!$E$4:$E$6,'Override Calcs'!$A$4:$A$6,About!$B$2,'Override Calcs'!$B$4:$B$6,"N2O")</f>
        <v>53184165.900721155</v>
      </c>
      <c r="R12" s="25">
        <f>(ABS(R$2)*'data from RPEpUACE'!$B12)+SUMIFS('Override Calcs'!$E$4:$E$6,'Override Calcs'!$A$4:$A$6,About!$B$2,'Override Calcs'!$B$4:$B$6,"N2O")</f>
        <v>53252169.7799187</v>
      </c>
      <c r="S12" s="25">
        <f>(ABS(S$2)*'data from RPEpUACE'!$B12)+SUMIFS('Override Calcs'!$E$4:$E$6,'Override Calcs'!$A$4:$A$6,About!$B$2,'Override Calcs'!$B$4:$B$6,"N2O")</f>
        <v>53320173.659116216</v>
      </c>
      <c r="T12" s="25">
        <f>(ABS(T$2)*'data from RPEpUACE'!$B12)+SUMIFS('Override Calcs'!$E$4:$E$6,'Override Calcs'!$A$4:$A$6,About!$B$2,'Override Calcs'!$B$4:$B$6,"N2O")</f>
        <v>53388177.538313776</v>
      </c>
      <c r="U12" s="25">
        <f>(ABS(U$2)*'data from RPEpUACE'!$B12)+SUMIFS('Override Calcs'!$E$4:$E$6,'Override Calcs'!$A$4:$A$6,About!$B$2,'Override Calcs'!$B$4:$B$6,"N2O")</f>
        <v>53456181.417511314</v>
      </c>
      <c r="V12" s="25">
        <f>(ABS(V$2)*'data from RPEpUACE'!$B12)+SUMIFS('Override Calcs'!$E$4:$E$6,'Override Calcs'!$A$4:$A$6,About!$B$2,'Override Calcs'!$B$4:$B$6,"N2O")</f>
        <v>53524185.296708874</v>
      </c>
      <c r="W12" s="25">
        <f>(ABS(W$2)*'data from RPEpUACE'!$B12)+SUMIFS('Override Calcs'!$E$4:$E$6,'Override Calcs'!$A$4:$A$6,About!$B$2,'Override Calcs'!$B$4:$B$6,"N2O")</f>
        <v>53592189.175906412</v>
      </c>
      <c r="X12" s="25">
        <f>(ABS(X$2)*'data from RPEpUACE'!$B12)+SUMIFS('Override Calcs'!$E$4:$E$6,'Override Calcs'!$A$4:$A$6,About!$B$2,'Override Calcs'!$B$4:$B$6,"N2O")</f>
        <v>53660193.055103943</v>
      </c>
      <c r="Y12" s="25">
        <f>(ABS(Y$2)*'data from RPEpUACE'!$B12)+SUMIFS('Override Calcs'!$E$4:$E$6,'Override Calcs'!$A$4:$A$6,About!$B$2,'Override Calcs'!$B$4:$B$6,"N2O")</f>
        <v>53728196.934301488</v>
      </c>
      <c r="Z12" s="25">
        <f>(ABS(Z$2)*'data from RPEpUACE'!$B12)+SUMIFS('Override Calcs'!$E$4:$E$6,'Override Calcs'!$A$4:$A$6,About!$B$2,'Override Calcs'!$B$4:$B$6,"N2O")</f>
        <v>53796200.813499041</v>
      </c>
      <c r="AA12" s="25">
        <f>(ABS(AA$2)*'data from RPEpUACE'!$B12)+SUMIFS('Override Calcs'!$E$4:$E$6,'Override Calcs'!$A$4:$A$6,About!$B$2,'Override Calcs'!$B$4:$B$6,"N2O")</f>
        <v>53864204.692696594</v>
      </c>
      <c r="AB12" s="25">
        <f>(ABS(AB$2)*'data from RPEpUACE'!$B12)+SUMIFS('Override Calcs'!$E$4:$E$6,'Override Calcs'!$A$4:$A$6,About!$B$2,'Override Calcs'!$B$4:$B$6,"N2O")</f>
        <v>53932208.571894117</v>
      </c>
      <c r="AC12" s="25">
        <f>(ABS(AC$2)*'data from RPEpUACE'!$B12)+SUMIFS('Override Calcs'!$E$4:$E$6,'Override Calcs'!$A$4:$A$6,About!$B$2,'Override Calcs'!$B$4:$B$6,"N2O")</f>
        <v>54000212.451091669</v>
      </c>
      <c r="AD12" s="25">
        <f>(ABS(AD$2)*'data from RPEpUACE'!$B12)+SUMIFS('Override Calcs'!$E$4:$E$6,'Override Calcs'!$A$4:$A$6,About!$B$2,'Override Calcs'!$B$4:$B$6,"N2O")</f>
        <v>54068216.330289215</v>
      </c>
      <c r="AE12" s="25">
        <f>(ABS(AE$2)*'data from RPEpUACE'!$B12)+SUMIFS('Override Calcs'!$E$4:$E$6,'Override Calcs'!$A$4:$A$6,About!$B$2,'Override Calcs'!$B$4:$B$6,"N2O")</f>
        <v>54136220.209486768</v>
      </c>
      <c r="AF12" s="25">
        <f>(ABS(AF$2)*'data from RPEpUACE'!$B12)+SUMIFS('Override Calcs'!$E$4:$E$6,'Override Calcs'!$A$4:$A$6,About!$B$2,'Override Calcs'!$B$4:$B$6,"N2O")</f>
        <v>54204224.088684313</v>
      </c>
      <c r="AG12" s="25">
        <f>(ABS(AG$2)*'data from RPEpUACE'!$B12)+SUMIFS('Override Calcs'!$E$4:$E$6,'Override Calcs'!$A$4:$A$6,About!$B$2,'Override Calcs'!$B$4:$B$6,"N2O")</f>
        <v>54272227.967881836</v>
      </c>
      <c r="AH12" s="25">
        <f>(ABS(AH$2)*'data from RPEpUACE'!$B12)+SUMIFS('Override Calcs'!$E$4:$E$6,'Override Calcs'!$A$4:$A$6,About!$B$2,'Override Calcs'!$B$4:$B$6,"N2O")</f>
        <v>54340231.847079389</v>
      </c>
      <c r="AI12" s="25">
        <f>(ABS(AI$2)*'data from RPEpUACE'!$B12)+SUMIFS('Override Calcs'!$E$4:$E$6,'Override Calcs'!$A$4:$A$6,About!$B$2,'Override Calcs'!$B$4:$B$6,"N2O")</f>
        <v>54408235.726276934</v>
      </c>
      <c r="AJ12" s="25">
        <f>(ABS(AJ$2)*'data from RPEpUACE'!$B12)+SUMIFS('Override Calcs'!$E$4:$E$6,'Override Calcs'!$A$4:$A$6,About!$B$2,'Override Calcs'!$B$4:$B$6,"N2O")</f>
        <v>54476239.605474487</v>
      </c>
      <c r="AK12" s="25">
        <f>(ABS(AK$2)*'data from RPEpUACE'!$B12)+SUMIFS('Override Calcs'!$E$4:$E$6,'Override Calcs'!$A$4:$A$6,About!$B$2,'Override Calcs'!$B$4:$B$6,"N2O")</f>
        <v>54544243.484672032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2021-08-04T19:44:32Z</dcterms:modified>
</cp:coreProperties>
</file>