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UT\trans\BCDTRtSY\"/>
    </mc:Choice>
  </mc:AlternateContent>
  <xr:revisionPtr revIDLastSave="0" documentId="8_{F14247FE-EB7F-42E5-BDD5-617BD79BAA4E}" xr6:coauthVersionLast="47" xr6:coauthVersionMax="47" xr10:uidLastSave="{00000000-0000-0000-0000-000000000000}"/>
  <bookViews>
    <workbookView xWindow="120" yWindow="46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11" i="61"/>
  <c r="F7" i="61"/>
  <c r="E11" i="61"/>
  <c r="G11" i="61" s="1"/>
  <c r="E7" i="61"/>
  <c r="G7" i="61" s="1"/>
  <c r="F10" i="61"/>
  <c r="G10" i="61" s="1"/>
  <c r="F6" i="61"/>
  <c r="E10" i="61"/>
  <c r="E6" i="61"/>
  <c r="E3" i="61"/>
  <c r="F5" i="61"/>
  <c r="E9" i="61"/>
  <c r="F12" i="61"/>
  <c r="F8" i="61"/>
  <c r="F4" i="6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4"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2" i="63" l="1"/>
  <c r="D2" i="62"/>
  <c r="D4" i="63"/>
  <c r="D4" i="62"/>
  <c r="D3" i="24"/>
  <c r="J3" i="63"/>
  <c r="J3" i="24" s="1"/>
  <c r="R3" i="63"/>
  <c r="R3" i="24" s="1"/>
  <c r="Z3" i="63"/>
  <c r="Z3" i="24" s="1"/>
  <c r="AA3" i="63"/>
  <c r="AA3" i="24" s="1"/>
  <c r="AD3" i="63"/>
  <c r="AD3" i="24" s="1"/>
  <c r="X3" i="63"/>
  <c r="X3" i="24" s="1"/>
  <c r="AF3" i="63"/>
  <c r="AF3" i="24" s="1"/>
  <c r="Q3" i="63"/>
  <c r="Q3" i="24" s="1"/>
  <c r="K3" i="63"/>
  <c r="K3" i="24" s="1"/>
  <c r="S3" i="63"/>
  <c r="S3" i="24" s="1"/>
  <c r="L3" i="63"/>
  <c r="L3" i="24" s="1"/>
  <c r="T3" i="63"/>
  <c r="T3" i="24" s="1"/>
  <c r="AB3" i="63"/>
  <c r="AB3" i="24" s="1"/>
  <c r="F3" i="63"/>
  <c r="F3" i="24" s="1"/>
  <c r="E3" i="63"/>
  <c r="E3" i="24" s="1"/>
  <c r="M3" i="63"/>
  <c r="M3" i="24" s="1"/>
  <c r="U3" i="63"/>
  <c r="U3" i="24" s="1"/>
  <c r="AC3" i="63"/>
  <c r="AC3" i="24" s="1"/>
  <c r="N3" i="63"/>
  <c r="N3" i="24" s="1"/>
  <c r="G3" i="63"/>
  <c r="G3" i="24" s="1"/>
  <c r="O3" i="63"/>
  <c r="O3" i="24" s="1"/>
  <c r="W3" i="63"/>
  <c r="W3" i="24" s="1"/>
  <c r="AE3" i="63"/>
  <c r="AE3" i="24" s="1"/>
  <c r="P3" i="63"/>
  <c r="P3" i="24" s="1"/>
  <c r="I3" i="63"/>
  <c r="I3" i="24" s="1"/>
  <c r="Y3" i="63"/>
  <c r="Y3" i="24" s="1"/>
  <c r="V3" i="63"/>
  <c r="V3" i="24" s="1"/>
  <c r="H3" i="63"/>
  <c r="H3" i="24" s="1"/>
  <c r="J3" i="62"/>
  <c r="J3" i="23" s="1"/>
  <c r="R3" i="62"/>
  <c r="R3" i="23" s="1"/>
  <c r="Z3" i="62"/>
  <c r="Z3" i="23" s="1"/>
  <c r="AE3" i="62"/>
  <c r="AE3" i="23" s="1"/>
  <c r="H3" i="62"/>
  <c r="H3" i="23" s="1"/>
  <c r="AF3" i="62"/>
  <c r="AF3" i="23" s="1"/>
  <c r="D3" i="23"/>
  <c r="K3" i="62"/>
  <c r="K3" i="23" s="1"/>
  <c r="S3" i="62"/>
  <c r="S3" i="23" s="1"/>
  <c r="AA3" i="62"/>
  <c r="AA3" i="23" s="1"/>
  <c r="O3" i="62"/>
  <c r="O3" i="23" s="1"/>
  <c r="X3" i="62"/>
  <c r="X3" i="23" s="1"/>
  <c r="Y3" i="62"/>
  <c r="Y3" i="23" s="1"/>
  <c r="L3" i="62"/>
  <c r="L3" i="23" s="1"/>
  <c r="T3" i="62"/>
  <c r="T3" i="23" s="1"/>
  <c r="AB3" i="62"/>
  <c r="AB3" i="23" s="1"/>
  <c r="I3" i="62"/>
  <c r="I3" i="23" s="1"/>
  <c r="M3" i="62"/>
  <c r="M3" i="23" s="1"/>
  <c r="U3" i="62"/>
  <c r="U3" i="23" s="1"/>
  <c r="AC3" i="62"/>
  <c r="AC3" i="23" s="1"/>
  <c r="W3" i="62"/>
  <c r="W3" i="23" s="1"/>
  <c r="P3" i="62"/>
  <c r="P3" i="23" s="1"/>
  <c r="Q3" i="62"/>
  <c r="Q3" i="23" s="1"/>
  <c r="E3" i="62"/>
  <c r="E3" i="23" s="1"/>
  <c r="F3" i="62"/>
  <c r="F3" i="23" s="1"/>
  <c r="N3" i="62"/>
  <c r="N3" i="23" s="1"/>
  <c r="V3" i="62"/>
  <c r="V3" i="23" s="1"/>
  <c r="AD3" i="62"/>
  <c r="AD3" i="23" s="1"/>
  <c r="G3" i="62"/>
  <c r="G3" i="23" s="1"/>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F4" i="62" l="1"/>
  <c r="F4" i="23" s="1"/>
  <c r="N4" i="62"/>
  <c r="N4" i="23" s="1"/>
  <c r="V4" i="62"/>
  <c r="V4" i="23" s="1"/>
  <c r="AD4" i="62"/>
  <c r="AD4" i="23" s="1"/>
  <c r="K4" i="62"/>
  <c r="K4" i="23" s="1"/>
  <c r="T4" i="62"/>
  <c r="T4" i="23" s="1"/>
  <c r="M4" i="62"/>
  <c r="M4" i="23" s="1"/>
  <c r="G4" i="62"/>
  <c r="G4" i="23" s="1"/>
  <c r="O4" i="62"/>
  <c r="O4" i="23" s="1"/>
  <c r="W4" i="62"/>
  <c r="W4" i="23" s="1"/>
  <c r="AE4" i="62"/>
  <c r="AE4" i="23" s="1"/>
  <c r="AA4" i="62"/>
  <c r="AA4" i="23" s="1"/>
  <c r="AB4" i="62"/>
  <c r="AB4" i="23" s="1"/>
  <c r="AC4" i="62"/>
  <c r="AC4" i="23" s="1"/>
  <c r="H4" i="62"/>
  <c r="H4" i="23" s="1"/>
  <c r="P4" i="62"/>
  <c r="P4" i="23" s="1"/>
  <c r="X4" i="62"/>
  <c r="X4" i="23" s="1"/>
  <c r="AF4" i="62"/>
  <c r="AF4" i="23" s="1"/>
  <c r="D4" i="23"/>
  <c r="U4" i="62"/>
  <c r="U4" i="23" s="1"/>
  <c r="I4" i="62"/>
  <c r="I4" i="23" s="1"/>
  <c r="Q4" i="62"/>
  <c r="Q4" i="23" s="1"/>
  <c r="Y4" i="62"/>
  <c r="Y4" i="23" s="1"/>
  <c r="E4" i="62"/>
  <c r="E4" i="23" s="1"/>
  <c r="S4" i="62"/>
  <c r="S4" i="23" s="1"/>
  <c r="L4" i="62"/>
  <c r="L4" i="23" s="1"/>
  <c r="J4" i="62"/>
  <c r="J4" i="23" s="1"/>
  <c r="R4" i="62"/>
  <c r="R4" i="23" s="1"/>
  <c r="Z4" i="62"/>
  <c r="Z4" i="23" s="1"/>
  <c r="AF4" i="63"/>
  <c r="AF4" i="24" s="1"/>
  <c r="AA4" i="63"/>
  <c r="AA4" i="24" s="1"/>
  <c r="I4" i="63"/>
  <c r="I4" i="24" s="1"/>
  <c r="D4" i="24"/>
  <c r="Y4" i="63"/>
  <c r="Y4" i="24" s="1"/>
  <c r="K4" i="63"/>
  <c r="K4" i="24" s="1"/>
  <c r="S4" i="63"/>
  <c r="S4" i="24" s="1"/>
  <c r="Q4" i="63"/>
  <c r="Q4" i="24" s="1"/>
  <c r="E4" i="63"/>
  <c r="E4" i="24" s="1"/>
  <c r="J4" i="63"/>
  <c r="J4" i="24" s="1"/>
  <c r="AC4" i="63"/>
  <c r="AC4" i="24" s="1"/>
  <c r="AE4" i="63"/>
  <c r="AE4" i="24" s="1"/>
  <c r="F4" i="63"/>
  <c r="F4" i="24" s="1"/>
  <c r="H4" i="63"/>
  <c r="H4" i="24" s="1"/>
  <c r="N4" i="63"/>
  <c r="N4" i="24" s="1"/>
  <c r="P4" i="63"/>
  <c r="P4" i="24" s="1"/>
  <c r="V4" i="63"/>
  <c r="V4" i="24" s="1"/>
  <c r="X4" i="63"/>
  <c r="X4" i="24" s="1"/>
  <c r="AD4" i="63"/>
  <c r="AD4" i="24" s="1"/>
  <c r="AB4" i="63"/>
  <c r="AB4" i="24" s="1"/>
  <c r="G4" i="63"/>
  <c r="G4" i="24" s="1"/>
  <c r="R4" i="63"/>
  <c r="R4" i="24" s="1"/>
  <c r="L4" i="63"/>
  <c r="L4" i="24" s="1"/>
  <c r="T4" i="63"/>
  <c r="T4" i="24" s="1"/>
  <c r="Z4" i="63"/>
  <c r="Z4" i="24" s="1"/>
  <c r="O4" i="63"/>
  <c r="O4" i="24" s="1"/>
  <c r="U4" i="63"/>
  <c r="U4" i="24" s="1"/>
  <c r="W4" i="63"/>
  <c r="W4" i="24" s="1"/>
  <c r="M4" i="63"/>
  <c r="M4" i="24" s="1"/>
  <c r="F2" i="62"/>
  <c r="F2" i="23" s="1"/>
  <c r="N2" i="62"/>
  <c r="N2" i="23" s="1"/>
  <c r="V2" i="62"/>
  <c r="V2" i="23" s="1"/>
  <c r="AD2" i="62"/>
  <c r="AD2" i="23" s="1"/>
  <c r="L2" i="62"/>
  <c r="L2" i="23" s="1"/>
  <c r="T2" i="62"/>
  <c r="T2" i="23" s="1"/>
  <c r="AB2" i="62"/>
  <c r="AB2" i="23" s="1"/>
  <c r="U2" i="62"/>
  <c r="U2" i="23" s="1"/>
  <c r="G2" i="62"/>
  <c r="G2" i="23" s="1"/>
  <c r="O2" i="62"/>
  <c r="O2" i="23" s="1"/>
  <c r="W2" i="62"/>
  <c r="W2" i="23" s="1"/>
  <c r="AE2" i="62"/>
  <c r="AE2" i="23" s="1"/>
  <c r="S2" i="62"/>
  <c r="S2" i="23" s="1"/>
  <c r="H2" i="62"/>
  <c r="H2" i="23" s="1"/>
  <c r="P2" i="62"/>
  <c r="P2" i="23" s="1"/>
  <c r="X2" i="62"/>
  <c r="X2" i="23" s="1"/>
  <c r="AF2" i="62"/>
  <c r="AF2" i="23" s="1"/>
  <c r="K2" i="62"/>
  <c r="K2" i="23" s="1"/>
  <c r="D2" i="23"/>
  <c r="I2" i="62"/>
  <c r="I2" i="23" s="1"/>
  <c r="Q2" i="62"/>
  <c r="Q2" i="23" s="1"/>
  <c r="Y2" i="62"/>
  <c r="Y2" i="23" s="1"/>
  <c r="E2" i="62"/>
  <c r="E2" i="23" s="1"/>
  <c r="Z2" i="62"/>
  <c r="Z2" i="23" s="1"/>
  <c r="AA2" i="62"/>
  <c r="AA2" i="23" s="1"/>
  <c r="M2" i="62"/>
  <c r="M2" i="23" s="1"/>
  <c r="AC2" i="62"/>
  <c r="AC2" i="23" s="1"/>
  <c r="J2" i="62"/>
  <c r="J2" i="23" s="1"/>
  <c r="R2" i="62"/>
  <c r="R2" i="23" s="1"/>
  <c r="G2" i="63"/>
  <c r="G2" i="24" s="1"/>
  <c r="O2" i="63"/>
  <c r="O2" i="24" s="1"/>
  <c r="W2" i="63"/>
  <c r="W2" i="24" s="1"/>
  <c r="AE2" i="63"/>
  <c r="AE2" i="24" s="1"/>
  <c r="AB2" i="63"/>
  <c r="AB2" i="24" s="1"/>
  <c r="M2" i="63"/>
  <c r="M2" i="24" s="1"/>
  <c r="H2" i="63"/>
  <c r="H2" i="24" s="1"/>
  <c r="P2" i="63"/>
  <c r="P2" i="24" s="1"/>
  <c r="X2" i="63"/>
  <c r="X2" i="24" s="1"/>
  <c r="AF2" i="63"/>
  <c r="AF2" i="24" s="1"/>
  <c r="T2" i="63"/>
  <c r="T2" i="24" s="1"/>
  <c r="AC2" i="63"/>
  <c r="AC2" i="24" s="1"/>
  <c r="V2" i="63"/>
  <c r="V2" i="24" s="1"/>
  <c r="D2" i="24"/>
  <c r="I2" i="63"/>
  <c r="I2" i="24" s="1"/>
  <c r="Q2" i="63"/>
  <c r="Q2" i="24" s="1"/>
  <c r="Y2" i="63"/>
  <c r="Y2" i="24" s="1"/>
  <c r="E2" i="63"/>
  <c r="E2" i="24" s="1"/>
  <c r="U2" i="63"/>
  <c r="U2" i="24" s="1"/>
  <c r="J2" i="63"/>
  <c r="J2" i="24" s="1"/>
  <c r="R2" i="63"/>
  <c r="R2" i="24" s="1"/>
  <c r="Z2" i="63"/>
  <c r="Z2" i="24" s="1"/>
  <c r="S2" i="63"/>
  <c r="S2" i="24" s="1"/>
  <c r="AA2" i="63"/>
  <c r="AA2" i="24" s="1"/>
  <c r="L2" i="63"/>
  <c r="L2" i="24" s="1"/>
  <c r="N2" i="63"/>
  <c r="N2" i="24" s="1"/>
  <c r="AD2" i="63"/>
  <c r="AD2" i="24" s="1"/>
  <c r="K2" i="63"/>
  <c r="K2" i="24" s="1"/>
  <c r="F2" i="63"/>
  <c r="F2" i="24"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<sst xmlns="http://schemas.openxmlformats.org/spreadsheetml/2006/main" count="53128" uniqueCount="4272">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</sst>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4258</v>
      </c>
      <c r="C1" s="104">
        <v>45660</v>
      </c>
      <c r="E1" s="106" t="s">
        <v>3851</v>
      </c>
      <c r="F1" s="106" t="s">
        <v>3851</v>
      </c>
    </row>
    <row r="2" spans="1:6">
      <c r="B2" t="str">
        <f>LOOKUP(B1,E2:F51,F2:F51)</f>
        <v>UT</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UT</v>
      </c>
    </row>
    <row r="2" spans="1:8">
      <c r="E2">
        <v>2021</v>
      </c>
      <c r="F2">
        <v>2022</v>
      </c>
      <c r="G2" t="s">
        <v>4265</v>
      </c>
      <c r="H2" t="s">
        <v>4266</v>
      </c>
    </row>
    <row r="3" spans="1:8">
      <c r="A3" t="s">
        <v>4105</v>
      </c>
      <c r="C3" t="s">
        <v>4195</v>
      </c>
      <c r="D3" t="s">
        <v>4196</v>
      </c>
      <c r="E3" s="107">
        <f>SUMIFS('SEDS 2022'!F:F,'SEDS 2022'!$C:$C,$A3,'SEDS 2022'!$B:$B,$A$1)</f>
        <v>268614</v>
      </c>
      <c r="F3" s="107">
        <f>SUMIFS('SEDS 2022'!G:G,'SEDS 2022'!$C:$C,$A3,'SEDS 2022'!$B:$B,$A$1)</f>
        <v>280313</v>
      </c>
      <c r="G3" s="82">
        <f>F3/E3</f>
        <v>1.0435532027370129</v>
      </c>
    </row>
    <row r="4" spans="1:8">
      <c r="A4" t="s">
        <v>3864</v>
      </c>
      <c r="C4" t="s">
        <v>4197</v>
      </c>
      <c r="D4" t="s">
        <v>4198</v>
      </c>
      <c r="E4" s="107">
        <f>SUMIFS('SEDS 2022'!F:F,'SEDS 2022'!$C:$C,$A4,'SEDS 2022'!$B:$B,$A$1)</f>
        <v>598</v>
      </c>
      <c r="F4" s="107">
        <f>SUMIFS('SEDS 2022'!G:G,'SEDS 2022'!$C:$C,$A4,'SEDS 2022'!$B:$B,$A$1)</f>
        <v>392</v>
      </c>
      <c r="G4" s="82">
        <f t="shared" ref="G4:G12" si="0">F4/E4</f>
        <v>0.65551839464882944</v>
      </c>
    </row>
    <row r="5" spans="1:8">
      <c r="A5" t="s">
        <v>3909</v>
      </c>
      <c r="C5" t="s">
        <v>4199</v>
      </c>
      <c r="D5" t="s">
        <v>4200</v>
      </c>
      <c r="E5" s="107">
        <f>SUMIFS('SEDS 2022'!F:F,'SEDS 2022'!$C:$C,$A5,'SEDS 2022'!$B:$B,$A$1)</f>
        <v>9849</v>
      </c>
      <c r="F5" s="107">
        <f>SUMIFS('SEDS 2022'!G:G,'SEDS 2022'!$C:$C,$A5,'SEDS 2022'!$B:$B,$A$1)</f>
        <v>9092</v>
      </c>
      <c r="G5" s="82">
        <f t="shared" si="0"/>
        <v>0.92313940501573766</v>
      </c>
    </row>
    <row r="6" spans="1:8">
      <c r="A6" t="s">
        <v>3916</v>
      </c>
      <c r="C6" t="s">
        <v>4201</v>
      </c>
      <c r="D6" t="s">
        <v>4202</v>
      </c>
      <c r="E6" s="107">
        <f>SUMIFS('SEDS 2022'!F:F,'SEDS 2022'!$C:$C,$A6,'SEDS 2022'!$B:$B,$A$1)</f>
        <v>167</v>
      </c>
      <c r="F6" s="107">
        <f>SUMIFS('SEDS 2022'!G:G,'SEDS 2022'!$C:$C,$A6,'SEDS 2022'!$B:$B,$A$1)</f>
        <v>157</v>
      </c>
      <c r="G6" s="82">
        <f t="shared" si="0"/>
        <v>0.94011976047904189</v>
      </c>
    </row>
    <row r="7" spans="1:8">
      <c r="A7" t="s">
        <v>4070</v>
      </c>
      <c r="C7" t="s">
        <v>4203</v>
      </c>
      <c r="D7" t="s">
        <v>4204</v>
      </c>
      <c r="E7" s="107">
        <f>SUMIFS('SEDS 2022'!F:F,'SEDS 2022'!$C:$C,$A7,'SEDS 2022'!$B:$B,$A$1)</f>
        <v>0</v>
      </c>
      <c r="F7" s="107">
        <f>SUMIFS('SEDS 2022'!G:G,'SEDS 2022'!$C:$C,$A7,'SEDS 2022'!$B:$B,$A$1)</f>
        <v>0</v>
      </c>
      <c r="G7" s="82" t="e">
        <f t="shared" si="0"/>
        <v>#DIV/0!</v>
      </c>
    </row>
    <row r="8" spans="1:8">
      <c r="A8" t="s">
        <v>3973</v>
      </c>
      <c r="B8" t="s">
        <v>3859</v>
      </c>
      <c r="C8" t="s">
        <v>4205</v>
      </c>
      <c r="D8" t="s">
        <v>4206</v>
      </c>
      <c r="E8" s="107">
        <f>SUMIFS('SEDS 2022'!F:F,'SEDS 2022'!$C:$C,$A8,'SEDS 2022'!$B:$B,$A$1)</f>
        <v>41783</v>
      </c>
      <c r="F8" s="107">
        <f>SUMIFS('SEDS 2022'!G:G,'SEDS 2022'!$C:$C,$A8,'SEDS 2022'!$B:$B,$A$1)</f>
        <v>45636</v>
      </c>
      <c r="G8" s="82">
        <f t="shared" si="0"/>
        <v>1.0922145370126606</v>
      </c>
      <c r="H8" t="s">
        <v>122</v>
      </c>
    </row>
    <row r="9" spans="1:8">
      <c r="A9" t="s">
        <v>4055</v>
      </c>
      <c r="C9" t="s">
        <v>4207</v>
      </c>
      <c r="D9" t="s">
        <v>4208</v>
      </c>
      <c r="E9" s="107">
        <f>SUMIFS('SEDS 2022'!F:F,'SEDS 2022'!$C:$C,$A9,'SEDS 2022'!$B:$B,$A$1)</f>
        <v>61</v>
      </c>
      <c r="F9" s="107">
        <f>SUMIFS('SEDS 2022'!G:G,'SEDS 2022'!$C:$C,$A9,'SEDS 2022'!$B:$B,$A$1)</f>
        <v>46</v>
      </c>
      <c r="G9" s="82">
        <f t="shared" si="0"/>
        <v>0.75409836065573765</v>
      </c>
    </row>
    <row r="10" spans="1:8">
      <c r="A10" t="s">
        <v>4004</v>
      </c>
      <c r="C10" t="s">
        <v>4209</v>
      </c>
      <c r="D10" t="s">
        <v>4210</v>
      </c>
      <c r="E10" s="107">
        <f>SUMIFS('SEDS 2022'!F:F,'SEDS 2022'!$C:$C,$A10,'SEDS 2022'!$B:$B,$A$1)</f>
        <v>12875</v>
      </c>
      <c r="F10" s="107">
        <f>SUMIFS('SEDS 2022'!G:G,'SEDS 2022'!$C:$C,$A10,'SEDS 2022'!$B:$B,$A$1)</f>
        <v>12692</v>
      </c>
      <c r="G10" s="82">
        <f t="shared" si="0"/>
        <v>0.98578640776699034</v>
      </c>
    </row>
    <row r="11" spans="1:8">
      <c r="A11" t="s">
        <v>3892</v>
      </c>
      <c r="C11" t="s">
        <v>4211</v>
      </c>
      <c r="D11" t="s">
        <v>4212</v>
      </c>
      <c r="E11" s="107">
        <f>SUMIFS('SEDS 2022'!F:F,'SEDS 2022'!$C:$C,$A11,'SEDS 2022'!$B:$B,$A$1)</f>
        <v>70026</v>
      </c>
      <c r="F11" s="107">
        <f>SUMIFS('SEDS 2022'!G:G,'SEDS 2022'!$C:$C,$A11,'SEDS 2022'!$B:$B,$A$1)</f>
        <v>78616</v>
      </c>
      <c r="G11" s="82">
        <f t="shared" si="0"/>
        <v>1.122668723045726</v>
      </c>
      <c r="H11" t="s">
        <v>124</v>
      </c>
    </row>
    <row r="12" spans="1:8">
      <c r="A12" t="s">
        <v>3993</v>
      </c>
      <c r="C12" t="s">
        <v>4213</v>
      </c>
      <c r="D12" t="s">
        <v>4214</v>
      </c>
      <c r="E12" s="107">
        <f>SUMIFS('SEDS 2022'!F:F,'SEDS 2022'!$C:$C,$A12,'SEDS 2022'!$B:$B,$A$1)</f>
        <v>141855</v>
      </c>
      <c r="F12" s="107">
        <f>SUMIFS('SEDS 2022'!G:G,'SEDS 2022'!$C:$C,$A12,'SEDS 2022'!$B:$B,$A$1)</f>
        <v>141267</v>
      </c>
      <c r="G12" s="82">
        <f t="shared" si="0"/>
        <v>0.99585492227979278</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0.99585492227979278</v>
      </c>
      <c r="E2">
        <f>$D$2*INDEX('AEO 2023 Table 7'!18:18,MATCH(E$1,'AEO 2023 Table 7'!1:1,0))/INDEX('AEO 2023 Table 7'!18:18,MATCH($D$1,'AEO 2023 Table 7'!1:1,0))</f>
        <v>1.0161905053092859</v>
      </c>
      <c r="F2">
        <f>$D$2*INDEX('AEO 2023 Table 7'!18:18,MATCH(F$1,'AEO 2023 Table 7'!1:1,0))/INDEX('AEO 2023 Table 7'!18:18,MATCH($D$1,'AEO 2023 Table 7'!1:1,0))</f>
        <v>1.0235974128540135</v>
      </c>
      <c r="G2">
        <f>$D$2*INDEX('AEO 2023 Table 7'!18:18,MATCH(G$1,'AEO 2023 Table 7'!1:1,0))/INDEX('AEO 2023 Table 7'!18:18,MATCH($D$1,'AEO 2023 Table 7'!1:1,0))</f>
        <v>1.0273988174102198</v>
      </c>
      <c r="H2">
        <f>$D$2*INDEX('AEO 2023 Table 7'!18:18,MATCH(H$1,'AEO 2023 Table 7'!1:1,0))/INDEX('AEO 2023 Table 7'!18:18,MATCH($D$1,'AEO 2023 Table 7'!1:1,0))</f>
        <v>1.0347112372323843</v>
      </c>
      <c r="I2">
        <f>$D$2*INDEX('AEO 2023 Table 7'!18:18,MATCH(I$1,'AEO 2023 Table 7'!1:1,0))/INDEX('AEO 2023 Table 7'!18:18,MATCH($D$1,'AEO 2023 Table 7'!1:1,0))</f>
        <v>1.0444117627482759</v>
      </c>
      <c r="J2">
        <f>$D$2*INDEX('AEO 2023 Table 7'!18:18,MATCH(J$1,'AEO 2023 Table 7'!1:1,0))/INDEX('AEO 2023 Table 7'!18:18,MATCH($D$1,'AEO 2023 Table 7'!1:1,0))</f>
        <v>1.0533863990976822</v>
      </c>
      <c r="K2">
        <f>$D$2*INDEX('AEO 2023 Table 7'!18:18,MATCH(K$1,'AEO 2023 Table 7'!1:1,0))/INDEX('AEO 2023 Table 7'!18:18,MATCH($D$1,'AEO 2023 Table 7'!1:1,0))</f>
        <v>1.0603965433175211</v>
      </c>
      <c r="L2">
        <f>$D$2*INDEX('AEO 2023 Table 7'!18:18,MATCH(L$1,'AEO 2023 Table 7'!1:1,0))/INDEX('AEO 2023 Table 7'!18:18,MATCH($D$1,'AEO 2023 Table 7'!1:1,0))</f>
        <v>1.0657448983107261</v>
      </c>
      <c r="M2">
        <f>$D$2*INDEX('AEO 2023 Table 7'!18:18,MATCH(M$1,'AEO 2023 Table 7'!1:1,0))/INDEX('AEO 2023 Table 7'!18:18,MATCH($D$1,'AEO 2023 Table 7'!1:1,0))</f>
        <v>1.0702740732068321</v>
      </c>
      <c r="N2">
        <f>$D$2*INDEX('AEO 2023 Table 7'!18:18,MATCH(N$1,'AEO 2023 Table 7'!1:1,0))/INDEX('AEO 2023 Table 7'!18:18,MATCH($D$1,'AEO 2023 Table 7'!1:1,0))</f>
        <v>1.0740836868381618</v>
      </c>
      <c r="O2">
        <f>$D$2*INDEX('AEO 2023 Table 7'!18:18,MATCH(O$1,'AEO 2023 Table 7'!1:1,0))/INDEX('AEO 2023 Table 7'!18:18,MATCH($D$1,'AEO 2023 Table 7'!1:1,0))</f>
        <v>1.0795852746313714</v>
      </c>
      <c r="P2">
        <f>$D$2*INDEX('AEO 2023 Table 7'!18:18,MATCH(P$1,'AEO 2023 Table 7'!1:1,0))/INDEX('AEO 2023 Table 7'!18:18,MATCH($D$1,'AEO 2023 Table 7'!1:1,0))</f>
        <v>1.0866108104292589</v>
      </c>
      <c r="Q2">
        <f>$D$2*INDEX('AEO 2023 Table 7'!18:18,MATCH(Q$1,'AEO 2023 Table 7'!1:1,0))/INDEX('AEO 2023 Table 7'!18:18,MATCH($D$1,'AEO 2023 Table 7'!1:1,0))</f>
        <v>1.0930270919138356</v>
      </c>
      <c r="R2">
        <f>$D$2*INDEX('AEO 2023 Table 7'!18:18,MATCH(R$1,'AEO 2023 Table 7'!1:1,0))/INDEX('AEO 2023 Table 7'!18:18,MATCH($D$1,'AEO 2023 Table 7'!1:1,0))</f>
        <v>1.0982399145093535</v>
      </c>
      <c r="S2">
        <f>$D$2*INDEX('AEO 2023 Table 7'!18:18,MATCH(S$1,'AEO 2023 Table 7'!1:1,0))/INDEX('AEO 2023 Table 7'!18:18,MATCH($D$1,'AEO 2023 Table 7'!1:1,0))</f>
        <v>1.1042980827095297</v>
      </c>
      <c r="T2">
        <f>$D$2*INDEX('AEO 2023 Table 7'!18:18,MATCH(T$1,'AEO 2023 Table 7'!1:1,0))/INDEX('AEO 2023 Table 7'!18:18,MATCH($D$1,'AEO 2023 Table 7'!1:1,0))</f>
        <v>1.1111341296010691</v>
      </c>
      <c r="U2">
        <f>$D$2*INDEX('AEO 2023 Table 7'!18:18,MATCH(U$1,'AEO 2023 Table 7'!1:1,0))/INDEX('AEO 2023 Table 7'!18:18,MATCH($D$1,'AEO 2023 Table 7'!1:1,0))</f>
        <v>1.1180217387168789</v>
      </c>
      <c r="V2">
        <f>$D$2*INDEX('AEO 2023 Table 7'!18:18,MATCH(V$1,'AEO 2023 Table 7'!1:1,0))/INDEX('AEO 2023 Table 7'!18:18,MATCH($D$1,'AEO 2023 Table 7'!1:1,0))</f>
        <v>1.1258891141529603</v>
      </c>
      <c r="W2">
        <f>$D$2*INDEX('AEO 2023 Table 7'!18:18,MATCH(W$1,'AEO 2023 Table 7'!1:1,0))/INDEX('AEO 2023 Table 7'!18:18,MATCH($D$1,'AEO 2023 Table 7'!1:1,0))</f>
        <v>1.1339509379844137</v>
      </c>
      <c r="X2">
        <f>$D$2*INDEX('AEO 2023 Table 7'!18:18,MATCH(X$1,'AEO 2023 Table 7'!1:1,0))/INDEX('AEO 2023 Table 7'!18:18,MATCH($D$1,'AEO 2023 Table 7'!1:1,0))</f>
        <v>1.1423583054574644</v>
      </c>
      <c r="Y2">
        <f>$D$2*INDEX('AEO 2023 Table 7'!18:18,MATCH(Y$1,'AEO 2023 Table 7'!1:1,0))/INDEX('AEO 2023 Table 7'!18:18,MATCH($D$1,'AEO 2023 Table 7'!1:1,0))</f>
        <v>1.1505235101178233</v>
      </c>
      <c r="Z2">
        <f>$D$2*INDEX('AEO 2023 Table 7'!18:18,MATCH(Z$1,'AEO 2023 Table 7'!1:1,0))/INDEX('AEO 2023 Table 7'!18:18,MATCH($D$1,'AEO 2023 Table 7'!1:1,0))</f>
        <v>1.1589790189585554</v>
      </c>
      <c r="AA2">
        <f>$D$2*INDEX('AEO 2023 Table 7'!18:18,MATCH(AA$1,'AEO 2023 Table 7'!1:1,0))/INDEX('AEO 2023 Table 7'!18:18,MATCH($D$1,'AEO 2023 Table 7'!1:1,0))</f>
        <v>1.1679678500940613</v>
      </c>
      <c r="AB2">
        <f>$D$2*INDEX('AEO 2023 Table 7'!18:18,MATCH(AB$1,'AEO 2023 Table 7'!1:1,0))/INDEX('AEO 2023 Table 7'!18:18,MATCH($D$1,'AEO 2023 Table 7'!1:1,0))</f>
        <v>1.1784118797186338</v>
      </c>
      <c r="AC2">
        <f>$D$2*INDEX('AEO 2023 Table 7'!18:18,MATCH(AC$1,'AEO 2023 Table 7'!1:1,0))/INDEX('AEO 2023 Table 7'!18:18,MATCH($D$1,'AEO 2023 Table 7'!1:1,0))</f>
        <v>1.1896242108970074</v>
      </c>
      <c r="AD2">
        <f>$D$2*INDEX('AEO 2023 Table 7'!18:18,MATCH(AD$1,'AEO 2023 Table 7'!1:1,0))/INDEX('AEO 2023 Table 7'!18:18,MATCH($D$1,'AEO 2023 Table 7'!1:1,0))</f>
        <v>1.2011920046950268</v>
      </c>
      <c r="AE2">
        <f>$D$2*INDEX('AEO 2023 Table 7'!18:18,MATCH(AE$1,'AEO 2023 Table 7'!1:1,0))/INDEX('AEO 2023 Table 7'!18:18,MATCH($D$1,'AEO 2023 Table 7'!1:1,0))</f>
        <v>1.2129120050710986</v>
      </c>
      <c r="AF2">
        <f>$D$2*INDEX('AEO 2023 Table 7'!18:18,MATCH(AF$1,'AEO 2023 Table 7'!1:1,0))/INDEX('AEO 2023 Table 7'!18:18,MATCH($D$1,'AEO 2023 Table 7'!1:1,0))</f>
        <v>1.2257023265731792</v>
      </c>
    </row>
    <row r="3" spans="1:32">
      <c r="A3" t="s">
        <v>124</v>
      </c>
      <c r="B3">
        <f>INDEX('AEO 2021 Table 7'!22:22,MATCH(B$1,'AEO 2021 Table 7'!1:1,0))/INDEX('AEO 2021 Table 7'!22:22,MATCH(B$1,'AEO 2021 Table 7'!1:1,0))</f>
        <v>1</v>
      </c>
      <c r="C3">
        <v>1</v>
      </c>
      <c r="D3" s="108">
        <f>'seds growth'!G11</f>
        <v>1.122668723045726</v>
      </c>
      <c r="E3">
        <f>$D$3*INDEX('AEO 2023 Table 7'!22:22,MATCH(E$1,'AEO 2023 Table 7'!1:1,0))/INDEX('AEO 2023 Table 7'!22:22,MATCH($D$1,'AEO 2023 Table 7'!1:1,0))</f>
        <v>1.1956668277176821</v>
      </c>
      <c r="F3">
        <f>$D$3*INDEX('AEO 2023 Table 7'!22:22,MATCH(F$1,'AEO 2023 Table 7'!1:1,0))/INDEX('AEO 2023 Table 7'!22:22,MATCH($D$1,'AEO 2023 Table 7'!1:1,0))</f>
        <v>1.2371632866817188</v>
      </c>
      <c r="G3">
        <f>$D$3*INDEX('AEO 2023 Table 7'!22:22,MATCH(G$1,'AEO 2023 Table 7'!1:1,0))/INDEX('AEO 2023 Table 7'!22:22,MATCH($D$1,'AEO 2023 Table 7'!1:1,0))</f>
        <v>1.2629027231942782</v>
      </c>
      <c r="H3">
        <f>$D$3*INDEX('AEO 2023 Table 7'!22:22,MATCH(H$1,'AEO 2023 Table 7'!1:1,0))/INDEX('AEO 2023 Table 7'!22:22,MATCH($D$1,'AEO 2023 Table 7'!1:1,0))</f>
        <v>1.2816821102161933</v>
      </c>
      <c r="I3">
        <f>$D$3*INDEX('AEO 2023 Table 7'!22:22,MATCH(I$1,'AEO 2023 Table 7'!1:1,0))/INDEX('AEO 2023 Table 7'!22:22,MATCH($D$1,'AEO 2023 Table 7'!1:1,0))</f>
        <v>1.2957714025477036</v>
      </c>
      <c r="J3">
        <f>$D$3*INDEX('AEO 2023 Table 7'!22:22,MATCH(J$1,'AEO 2023 Table 7'!1:1,0))/INDEX('AEO 2023 Table 7'!22:22,MATCH($D$1,'AEO 2023 Table 7'!1:1,0))</f>
        <v>1.3065310183711227</v>
      </c>
      <c r="K3">
        <f>$D$3*INDEX('AEO 2023 Table 7'!22:22,MATCH(K$1,'AEO 2023 Table 7'!1:1,0))/INDEX('AEO 2023 Table 7'!22:22,MATCH($D$1,'AEO 2023 Table 7'!1:1,0))</f>
        <v>1.3145730479801097</v>
      </c>
      <c r="L3">
        <f>$D$3*INDEX('AEO 2023 Table 7'!22:22,MATCH(L$1,'AEO 2023 Table 7'!1:1,0))/INDEX('AEO 2023 Table 7'!22:22,MATCH($D$1,'AEO 2023 Table 7'!1:1,0))</f>
        <v>1.3204923264417952</v>
      </c>
      <c r="M3">
        <f>$D$3*INDEX('AEO 2023 Table 7'!22:22,MATCH(M$1,'AEO 2023 Table 7'!1:1,0))/INDEX('AEO 2023 Table 7'!22:22,MATCH($D$1,'AEO 2023 Table 7'!1:1,0))</f>
        <v>1.3245603500623506</v>
      </c>
      <c r="N3">
        <f>$D$3*INDEX('AEO 2023 Table 7'!22:22,MATCH(N$1,'AEO 2023 Table 7'!1:1,0))/INDEX('AEO 2023 Table 7'!22:22,MATCH($D$1,'AEO 2023 Table 7'!1:1,0))</f>
        <v>1.3278325347404136</v>
      </c>
      <c r="O3">
        <f>$D$3*INDEX('AEO 2023 Table 7'!22:22,MATCH(O$1,'AEO 2023 Table 7'!1:1,0))/INDEX('AEO 2023 Table 7'!22:22,MATCH($D$1,'AEO 2023 Table 7'!1:1,0))</f>
        <v>1.3307423340696405</v>
      </c>
      <c r="P3">
        <f>$D$3*INDEX('AEO 2023 Table 7'!22:22,MATCH(P$1,'AEO 2023 Table 7'!1:1,0))/INDEX('AEO 2023 Table 7'!22:22,MATCH($D$1,'AEO 2023 Table 7'!1:1,0))</f>
        <v>1.3335837011026304</v>
      </c>
      <c r="Q3">
        <f>$D$3*INDEX('AEO 2023 Table 7'!22:22,MATCH(Q$1,'AEO 2023 Table 7'!1:1,0))/INDEX('AEO 2023 Table 7'!22:22,MATCH($D$1,'AEO 2023 Table 7'!1:1,0))</f>
        <v>1.3358683135684148</v>
      </c>
      <c r="R3">
        <f>$D$3*INDEX('AEO 2023 Table 7'!22:22,MATCH(R$1,'AEO 2023 Table 7'!1:1,0))/INDEX('AEO 2023 Table 7'!22:22,MATCH($D$1,'AEO 2023 Table 7'!1:1,0))</f>
        <v>1.3378296000691074</v>
      </c>
      <c r="S3">
        <f>$D$3*INDEX('AEO 2023 Table 7'!22:22,MATCH(S$1,'AEO 2023 Table 7'!1:1,0))/INDEX('AEO 2023 Table 7'!22:22,MATCH($D$1,'AEO 2023 Table 7'!1:1,0))</f>
        <v>1.3395361720430814</v>
      </c>
      <c r="T3">
        <f>$D$3*INDEX('AEO 2023 Table 7'!22:22,MATCH(T$1,'AEO 2023 Table 7'!1:1,0))/INDEX('AEO 2023 Table 7'!22:22,MATCH($D$1,'AEO 2023 Table 7'!1:1,0))</f>
        <v>1.3403273276982848</v>
      </c>
      <c r="U3">
        <f>$D$3*INDEX('AEO 2023 Table 7'!22:22,MATCH(U$1,'AEO 2023 Table 7'!1:1,0))/INDEX('AEO 2023 Table 7'!22:22,MATCH($D$1,'AEO 2023 Table 7'!1:1,0))</f>
        <v>1.3406495852084901</v>
      </c>
      <c r="V3">
        <f>$D$3*INDEX('AEO 2023 Table 7'!22:22,MATCH(V$1,'AEO 2023 Table 7'!1:1,0))/INDEX('AEO 2023 Table 7'!22:22,MATCH($D$1,'AEO 2023 Table 7'!1:1,0))</f>
        <v>1.3406458744070859</v>
      </c>
      <c r="W3">
        <f>$D$3*INDEX('AEO 2023 Table 7'!22:22,MATCH(W$1,'AEO 2023 Table 7'!1:1,0))/INDEX('AEO 2023 Table 7'!22:22,MATCH($D$1,'AEO 2023 Table 7'!1:1,0))</f>
        <v>1.3403106290919669</v>
      </c>
      <c r="X3">
        <f>$D$3*INDEX('AEO 2023 Table 7'!22:22,MATCH(X$1,'AEO 2023 Table 7'!1:1,0))/INDEX('AEO 2023 Table 7'!22:22,MATCH($D$1,'AEO 2023 Table 7'!1:1,0))</f>
        <v>1.3398030810309653</v>
      </c>
      <c r="Y3">
        <f>$D$3*INDEX('AEO 2023 Table 7'!22:22,MATCH(Y$1,'AEO 2023 Table 7'!1:1,0))/INDEX('AEO 2023 Table 7'!22:22,MATCH($D$1,'AEO 2023 Table 7'!1:1,0))</f>
        <v>1.338821561263736</v>
      </c>
      <c r="Z3">
        <f>$D$3*INDEX('AEO 2023 Table 7'!22:22,MATCH(Z$1,'AEO 2023 Table 7'!1:1,0))/INDEX('AEO 2023 Table 7'!22:22,MATCH($D$1,'AEO 2023 Table 7'!1:1,0))</f>
        <v>1.3378663050133397</v>
      </c>
      <c r="AA3">
        <f>$D$3*INDEX('AEO 2023 Table 7'!22:22,MATCH(AA$1,'AEO 2023 Table 7'!1:1,0))/INDEX('AEO 2023 Table 7'!22:22,MATCH($D$1,'AEO 2023 Table 7'!1:1,0))</f>
        <v>1.3367267306980328</v>
      </c>
      <c r="AB3">
        <f>$D$3*INDEX('AEO 2023 Table 7'!22:22,MATCH(AB$1,'AEO 2023 Table 7'!1:1,0))/INDEX('AEO 2023 Table 7'!22:22,MATCH($D$1,'AEO 2023 Table 7'!1:1,0))</f>
        <v>1.335964576875182</v>
      </c>
      <c r="AC3">
        <f>$D$3*INDEX('AEO 2023 Table 7'!22:22,MATCH(AC$1,'AEO 2023 Table 7'!1:1,0))/INDEX('AEO 2023 Table 7'!22:22,MATCH($D$1,'AEO 2023 Table 7'!1:1,0))</f>
        <v>1.334648106097772</v>
      </c>
      <c r="AD3">
        <f>$D$3*INDEX('AEO 2023 Table 7'!22:22,MATCH(AD$1,'AEO 2023 Table 7'!1:1,0))/INDEX('AEO 2023 Table 7'!22:22,MATCH($D$1,'AEO 2023 Table 7'!1:1,0))</f>
        <v>1.3334425370988747</v>
      </c>
      <c r="AE3">
        <f>$D$3*INDEX('AEO 2023 Table 7'!22:22,MATCH(AE$1,'AEO 2023 Table 7'!1:1,0))/INDEX('AEO 2023 Table 7'!22:22,MATCH($D$1,'AEO 2023 Table 7'!1:1,0))</f>
        <v>1.3320008139782122</v>
      </c>
      <c r="AF3">
        <f>$D$3*INDEX('AEO 2023 Table 7'!22:22,MATCH(AF$1,'AEO 2023 Table 7'!1:1,0))/INDEX('AEO 2023 Table 7'!22:22,MATCH($D$1,'AEO 2023 Table 7'!1:1,0))</f>
        <v>1.3307440935013404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1.0922145370126606</v>
      </c>
      <c r="E4">
        <f>$D$4*'AEO 2023 Table 7'!G65/'AEO 2023 Table 7'!$F$65*'calibration multiplier'!$E$3</f>
        <v>1.172240417244528</v>
      </c>
      <c r="F4">
        <f>$D$4*'AEO 2023 Table 7'!H65/'AEO 2023 Table 7'!$F$65*'calibration multiplier'!$E$3</f>
        <v>1.1890105465578238</v>
      </c>
      <c r="G4">
        <f>$D$4*'AEO 2023 Table 7'!I65/'AEO 2023 Table 7'!$F$65*'calibration multiplier'!$E$3</f>
        <v>1.1913128103891923</v>
      </c>
      <c r="H4">
        <f>$D$4*'AEO 2023 Table 7'!J65/'AEO 2023 Table 7'!$F$65*'calibration multiplier'!$E$3</f>
        <v>1.2064275543342327</v>
      </c>
      <c r="I4">
        <f>$D$4*'AEO 2023 Table 7'!K65/'AEO 2023 Table 7'!$F$65*'calibration multiplier'!$E$3</f>
        <v>1.2213638221731848</v>
      </c>
      <c r="J4">
        <f>$D$4*'AEO 2023 Table 7'!L65/'AEO 2023 Table 7'!$F$65*'calibration multiplier'!$E$3</f>
        <v>1.233181044699633</v>
      </c>
      <c r="K4">
        <f>$D$4*'AEO 2023 Table 7'!M65/'AEO 2023 Table 7'!$F$65*'calibration multiplier'!$E$3</f>
        <v>1.2419707980815475</v>
      </c>
      <c r="L4">
        <f>$D$4*'AEO 2023 Table 7'!N65/'AEO 2023 Table 7'!$F$65*'calibration multiplier'!$E$3</f>
        <v>1.248139524630391</v>
      </c>
      <c r="M4">
        <f>$D$4*'AEO 2023 Table 7'!O65/'AEO 2023 Table 7'!$F$65*'calibration multiplier'!$E$3</f>
        <v>1.2543140964665516</v>
      </c>
      <c r="N4">
        <f>$D$4*'AEO 2023 Table 7'!P65/'AEO 2023 Table 7'!$F$65*'calibration multiplier'!$E$3</f>
        <v>1.2641162536118202</v>
      </c>
      <c r="O4">
        <f>$D$4*'AEO 2023 Table 7'!Q65/'AEO 2023 Table 7'!$F$65*'calibration multiplier'!$E$3</f>
        <v>1.274447214416393</v>
      </c>
      <c r="P4">
        <f>$D$4*'AEO 2023 Table 7'!R65/'AEO 2023 Table 7'!$F$65*'calibration multiplier'!$E$3</f>
        <v>1.2837821382621</v>
      </c>
      <c r="Q4">
        <f>$D$4*'AEO 2023 Table 7'!S65/'AEO 2023 Table 7'!$F$65*'calibration multiplier'!$E$3</f>
        <v>1.294896367567189</v>
      </c>
      <c r="R4">
        <f>$D$4*'AEO 2023 Table 7'!T65/'AEO 2023 Table 7'!$F$65*'calibration multiplier'!$E$3</f>
        <v>1.3092761640535355</v>
      </c>
      <c r="S4">
        <f>$D$4*'AEO 2023 Table 7'!U65/'AEO 2023 Table 7'!$F$65*'calibration multiplier'!$E$3</f>
        <v>1.3264496181917242</v>
      </c>
      <c r="T4">
        <f>$D$4*'AEO 2023 Table 7'!V65/'AEO 2023 Table 7'!$F$65*'calibration multiplier'!$E$3</f>
        <v>1.344483108937196</v>
      </c>
      <c r="U4">
        <f>$D$4*'AEO 2023 Table 7'!W65/'AEO 2023 Table 7'!$F$65*'calibration multiplier'!$E$3</f>
        <v>1.3633111690719979</v>
      </c>
      <c r="V4">
        <f>$D$4*'AEO 2023 Table 7'!X65/'AEO 2023 Table 7'!$F$65*'calibration multiplier'!$E$3</f>
        <v>1.3851943660446353</v>
      </c>
      <c r="W4">
        <f>$D$4*'AEO 2023 Table 7'!Y65/'AEO 2023 Table 7'!$F$65*'calibration multiplier'!$E$3</f>
        <v>1.4061434861039699</v>
      </c>
      <c r="X4">
        <f>$D$4*'AEO 2023 Table 7'!Z65/'AEO 2023 Table 7'!$F$65*'calibration multiplier'!$E$3</f>
        <v>1.4274573520919032</v>
      </c>
      <c r="Y4">
        <f>$D$4*'AEO 2023 Table 7'!AA65/'AEO 2023 Table 7'!$F$65*'calibration multiplier'!$E$3</f>
        <v>1.4490954366830351</v>
      </c>
      <c r="Z4">
        <f>$D$4*'AEO 2023 Table 7'!AB65/'AEO 2023 Table 7'!$F$65*'calibration multiplier'!$E$3</f>
        <v>1.4706781858875637</v>
      </c>
      <c r="AA4">
        <f>$D$4*'AEO 2023 Table 7'!AC65/'AEO 2023 Table 7'!$F$65*'calibration multiplier'!$E$3</f>
        <v>1.4916857588200714</v>
      </c>
      <c r="AB4">
        <f>$D$4*'AEO 2023 Table 7'!AD65/'AEO 2023 Table 7'!$F$65*'calibration multiplier'!$E$3</f>
        <v>1.5121501097178924</v>
      </c>
      <c r="AC4">
        <f>$D$4*'AEO 2023 Table 7'!AE65/'AEO 2023 Table 7'!$F$65*'calibration multiplier'!$E$3</f>
        <v>1.5340909801920601</v>
      </c>
      <c r="AD4">
        <f>$D$4*'AEO 2023 Table 7'!AF65/'AEO 2023 Table 7'!$F$65*'calibration multiplier'!$E$3</f>
        <v>1.5562508540977154</v>
      </c>
      <c r="AE4">
        <f>$D$4*'AEO 2023 Table 7'!AG65/'AEO 2023 Table 7'!$F$65*'calibration multiplier'!$E$3</f>
        <v>1.5780915753158467</v>
      </c>
      <c r="AF4">
        <f>$D$4*'AEO 2023 Table 7'!AH65/'AEO 2023 Table 7'!$F$65*'calibration multiplier'!$E$3</f>
        <v>1.602449666938623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0.99585492227979278</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0.99372740509381963</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0.99205500331669494</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0.99817959932977152</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1.0085021534769363</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1.0171974723108714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1.0249251104657466</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1.0320783339673292</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1.0397314069459143</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1.0486897735191998</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1.0613315388983313</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1.0733691256843043</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1.0845991357599909</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1.0968739944615096</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1.1080194186945505</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1.1213699940402135</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1.134744959864102</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1.1473191203789743</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1.1615137238157214</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1.1763102011343451</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1.1914233768483822</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1.2061753383957312</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1.2202425991876418</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1.2341263310764419</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1.2494544158699643</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1.2653458157600788</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1.280580696182247</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1.2968382429089143</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1.3156193981127005</v>
      </c>
    </row>
    <row r="3" spans="1:32">
      <c r="A3" t="s">
        <v>124</v>
      </c>
      <c r="B3">
        <v>1</v>
      </c>
      <c r="C3">
        <v>1</v>
      </c>
      <c r="D3" s="108">
        <f>'seds growth'!G11</f>
        <v>1.122668723045726</v>
      </c>
      <c r="E3">
        <f>$D$3*INDEX('AEO 2023 Table 49'!50:50,MATCH(E1,'AEO 2023 Table 49'!13:13,0))/INDEX('AEO 2023 Table 49'!50:50,MATCH($D$1,'AEO 2023 Table 49'!13:13,0))</f>
        <v>1.1050990763863342</v>
      </c>
      <c r="F3">
        <f>$D$3*INDEX('AEO 2023 Table 49'!50:50,MATCH(F1,'AEO 2023 Table 49'!13:13,0))/INDEX('AEO 2023 Table 49'!50:50,MATCH($D$1,'AEO 2023 Table 49'!13:13,0))</f>
        <v>1.0912932177399923</v>
      </c>
      <c r="G3">
        <f>$D$3*INDEX('AEO 2023 Table 49'!50:50,MATCH(G1,'AEO 2023 Table 49'!13:13,0))/INDEX('AEO 2023 Table 49'!50:50,MATCH($D$1,'AEO 2023 Table 49'!13:13,0))</f>
        <v>1.0902017892369309</v>
      </c>
      <c r="H3">
        <f>$D$3*INDEX('AEO 2023 Table 49'!50:50,MATCH(H1,'AEO 2023 Table 49'!13:13,0))/INDEX('AEO 2023 Table 49'!50:50,MATCH($D$1,'AEO 2023 Table 49'!13:13,0))</f>
        <v>1.0970304011109027</v>
      </c>
      <c r="I3">
        <f>$D$3*INDEX('AEO 2023 Table 49'!50:50,MATCH(I1,'AEO 2023 Table 49'!13:13,0))/INDEX('AEO 2023 Table 49'!50:50,MATCH($D$1,'AEO 2023 Table 49'!13:13,0))</f>
        <v>1.1018885601788388</v>
      </c>
      <c r="J3">
        <f>$D$3*INDEX('AEO 2023 Table 49'!50:50,MATCH(J1,'AEO 2023 Table 49'!13:13,0))/INDEX('AEO 2023 Table 49'!50:50,MATCH($D$1,'AEO 2023 Table 49'!13:13,0))</f>
        <v>1.1054149323012905</v>
      </c>
      <c r="K3">
        <f>$D$3*INDEX('AEO 2023 Table 49'!50:50,MATCH(K1,'AEO 2023 Table 49'!13:13,0))/INDEX('AEO 2023 Table 49'!50:50,MATCH($D$1,'AEO 2023 Table 49'!13:13,0))</f>
        <v>1.1061216011350332</v>
      </c>
      <c r="L3">
        <f>$D$3*INDEX('AEO 2023 Table 49'!50:50,MATCH(L1,'AEO 2023 Table 49'!13:13,0))/INDEX('AEO 2023 Table 49'!50:50,MATCH($D$1,'AEO 2023 Table 49'!13:13,0))</f>
        <v>1.106376612284502</v>
      </c>
      <c r="M3">
        <f>$D$3*INDEX('AEO 2023 Table 49'!50:50,MATCH(M1,'AEO 2023 Table 49'!13:13,0))/INDEX('AEO 2023 Table 49'!50:50,MATCH($D$1,'AEO 2023 Table 49'!13:13,0))</f>
        <v>1.1066675405818567</v>
      </c>
      <c r="N3">
        <f>$D$3*INDEX('AEO 2023 Table 49'!50:50,MATCH(N1,'AEO 2023 Table 49'!13:13,0))/INDEX('AEO 2023 Table 49'!50:50,MATCH($D$1,'AEO 2023 Table 49'!13:13,0))</f>
        <v>1.1091647942374387</v>
      </c>
      <c r="O3">
        <f>$D$3*INDEX('AEO 2023 Table 49'!50:50,MATCH(O1,'AEO 2023 Table 49'!13:13,0))/INDEX('AEO 2023 Table 49'!50:50,MATCH($D$1,'AEO 2023 Table 49'!13:13,0))</f>
        <v>1.1091458297911885</v>
      </c>
      <c r="P3">
        <f>$D$3*INDEX('AEO 2023 Table 49'!50:50,MATCH(P1,'AEO 2023 Table 49'!13:13,0))/INDEX('AEO 2023 Table 49'!50:50,MATCH($D$1,'AEO 2023 Table 49'!13:13,0))</f>
        <v>1.1061273721397344</v>
      </c>
      <c r="Q3">
        <f>$D$3*INDEX('AEO 2023 Table 49'!50:50,MATCH(Q1,'AEO 2023 Table 49'!13:13,0))/INDEX('AEO 2023 Table 49'!50:50,MATCH($D$1,'AEO 2023 Table 49'!13:13,0))</f>
        <v>1.1036072086163735</v>
      </c>
      <c r="R3">
        <f>$D$3*INDEX('AEO 2023 Table 49'!50:50,MATCH(R1,'AEO 2023 Table 49'!13:13,0))/INDEX('AEO 2023 Table 49'!50:50,MATCH($D$1,'AEO 2023 Table 49'!13:13,0))</f>
        <v>1.0991821091041374</v>
      </c>
      <c r="S3">
        <f>$D$3*INDEX('AEO 2023 Table 49'!50:50,MATCH(S1,'AEO 2023 Table 49'!13:13,0))/INDEX('AEO 2023 Table 49'!50:50,MATCH($D$1,'AEO 2023 Table 49'!13:13,0))</f>
        <v>1.0983190226226796</v>
      </c>
      <c r="T3">
        <f>$D$3*INDEX('AEO 2023 Table 49'!50:50,MATCH(T1,'AEO 2023 Table 49'!13:13,0))/INDEX('AEO 2023 Table 49'!50:50,MATCH($D$1,'AEO 2023 Table 49'!13:13,0))</f>
        <v>1.0982489238319637</v>
      </c>
      <c r="U3">
        <f>$D$3*INDEX('AEO 2023 Table 49'!50:50,MATCH(U1,'AEO 2023 Table 49'!13:13,0))/INDEX('AEO 2023 Table 49'!50:50,MATCH($D$1,'AEO 2023 Table 49'!13:13,0))</f>
        <v>1.096960944877422</v>
      </c>
      <c r="V3">
        <f>$D$3*INDEX('AEO 2023 Table 49'!50:50,MATCH(V1,'AEO 2023 Table 49'!13:13,0))/INDEX('AEO 2023 Table 49'!50:50,MATCH($D$1,'AEO 2023 Table 49'!13:13,0))</f>
        <v>1.0968521785536451</v>
      </c>
      <c r="W3">
        <f>$D$3*INDEX('AEO 2023 Table 49'!50:50,MATCH(W1,'AEO 2023 Table 49'!13:13,0))/INDEX('AEO 2023 Table 49'!50:50,MATCH($D$1,'AEO 2023 Table 49'!13:13,0))</f>
        <v>1.0959539075596541</v>
      </c>
      <c r="X3">
        <f>$D$3*INDEX('AEO 2023 Table 49'!50:50,MATCH(X1,'AEO 2023 Table 49'!13:13,0))/INDEX('AEO 2023 Table 49'!50:50,MATCH($D$1,'AEO 2023 Table 49'!13:13,0))</f>
        <v>1.0957648696231383</v>
      </c>
      <c r="Y3">
        <f>$D$3*INDEX('AEO 2023 Table 49'!50:50,MATCH(Y1,'AEO 2023 Table 49'!13:13,0))/INDEX('AEO 2023 Table 49'!50:50,MATCH($D$1,'AEO 2023 Table 49'!13:13,0))</f>
        <v>1.0949089353441774</v>
      </c>
      <c r="Z3">
        <f>$D$3*INDEX('AEO 2023 Table 49'!50:50,MATCH(Z1,'AEO 2023 Table 49'!13:13,0))/INDEX('AEO 2023 Table 49'!50:50,MATCH($D$1,'AEO 2023 Table 49'!13:13,0))</f>
        <v>1.0933393661904187</v>
      </c>
      <c r="AA3">
        <f>$D$3*INDEX('AEO 2023 Table 49'!50:50,MATCH(AA1,'AEO 2023 Table 49'!13:13,0))/INDEX('AEO 2023 Table 49'!50:50,MATCH($D$1,'AEO 2023 Table 49'!13:13,0))</f>
        <v>1.0909758064762147</v>
      </c>
      <c r="AB3">
        <f>$D$3*INDEX('AEO 2023 Table 49'!50:50,MATCH(AB1,'AEO 2023 Table 49'!13:13,0))/INDEX('AEO 2023 Table 49'!50:50,MATCH($D$1,'AEO 2023 Table 49'!13:13,0))</f>
        <v>1.0885454448303802</v>
      </c>
      <c r="AC3">
        <f>$D$3*INDEX('AEO 2023 Table 49'!50:50,MATCH(AC1,'AEO 2023 Table 49'!13:13,0))/INDEX('AEO 2023 Table 49'!50:50,MATCH($D$1,'AEO 2023 Table 49'!13:13,0))</f>
        <v>1.0854077717935677</v>
      </c>
      <c r="AD3">
        <f>$D$3*INDEX('AEO 2023 Table 49'!50:50,MATCH(AD1,'AEO 2023 Table 49'!13:13,0))/INDEX('AEO 2023 Table 49'!50:50,MATCH($D$1,'AEO 2023 Table 49'!13:13,0))</f>
        <v>1.08184548252323</v>
      </c>
      <c r="AE3">
        <f>$D$3*INDEX('AEO 2023 Table 49'!50:50,MATCH(AE1,'AEO 2023 Table 49'!13:13,0))/INDEX('AEO 2023 Table 49'!50:50,MATCH($D$1,'AEO 2023 Table 49'!13:13,0))</f>
        <v>1.0803340077497838</v>
      </c>
      <c r="AF3">
        <f>$D$3*INDEX('AEO 2023 Table 49'!50:50,MATCH(AF1,'AEO 2023 Table 49'!13:13,0))/INDEX('AEO 2023 Table 49'!50:50,MATCH($D$1,'AEO 2023 Table 49'!13:13,0))</f>
        <v>1.0801556891092015</v>
      </c>
    </row>
    <row r="4" spans="1:32">
      <c r="A4" t="s">
        <v>122</v>
      </c>
      <c r="B4">
        <v>1</v>
      </c>
      <c r="C4">
        <v>1</v>
      </c>
      <c r="D4" s="108">
        <f>'seds growth'!G8</f>
        <v>1.0922145370126606</v>
      </c>
      <c r="E4">
        <f>$D$4*'AEO 2023 Table 7'!G65/'AEO 2023 Table 7'!$F$65</f>
        <v>1.172240417244528</v>
      </c>
      <c r="F4">
        <f>$D$4*'AEO 2023 Table 7'!H65/'AEO 2023 Table 7'!$F$65</f>
        <v>1.1890105465578238</v>
      </c>
      <c r="G4">
        <f>$D$4*'AEO 2023 Table 7'!I65/'AEO 2023 Table 7'!$F$65</f>
        <v>1.1913128103891923</v>
      </c>
      <c r="H4">
        <f>$D$4*'AEO 2023 Table 7'!J65/'AEO 2023 Table 7'!$F$65</f>
        <v>1.2064275543342327</v>
      </c>
      <c r="I4">
        <f>$D$4*'AEO 2023 Table 7'!K65/'AEO 2023 Table 7'!$F$65</f>
        <v>1.2213638221731848</v>
      </c>
      <c r="J4">
        <f>$D$4*'AEO 2023 Table 7'!L65/'AEO 2023 Table 7'!$F$65</f>
        <v>1.233181044699633</v>
      </c>
      <c r="K4">
        <f>$D$4*'AEO 2023 Table 7'!M65/'AEO 2023 Table 7'!$F$65</f>
        <v>1.2419707980815475</v>
      </c>
      <c r="L4">
        <f>$D$4*'AEO 2023 Table 7'!N65/'AEO 2023 Table 7'!$F$65</f>
        <v>1.248139524630391</v>
      </c>
      <c r="M4">
        <f>$D$4*'AEO 2023 Table 7'!O65/'AEO 2023 Table 7'!$F$65</f>
        <v>1.2543140964665516</v>
      </c>
      <c r="N4">
        <f>$D$4*'AEO 2023 Table 7'!P65/'AEO 2023 Table 7'!$F$65</f>
        <v>1.2641162536118202</v>
      </c>
      <c r="O4">
        <f>$D$4*'AEO 2023 Table 7'!Q65/'AEO 2023 Table 7'!$F$65</f>
        <v>1.274447214416393</v>
      </c>
      <c r="P4">
        <f>$D$4*'AEO 2023 Table 7'!R65/'AEO 2023 Table 7'!$F$65</f>
        <v>1.2837821382621</v>
      </c>
      <c r="Q4">
        <f>$D$4*'AEO 2023 Table 7'!S65/'AEO 2023 Table 7'!$F$65</f>
        <v>1.294896367567189</v>
      </c>
      <c r="R4">
        <f>$D$4*'AEO 2023 Table 7'!T65/'AEO 2023 Table 7'!$F$65</f>
        <v>1.3092761640535355</v>
      </c>
      <c r="S4">
        <f>$D$4*'AEO 2023 Table 7'!U65/'AEO 2023 Table 7'!$F$65</f>
        <v>1.3264496181917242</v>
      </c>
      <c r="T4">
        <f>$D$4*'AEO 2023 Table 7'!V65/'AEO 2023 Table 7'!$F$65</f>
        <v>1.344483108937196</v>
      </c>
      <c r="U4">
        <f>$D$4*'AEO 2023 Table 7'!W65/'AEO 2023 Table 7'!$F$65</f>
        <v>1.3633111690719979</v>
      </c>
      <c r="V4">
        <f>$D$4*'AEO 2023 Table 7'!X65/'AEO 2023 Table 7'!$F$65</f>
        <v>1.3851943660446353</v>
      </c>
      <c r="W4">
        <f>$D$4*'AEO 2023 Table 7'!Y65/'AEO 2023 Table 7'!$F$65</f>
        <v>1.4061434861039699</v>
      </c>
      <c r="X4">
        <f>$D$4*'AEO 2023 Table 7'!Z65/'AEO 2023 Table 7'!$F$65</f>
        <v>1.4274573520919032</v>
      </c>
      <c r="Y4">
        <f>$D$4*'AEO 2023 Table 7'!AA65/'AEO 2023 Table 7'!$F$65</f>
        <v>1.4490954366830351</v>
      </c>
      <c r="Z4">
        <f>$D$4*'AEO 2023 Table 7'!AB65/'AEO 2023 Table 7'!$F$65</f>
        <v>1.4706781858875637</v>
      </c>
      <c r="AA4">
        <f>$D$4*'AEO 2023 Table 7'!AC65/'AEO 2023 Table 7'!$F$65</f>
        <v>1.4916857588200714</v>
      </c>
      <c r="AB4">
        <f>$D$4*'AEO 2023 Table 7'!AD65/'AEO 2023 Table 7'!$F$65</f>
        <v>1.5121501097178924</v>
      </c>
      <c r="AC4">
        <f>$D$4*'AEO 2023 Table 7'!AE65/'AEO 2023 Table 7'!$F$65</f>
        <v>1.5340909801920601</v>
      </c>
      <c r="AD4">
        <f>$D$4*'AEO 2023 Table 7'!AF65/'AEO 2023 Table 7'!$F$65</f>
        <v>1.5562508540977154</v>
      </c>
      <c r="AE4">
        <f>$D$4*'AEO 2023 Table 7'!AG65/'AEO 2023 Table 7'!$F$65</f>
        <v>1.5780915753158467</v>
      </c>
      <c r="AF4">
        <f>$D$4*'AEO 2023 Table 7'!AH65/'AEO 2023 Table 7'!$F$65</f>
        <v>1.602449666938623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0.99585492227979278</v>
      </c>
      <c r="E2" s="108">
        <f>'growth rates from 2022 psgr'!E2</f>
        <v>1.0161905053092859</v>
      </c>
      <c r="F2" s="108">
        <f>'growth rates from 2022 psgr'!F2</f>
        <v>1.0235974128540135</v>
      </c>
      <c r="G2" s="108">
        <f>'growth rates from 2022 psgr'!G2</f>
        <v>1.0273988174102198</v>
      </c>
      <c r="H2" s="108">
        <f>'growth rates from 2022 psgr'!H2</f>
        <v>1.0347112372323843</v>
      </c>
      <c r="I2" s="108">
        <f>'growth rates from 2022 psgr'!I2</f>
        <v>1.0444117627482759</v>
      </c>
      <c r="J2" s="108">
        <f>'growth rates from 2022 psgr'!J2</f>
        <v>1.0533863990976822</v>
      </c>
      <c r="K2" s="108">
        <f>'growth rates from 2022 psgr'!K2</f>
        <v>1.0603965433175211</v>
      </c>
      <c r="L2" s="108">
        <f>'growth rates from 2022 psgr'!L2</f>
        <v>1.0657448983107261</v>
      </c>
      <c r="M2" s="108">
        <f>'growth rates from 2022 psgr'!M2</f>
        <v>1.0702740732068321</v>
      </c>
      <c r="N2" s="108">
        <f>'growth rates from 2022 psgr'!N2</f>
        <v>1.0740836868381618</v>
      </c>
      <c r="O2" s="108">
        <f>'growth rates from 2022 psgr'!O2</f>
        <v>1.0795852746313714</v>
      </c>
      <c r="P2" s="108">
        <f>'growth rates from 2022 psgr'!P2</f>
        <v>1.0866108104292589</v>
      </c>
      <c r="Q2" s="108">
        <f>'growth rates from 2022 psgr'!Q2</f>
        <v>1.0930270919138356</v>
      </c>
      <c r="R2" s="108">
        <f>'growth rates from 2022 psgr'!R2</f>
        <v>1.0982399145093535</v>
      </c>
      <c r="S2" s="108">
        <f>'growth rates from 2022 psgr'!S2</f>
        <v>1.1042980827095297</v>
      </c>
      <c r="T2" s="108">
        <f>'growth rates from 2022 psgr'!T2</f>
        <v>1.1111341296010691</v>
      </c>
      <c r="U2" s="108">
        <f>'growth rates from 2022 psgr'!U2</f>
        <v>1.1180217387168789</v>
      </c>
      <c r="V2" s="108">
        <f>'growth rates from 2022 psgr'!V2</f>
        <v>1.1258891141529603</v>
      </c>
      <c r="W2" s="108">
        <f>'growth rates from 2022 psgr'!W2</f>
        <v>1.1339509379844137</v>
      </c>
      <c r="X2" s="108">
        <f>'growth rates from 2022 psgr'!X2</f>
        <v>1.1423583054574644</v>
      </c>
      <c r="Y2" s="108">
        <f>'growth rates from 2022 psgr'!Y2</f>
        <v>1.1505235101178233</v>
      </c>
      <c r="Z2" s="108">
        <f>'growth rates from 2022 psgr'!Z2</f>
        <v>1.1589790189585554</v>
      </c>
      <c r="AA2" s="108">
        <f>'growth rates from 2022 psgr'!AA2</f>
        <v>1.1679678500940613</v>
      </c>
      <c r="AB2" s="108">
        <f>'growth rates from 2022 psgr'!AB2</f>
        <v>1.1784118797186338</v>
      </c>
      <c r="AC2" s="108">
        <f>'growth rates from 2022 psgr'!AC2</f>
        <v>1.1896242108970074</v>
      </c>
      <c r="AD2" s="108">
        <f>'growth rates from 2022 psgr'!AD2</f>
        <v>1.2011920046950268</v>
      </c>
      <c r="AE2" s="108">
        <f>'growth rates from 2022 psgr'!AE2</f>
        <v>1.2129120050710986</v>
      </c>
      <c r="AF2" s="108">
        <f>'growth rates from 2022 psgr'!AF2</f>
        <v>1.2257023265731792</v>
      </c>
    </row>
    <row r="3" spans="1:32">
      <c r="A3" t="s">
        <v>124</v>
      </c>
      <c r="B3">
        <f>INDEX('AEO 2021 Table 7'!22:22,MATCH(B$1,'AEO 2021 Table 7'!1:1,0))/INDEX('AEO 2021 Table 7'!22:22,MATCH(B$1,'AEO 2021 Table 7'!1:1,0))</f>
        <v>1</v>
      </c>
      <c r="C3">
        <v>1</v>
      </c>
      <c r="D3" s="108">
        <f>'growth rates from 2022 psgr'!D3</f>
        <v>1.122668723045726</v>
      </c>
      <c r="E3" s="108">
        <f>'growth rates from 2022 psgr'!E3</f>
        <v>1.1956668277176821</v>
      </c>
      <c r="F3" s="108">
        <f>'growth rates from 2022 psgr'!F3</f>
        <v>1.2371632866817188</v>
      </c>
      <c r="G3" s="108">
        <f>'growth rates from 2022 psgr'!G3</f>
        <v>1.2629027231942782</v>
      </c>
      <c r="H3" s="108">
        <f>'growth rates from 2022 psgr'!H3</f>
        <v>1.2816821102161933</v>
      </c>
      <c r="I3" s="108">
        <f>'growth rates from 2022 psgr'!I3</f>
        <v>1.2957714025477036</v>
      </c>
      <c r="J3" s="108">
        <f>'growth rates from 2022 psgr'!J3</f>
        <v>1.3065310183711227</v>
      </c>
      <c r="K3" s="108">
        <f>'growth rates from 2022 psgr'!K3</f>
        <v>1.3145730479801097</v>
      </c>
      <c r="L3" s="108">
        <f>'growth rates from 2022 psgr'!L3</f>
        <v>1.3204923264417952</v>
      </c>
      <c r="M3" s="108">
        <f>'growth rates from 2022 psgr'!M3</f>
        <v>1.3245603500623506</v>
      </c>
      <c r="N3" s="108">
        <f>'growth rates from 2022 psgr'!N3</f>
        <v>1.3278325347404136</v>
      </c>
      <c r="O3" s="108">
        <f>'growth rates from 2022 psgr'!O3</f>
        <v>1.3307423340696405</v>
      </c>
      <c r="P3" s="108">
        <f>'growth rates from 2022 psgr'!P3</f>
        <v>1.3335837011026304</v>
      </c>
      <c r="Q3" s="108">
        <f>'growth rates from 2022 psgr'!Q3</f>
        <v>1.3358683135684148</v>
      </c>
      <c r="R3" s="108">
        <f>'growth rates from 2022 psgr'!R3</f>
        <v>1.3378296000691074</v>
      </c>
      <c r="S3" s="108">
        <f>'growth rates from 2022 psgr'!S3</f>
        <v>1.3395361720430814</v>
      </c>
      <c r="T3" s="108">
        <f>'growth rates from 2022 psgr'!T3</f>
        <v>1.3403273276982848</v>
      </c>
      <c r="U3" s="108">
        <f>'growth rates from 2022 psgr'!U3</f>
        <v>1.3406495852084901</v>
      </c>
      <c r="V3" s="108">
        <f>'growth rates from 2022 psgr'!V3</f>
        <v>1.3406458744070859</v>
      </c>
      <c r="W3" s="108">
        <f>'growth rates from 2022 psgr'!W3</f>
        <v>1.3403106290919669</v>
      </c>
      <c r="X3" s="108">
        <f>'growth rates from 2022 psgr'!X3</f>
        <v>1.3398030810309653</v>
      </c>
      <c r="Y3" s="108">
        <f>'growth rates from 2022 psgr'!Y3</f>
        <v>1.338821561263736</v>
      </c>
      <c r="Z3" s="108">
        <f>'growth rates from 2022 psgr'!Z3</f>
        <v>1.3378663050133397</v>
      </c>
      <c r="AA3" s="108">
        <f>'growth rates from 2022 psgr'!AA3</f>
        <v>1.3367267306980328</v>
      </c>
      <c r="AB3" s="108">
        <f>'growth rates from 2022 psgr'!AB3</f>
        <v>1.335964576875182</v>
      </c>
      <c r="AC3" s="108">
        <f>'growth rates from 2022 psgr'!AC3</f>
        <v>1.334648106097772</v>
      </c>
      <c r="AD3" s="108">
        <f>'growth rates from 2022 psgr'!AD3</f>
        <v>1.3334425370988747</v>
      </c>
      <c r="AE3" s="108">
        <f>'growth rates from 2022 psgr'!AE3</f>
        <v>1.3320008139782122</v>
      </c>
      <c r="AF3" s="108">
        <f>'growth rates from 2022 psgr'!AF3</f>
        <v>1.3307440935013404</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1.0922145370126606</v>
      </c>
      <c r="E4" s="108">
        <f>'growth rates from 2022 psgr'!E4</f>
        <v>1.172240417244528</v>
      </c>
      <c r="F4" s="108">
        <f>'growth rates from 2022 psgr'!F4</f>
        <v>1.1890105465578238</v>
      </c>
      <c r="G4" s="108">
        <f>'growth rates from 2022 psgr'!G4</f>
        <v>1.1913128103891923</v>
      </c>
      <c r="H4" s="108">
        <f>'growth rates from 2022 psgr'!H4</f>
        <v>1.2064275543342327</v>
      </c>
      <c r="I4" s="108">
        <f>'growth rates from 2022 psgr'!I4</f>
        <v>1.2213638221731848</v>
      </c>
      <c r="J4" s="108">
        <f>'growth rates from 2022 psgr'!J4</f>
        <v>1.233181044699633</v>
      </c>
      <c r="K4" s="108">
        <f>'growth rates from 2022 psgr'!K4</f>
        <v>1.2419707980815475</v>
      </c>
      <c r="L4" s="108">
        <f>'growth rates from 2022 psgr'!L4</f>
        <v>1.248139524630391</v>
      </c>
      <c r="M4" s="108">
        <f>'growth rates from 2022 psgr'!M4</f>
        <v>1.2543140964665516</v>
      </c>
      <c r="N4" s="108">
        <f>'growth rates from 2022 psgr'!N4</f>
        <v>1.2641162536118202</v>
      </c>
      <c r="O4" s="108">
        <f>'growth rates from 2022 psgr'!O4</f>
        <v>1.274447214416393</v>
      </c>
      <c r="P4" s="108">
        <f>'growth rates from 2022 psgr'!P4</f>
        <v>1.2837821382621</v>
      </c>
      <c r="Q4" s="108">
        <f>'growth rates from 2022 psgr'!Q4</f>
        <v>1.294896367567189</v>
      </c>
      <c r="R4" s="108">
        <f>'growth rates from 2022 psgr'!R4</f>
        <v>1.3092761640535355</v>
      </c>
      <c r="S4" s="108">
        <f>'growth rates from 2022 psgr'!S4</f>
        <v>1.3264496181917242</v>
      </c>
      <c r="T4" s="108">
        <f>'growth rates from 2022 psgr'!T4</f>
        <v>1.344483108937196</v>
      </c>
      <c r="U4" s="108">
        <f>'growth rates from 2022 psgr'!U4</f>
        <v>1.3633111690719979</v>
      </c>
      <c r="V4" s="108">
        <f>'growth rates from 2022 psgr'!V4</f>
        <v>1.3851943660446353</v>
      </c>
      <c r="W4" s="108">
        <f>'growth rates from 2022 psgr'!W4</f>
        <v>1.4061434861039699</v>
      </c>
      <c r="X4" s="108">
        <f>'growth rates from 2022 psgr'!X4</f>
        <v>1.4274573520919032</v>
      </c>
      <c r="Y4" s="108">
        <f>'growth rates from 2022 psgr'!Y4</f>
        <v>1.4490954366830351</v>
      </c>
      <c r="Z4" s="108">
        <f>'growth rates from 2022 psgr'!Z4</f>
        <v>1.4706781858875637</v>
      </c>
      <c r="AA4" s="108">
        <f>'growth rates from 2022 psgr'!AA4</f>
        <v>1.4916857588200714</v>
      </c>
      <c r="AB4" s="108">
        <f>'growth rates from 2022 psgr'!AB4</f>
        <v>1.5121501097178924</v>
      </c>
      <c r="AC4" s="108">
        <f>'growth rates from 2022 psgr'!AC4</f>
        <v>1.5340909801920601</v>
      </c>
      <c r="AD4" s="108">
        <f>'growth rates from 2022 psgr'!AD4</f>
        <v>1.5562508540977154</v>
      </c>
      <c r="AE4" s="108">
        <f>'growth rates from 2022 psgr'!AE4</f>
        <v>1.5780915753158467</v>
      </c>
      <c r="AF4" s="108">
        <f>'growth rates from 2022 psgr'!AF4</f>
        <v>1.602449666938623</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0.99585492227979278</v>
      </c>
      <c r="E2" s="108">
        <f>'growth rates from 2022 frgt'!E2</f>
        <v>0.99372740509381963</v>
      </c>
      <c r="F2" s="108">
        <f>'growth rates from 2022 frgt'!F2</f>
        <v>0.99205500331669494</v>
      </c>
      <c r="G2" s="108">
        <f>'growth rates from 2022 frgt'!G2</f>
        <v>0.99817959932977152</v>
      </c>
      <c r="H2" s="108">
        <f>'growth rates from 2022 frgt'!H2</f>
        <v>1.0085021534769363</v>
      </c>
      <c r="I2" s="108">
        <f>'growth rates from 2022 frgt'!I2</f>
        <v>1.0171974723108714</v>
      </c>
      <c r="J2" s="108">
        <f>'growth rates from 2022 frgt'!J2</f>
        <v>1.0249251104657466</v>
      </c>
      <c r="K2" s="108">
        <f>'growth rates from 2022 frgt'!K2</f>
        <v>1.0320783339673292</v>
      </c>
      <c r="L2" s="108">
        <f>'growth rates from 2022 frgt'!L2</f>
        <v>1.0397314069459143</v>
      </c>
      <c r="M2" s="108">
        <f>'growth rates from 2022 frgt'!M2</f>
        <v>1.0486897735191998</v>
      </c>
      <c r="N2" s="108">
        <f>'growth rates from 2022 frgt'!N2</f>
        <v>1.0613315388983313</v>
      </c>
      <c r="O2" s="108">
        <f>'growth rates from 2022 frgt'!O2</f>
        <v>1.0733691256843043</v>
      </c>
      <c r="P2" s="108">
        <f>'growth rates from 2022 frgt'!P2</f>
        <v>1.0845991357599909</v>
      </c>
      <c r="Q2" s="108">
        <f>'growth rates from 2022 frgt'!Q2</f>
        <v>1.0968739944615096</v>
      </c>
      <c r="R2" s="108">
        <f>'growth rates from 2022 frgt'!R2</f>
        <v>1.1080194186945505</v>
      </c>
      <c r="S2" s="108">
        <f>'growth rates from 2022 frgt'!S2</f>
        <v>1.1213699940402135</v>
      </c>
      <c r="T2" s="108">
        <f>'growth rates from 2022 frgt'!T2</f>
        <v>1.134744959864102</v>
      </c>
      <c r="U2" s="108">
        <f>'growth rates from 2022 frgt'!U2</f>
        <v>1.1473191203789743</v>
      </c>
      <c r="V2" s="108">
        <f>'growth rates from 2022 frgt'!V2</f>
        <v>1.1615137238157214</v>
      </c>
      <c r="W2" s="108">
        <f>'growth rates from 2022 frgt'!W2</f>
        <v>1.1763102011343451</v>
      </c>
      <c r="X2" s="108">
        <f>'growth rates from 2022 frgt'!X2</f>
        <v>1.1914233768483822</v>
      </c>
      <c r="Y2" s="108">
        <f>'growth rates from 2022 frgt'!Y2</f>
        <v>1.2061753383957312</v>
      </c>
      <c r="Z2" s="108">
        <f>'growth rates from 2022 frgt'!Z2</f>
        <v>1.2202425991876418</v>
      </c>
      <c r="AA2" s="108">
        <f>'growth rates from 2022 frgt'!AA2</f>
        <v>1.2341263310764419</v>
      </c>
      <c r="AB2" s="108">
        <f>'growth rates from 2022 frgt'!AB2</f>
        <v>1.2494544158699643</v>
      </c>
      <c r="AC2" s="108">
        <f>'growth rates from 2022 frgt'!AC2</f>
        <v>1.2653458157600788</v>
      </c>
      <c r="AD2" s="108">
        <f>'growth rates from 2022 frgt'!AD2</f>
        <v>1.280580696182247</v>
      </c>
      <c r="AE2" s="108">
        <f>'growth rates from 2022 frgt'!AE2</f>
        <v>1.2968382429089143</v>
      </c>
      <c r="AF2" s="108">
        <f>'growth rates from 2022 frgt'!AF2</f>
        <v>1.3156193981127005</v>
      </c>
    </row>
    <row r="3" spans="1:32">
      <c r="A3" t="s">
        <v>124</v>
      </c>
      <c r="B3">
        <v>1</v>
      </c>
      <c r="C3">
        <v>1</v>
      </c>
      <c r="D3" s="108">
        <f>'growth rates from 2022 frgt'!D3</f>
        <v>1.122668723045726</v>
      </c>
      <c r="E3" s="108">
        <f>'growth rates from 2022 frgt'!E3</f>
        <v>1.1050990763863342</v>
      </c>
      <c r="F3" s="108">
        <f>'growth rates from 2022 frgt'!F3</f>
        <v>1.0912932177399923</v>
      </c>
      <c r="G3" s="108">
        <f>'growth rates from 2022 frgt'!G3</f>
        <v>1.0902017892369309</v>
      </c>
      <c r="H3" s="108">
        <f>'growth rates from 2022 frgt'!H3</f>
        <v>1.0970304011109027</v>
      </c>
      <c r="I3" s="108">
        <f>'growth rates from 2022 frgt'!I3</f>
        <v>1.1018885601788388</v>
      </c>
      <c r="J3" s="108">
        <f>'growth rates from 2022 frgt'!J3</f>
        <v>1.1054149323012905</v>
      </c>
      <c r="K3" s="108">
        <f>'growth rates from 2022 frgt'!K3</f>
        <v>1.1061216011350332</v>
      </c>
      <c r="L3" s="108">
        <f>'growth rates from 2022 frgt'!L3</f>
        <v>1.106376612284502</v>
      </c>
      <c r="M3" s="108">
        <f>'growth rates from 2022 frgt'!M3</f>
        <v>1.1066675405818567</v>
      </c>
      <c r="N3" s="108">
        <f>'growth rates from 2022 frgt'!N3</f>
        <v>1.1091647942374387</v>
      </c>
      <c r="O3" s="108">
        <f>'growth rates from 2022 frgt'!O3</f>
        <v>1.1091458297911885</v>
      </c>
      <c r="P3" s="108">
        <f>'growth rates from 2022 frgt'!P3</f>
        <v>1.1061273721397344</v>
      </c>
      <c r="Q3" s="108">
        <f>'growth rates from 2022 frgt'!Q3</f>
        <v>1.1036072086163735</v>
      </c>
      <c r="R3" s="108">
        <f>'growth rates from 2022 frgt'!R3</f>
        <v>1.0991821091041374</v>
      </c>
      <c r="S3" s="108">
        <f>'growth rates from 2022 frgt'!S3</f>
        <v>1.0983190226226796</v>
      </c>
      <c r="T3" s="108">
        <f>'growth rates from 2022 frgt'!T3</f>
        <v>1.0982489238319637</v>
      </c>
      <c r="U3" s="108">
        <f>'growth rates from 2022 frgt'!U3</f>
        <v>1.096960944877422</v>
      </c>
      <c r="V3" s="108">
        <f>'growth rates from 2022 frgt'!V3</f>
        <v>1.0968521785536451</v>
      </c>
      <c r="W3" s="108">
        <f>'growth rates from 2022 frgt'!W3</f>
        <v>1.0959539075596541</v>
      </c>
      <c r="X3" s="108">
        <f>'growth rates from 2022 frgt'!X3</f>
        <v>1.0957648696231383</v>
      </c>
      <c r="Y3" s="108">
        <f>'growth rates from 2022 frgt'!Y3</f>
        <v>1.0949089353441774</v>
      </c>
      <c r="Z3" s="108">
        <f>'growth rates from 2022 frgt'!Z3</f>
        <v>1.0933393661904187</v>
      </c>
      <c r="AA3" s="108">
        <f>'growth rates from 2022 frgt'!AA3</f>
        <v>1.0909758064762147</v>
      </c>
      <c r="AB3" s="108">
        <f>'growth rates from 2022 frgt'!AB3</f>
        <v>1.0885454448303802</v>
      </c>
      <c r="AC3" s="108">
        <f>'growth rates from 2022 frgt'!AC3</f>
        <v>1.0854077717935677</v>
      </c>
      <c r="AD3" s="108">
        <f>'growth rates from 2022 frgt'!AD3</f>
        <v>1.08184548252323</v>
      </c>
      <c r="AE3" s="108">
        <f>'growth rates from 2022 frgt'!AE3</f>
        <v>1.0803340077497838</v>
      </c>
      <c r="AF3" s="108">
        <f>'growth rates from 2022 frgt'!AF3</f>
        <v>1.0801556891092015</v>
      </c>
    </row>
    <row r="4" spans="1:32">
      <c r="A4" t="s">
        <v>122</v>
      </c>
      <c r="B4">
        <v>1</v>
      </c>
      <c r="C4">
        <v>1</v>
      </c>
      <c r="D4" s="108">
        <f>'growth rates from 2022 frgt'!D4</f>
        <v>1.0922145370126606</v>
      </c>
      <c r="E4" s="108">
        <f>'growth rates from 2022 frgt'!E4</f>
        <v>1.172240417244528</v>
      </c>
      <c r="F4" s="108">
        <f>'growth rates from 2022 frgt'!F4</f>
        <v>1.1890105465578238</v>
      </c>
      <c r="G4" s="108">
        <f>'growth rates from 2022 frgt'!G4</f>
        <v>1.1913128103891923</v>
      </c>
      <c r="H4" s="108">
        <f>'growth rates from 2022 frgt'!H4</f>
        <v>1.2064275543342327</v>
      </c>
      <c r="I4" s="108">
        <f>'growth rates from 2022 frgt'!I4</f>
        <v>1.2213638221731848</v>
      </c>
      <c r="J4" s="108">
        <f>'growth rates from 2022 frgt'!J4</f>
        <v>1.233181044699633</v>
      </c>
      <c r="K4" s="108">
        <f>'growth rates from 2022 frgt'!K4</f>
        <v>1.2419707980815475</v>
      </c>
      <c r="L4" s="108">
        <f>'growth rates from 2022 frgt'!L4</f>
        <v>1.248139524630391</v>
      </c>
      <c r="M4" s="108">
        <f>'growth rates from 2022 frgt'!M4</f>
        <v>1.2543140964665516</v>
      </c>
      <c r="N4" s="108">
        <f>'growth rates from 2022 frgt'!N4</f>
        <v>1.2641162536118202</v>
      </c>
      <c r="O4" s="108">
        <f>'growth rates from 2022 frgt'!O4</f>
        <v>1.274447214416393</v>
      </c>
      <c r="P4" s="108">
        <f>'growth rates from 2022 frgt'!P4</f>
        <v>1.2837821382621</v>
      </c>
      <c r="Q4" s="108">
        <f>'growth rates from 2022 frgt'!Q4</f>
        <v>1.294896367567189</v>
      </c>
      <c r="R4" s="108">
        <f>'growth rates from 2022 frgt'!R4</f>
        <v>1.3092761640535355</v>
      </c>
      <c r="S4" s="108">
        <f>'growth rates from 2022 frgt'!S4</f>
        <v>1.3264496181917242</v>
      </c>
      <c r="T4" s="108">
        <f>'growth rates from 2022 frgt'!T4</f>
        <v>1.344483108937196</v>
      </c>
      <c r="U4" s="108">
        <f>'growth rates from 2022 frgt'!U4</f>
        <v>1.3633111690719979</v>
      </c>
      <c r="V4" s="108">
        <f>'growth rates from 2022 frgt'!V4</f>
        <v>1.3851943660446353</v>
      </c>
      <c r="W4" s="108">
        <f>'growth rates from 2022 frgt'!W4</f>
        <v>1.4061434861039699</v>
      </c>
      <c r="X4" s="108">
        <f>'growth rates from 2022 frgt'!X4</f>
        <v>1.4274573520919032</v>
      </c>
      <c r="Y4" s="108">
        <f>'growth rates from 2022 frgt'!Y4</f>
        <v>1.4490954366830351</v>
      </c>
      <c r="Z4" s="108">
        <f>'growth rates from 2022 frgt'!Z4</f>
        <v>1.4706781858875637</v>
      </c>
      <c r="AA4" s="108">
        <f>'growth rates from 2022 frgt'!AA4</f>
        <v>1.4916857588200714</v>
      </c>
      <c r="AB4" s="108">
        <f>'growth rates from 2022 frgt'!AB4</f>
        <v>1.5121501097178924</v>
      </c>
      <c r="AC4" s="108">
        <f>'growth rates from 2022 frgt'!AC4</f>
        <v>1.5340909801920601</v>
      </c>
      <c r="AD4" s="108">
        <f>'growth rates from 2022 frgt'!AD4</f>
        <v>1.5562508540977154</v>
      </c>
      <c r="AE4" s="108">
        <f>'growth rates from 2022 frgt'!AE4</f>
        <v>1.5780915753158467</v>
      </c>
      <c r="AF4" s="108">
        <f>'growth rates from 2022 frgt'!AF4</f>
        <v>1.602449666938623</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2025-01-03T23:23:44Z</dcterms:modified>
</cp:coreProperties>
</file>