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UT/bldgs/BCEU/"/>
    </mc:Choice>
  </mc:AlternateContent>
  <xr:revisionPtr revIDLastSave="0" documentId="8_{E13401AF-9577-4D4E-B112-92A59CF3C5BD}"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G182" i="36" l="1"/>
  <c r="T11" i="16" s="1"/>
  <c r="X182" i="36"/>
  <c r="K11" i="16" s="1"/>
  <c r="AJ151" i="36"/>
  <c r="W6" i="14" s="1"/>
  <c r="T151" i="36"/>
  <c r="G6" i="14" s="1"/>
  <c r="AM143" i="36"/>
  <c r="Z11" i="21" s="1"/>
  <c r="AE143" i="36"/>
  <c r="R11" i="21" s="1"/>
  <c r="AM182" i="36"/>
  <c r="Z11" i="16" s="1"/>
  <c r="AE182" i="36"/>
  <c r="R11" i="16" s="1"/>
  <c r="W182" i="36"/>
  <c r="J11" i="16" s="1"/>
  <c r="AM156" i="36"/>
  <c r="Z11" i="14" s="1"/>
  <c r="AE156" i="36"/>
  <c r="R11" i="14" s="1"/>
  <c r="W156" i="36"/>
  <c r="J11" i="14" s="1"/>
  <c r="AQ151" i="36"/>
  <c r="AD6" i="14" s="1"/>
  <c r="AI151" i="36"/>
  <c r="V6" i="14" s="1"/>
  <c r="AA151" i="36"/>
  <c r="N6" i="14" s="1"/>
  <c r="S151" i="36"/>
  <c r="F6" i="14" s="1"/>
  <c r="AL143" i="36"/>
  <c r="Y11" i="21" s="1"/>
  <c r="AD143" i="36"/>
  <c r="Q11" i="21" s="1"/>
  <c r="V143" i="36"/>
  <c r="I11" i="21" s="1"/>
  <c r="AL182" i="36"/>
  <c r="Y11" i="16" s="1"/>
  <c r="AD182" i="36"/>
  <c r="Q11" i="16" s="1"/>
  <c r="V182" i="36"/>
  <c r="I11" i="16" s="1"/>
  <c r="AL156" i="36"/>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S182" i="36"/>
  <c r="AF11" i="16" s="1"/>
  <c r="AK182" i="36"/>
  <c r="X11" i="16" s="1"/>
  <c r="AC182" i="36"/>
  <c r="P11" i="16" s="1"/>
  <c r="U182" i="36"/>
  <c r="H11" i="16"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O182" i="36"/>
  <c r="AB11" i="16" s="1"/>
  <c r="Y182" i="36"/>
  <c r="L11" i="16" s="1"/>
  <c r="AO156" i="36"/>
  <c r="AB11" i="14" s="1"/>
  <c r="AG156" i="36"/>
  <c r="T11" i="14" s="1"/>
  <c r="Y156" i="36"/>
  <c r="L11" i="14" s="1"/>
  <c r="AS151" i="36"/>
  <c r="AF6" i="14" s="1"/>
  <c r="AK151" i="36"/>
  <c r="X6" i="14" s="1"/>
  <c r="AC151" i="36"/>
  <c r="P6" i="14" s="1"/>
  <c r="U151" i="36"/>
  <c r="H6" i="14" s="1"/>
  <c r="AN143" i="36"/>
  <c r="AA11" i="21" s="1"/>
  <c r="AF143" i="36"/>
  <c r="S11" i="21" s="1"/>
  <c r="X143" i="36"/>
  <c r="K11" i="21" s="1"/>
  <c r="AN182" i="36"/>
  <c r="AA11" i="16" s="1"/>
  <c r="AF182" i="36"/>
  <c r="S11" i="16" s="1"/>
  <c r="AN156" i="36"/>
  <c r="AA11" i="14" s="1"/>
  <c r="AF156" i="36"/>
  <c r="S11" i="14" s="1"/>
  <c r="X156" i="36"/>
  <c r="K11" i="14" s="1"/>
  <c r="AR151" i="36"/>
  <c r="AE6" i="14" s="1"/>
  <c r="AB151" i="36"/>
  <c r="O6" i="14" s="1"/>
  <c r="W143" i="36"/>
  <c r="J11" i="21" s="1"/>
  <c r="AR182" i="36"/>
  <c r="AE11" i="16" s="1"/>
  <c r="AJ182" i="36"/>
  <c r="W11" i="16" s="1"/>
  <c r="AB182" i="36"/>
  <c r="O11" i="16" s="1"/>
  <c r="T182" i="36"/>
  <c r="G11" i="16"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R108" i="30"/>
  <c r="K108" i="36"/>
  <c r="Q108" i="30"/>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AO4" i="36"/>
  <c r="AA2" i="18" s="1"/>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AC2" i="23" s="1"/>
  <c r="T69" i="36"/>
  <c r="G2" i="23" s="1"/>
  <c r="AJ69" i="36"/>
  <c r="W2" i="23" s="1"/>
  <c r="AR69" i="36"/>
  <c r="AE2" i="23" s="1"/>
  <c r="V69" i="36"/>
  <c r="I2" i="23" s="1"/>
  <c r="AQ69" i="36"/>
  <c r="AD2" i="23" s="1"/>
  <c r="AK69" i="36"/>
  <c r="AS69" i="36"/>
  <c r="AF2" i="23" s="1"/>
  <c r="W69" i="36"/>
  <c r="J2" i="23" s="1"/>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S2" i="18"/>
  <c r="AF2" i="18"/>
  <c r="X2" i="18"/>
  <c r="Z2" i="18"/>
  <c r="X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<sst xmlns="http://schemas.openxmlformats.org/spreadsheetml/2006/main" count="211474" uniqueCount="1097">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</sst>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37363000000000</c:v>
                </c:pt>
                <c:pt idx="1">
                  <c:v>37363000000000</c:v>
                </c:pt>
                <c:pt idx="2">
                  <c:v>37321167861583.906</c:v>
                </c:pt>
                <c:pt idx="3">
                  <c:v>37286395725515.695</c:v>
                </c:pt>
                <c:pt idx="4">
                  <c:v>37268099712910.727</c:v>
                </c:pt>
                <c:pt idx="5">
                  <c:v>37264937741628.117</c:v>
                </c:pt>
                <c:pt idx="6">
                  <c:v>37270284934353.711</c:v>
                </c:pt>
                <c:pt idx="7">
                  <c:v>37302641362879.227</c:v>
                </c:pt>
                <c:pt idx="8">
                  <c:v>37353308870579.359</c:v>
                </c:pt>
                <c:pt idx="9">
                  <c:v>37410771375504.5</c:v>
                </c:pt>
                <c:pt idx="10">
                  <c:v>37472091229162.805</c:v>
                </c:pt>
                <c:pt idx="11">
                  <c:v>37543424677148.328</c:v>
                </c:pt>
                <c:pt idx="12">
                  <c:v>37614346038583.078</c:v>
                </c:pt>
                <c:pt idx="13">
                  <c:v>37703118001924.289</c:v>
                </c:pt>
                <c:pt idx="14">
                  <c:v>37822838369734.227</c:v>
                </c:pt>
                <c:pt idx="15">
                  <c:v>37957502469635.328</c:v>
                </c:pt>
                <c:pt idx="16">
                  <c:v>38092802550341.656</c:v>
                </c:pt>
                <c:pt idx="17">
                  <c:v>38215294765312.328</c:v>
                </c:pt>
                <c:pt idx="18">
                  <c:v>38332471302341.414</c:v>
                </c:pt>
                <c:pt idx="19">
                  <c:v>38422187137166.641</c:v>
                </c:pt>
                <c:pt idx="20">
                  <c:v>38477277045328.227</c:v>
                </c:pt>
                <c:pt idx="21">
                  <c:v>38415662009665.562</c:v>
                </c:pt>
                <c:pt idx="22">
                  <c:v>38327978567523.664</c:v>
                </c:pt>
                <c:pt idx="23">
                  <c:v>38219767027607.148</c:v>
                </c:pt>
                <c:pt idx="24">
                  <c:v>38091558736403.812</c:v>
                </c:pt>
                <c:pt idx="25">
                  <c:v>37937082078918.984</c:v>
                </c:pt>
                <c:pt idx="26">
                  <c:v>37746041115961.531</c:v>
                </c:pt>
                <c:pt idx="27">
                  <c:v>37505164801101.219</c:v>
                </c:pt>
                <c:pt idx="28">
                  <c:v>37220377092738.523</c:v>
                </c:pt>
                <c:pt idx="29">
                  <c:v>36898910433628.008</c:v>
                </c:pt>
                <c:pt idx="30">
                  <c:v>36545840133662.023</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41649000000000</c:v>
                </c:pt>
                <c:pt idx="1">
                  <c:v>41649000000000</c:v>
                </c:pt>
                <c:pt idx="2">
                  <c:v>41982380668423.273</c:v>
                </c:pt>
                <c:pt idx="3">
                  <c:v>42303351848946.266</c:v>
                </c:pt>
                <c:pt idx="4">
                  <c:v>42640673130399.406</c:v>
                </c:pt>
                <c:pt idx="5">
                  <c:v>42968523539394.328</c:v>
                </c:pt>
                <c:pt idx="6">
                  <c:v>43295622211371</c:v>
                </c:pt>
                <c:pt idx="7">
                  <c:v>43623288510210.531</c:v>
                </c:pt>
                <c:pt idx="8">
                  <c:v>43951814634622.289</c:v>
                </c:pt>
                <c:pt idx="9">
                  <c:v>44293268107687.148</c:v>
                </c:pt>
                <c:pt idx="10">
                  <c:v>44650788151243.68</c:v>
                </c:pt>
                <c:pt idx="11">
                  <c:v>45032431461328.539</c:v>
                </c:pt>
                <c:pt idx="12">
                  <c:v>45453158914399.602</c:v>
                </c:pt>
                <c:pt idx="13">
                  <c:v>45895892991619.133</c:v>
                </c:pt>
                <c:pt idx="14">
                  <c:v>46368855924051.008</c:v>
                </c:pt>
                <c:pt idx="15">
                  <c:v>46864870474888.047</c:v>
                </c:pt>
                <c:pt idx="16">
                  <c:v>47374024294020.289</c:v>
                </c:pt>
                <c:pt idx="17">
                  <c:v>47909909945638.859</c:v>
                </c:pt>
                <c:pt idx="18">
                  <c:v>48462875215570.219</c:v>
                </c:pt>
                <c:pt idx="19">
                  <c:v>49041046102246.656</c:v>
                </c:pt>
                <c:pt idx="20">
                  <c:v>49638394570485.875</c:v>
                </c:pt>
                <c:pt idx="21">
                  <c:v>50262888904330.641</c:v>
                </c:pt>
                <c:pt idx="22">
                  <c:v>50911649128363.859</c:v>
                </c:pt>
                <c:pt idx="23">
                  <c:v>51587620314383.664</c:v>
                </c:pt>
                <c:pt idx="24">
                  <c:v>52284288305706.297</c:v>
                </c:pt>
                <c:pt idx="25">
                  <c:v>52999630240643.422</c:v>
                </c:pt>
                <c:pt idx="26">
                  <c:v>53746572675082.453</c:v>
                </c:pt>
                <c:pt idx="27">
                  <c:v>54501525095896.031</c:v>
                </c:pt>
                <c:pt idx="28">
                  <c:v>55284216841417.477</c:v>
                </c:pt>
                <c:pt idx="29">
                  <c:v>56091209777028.148</c:v>
                </c:pt>
                <c:pt idx="30">
                  <c:v>56926409000176.812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803</v>
      </c>
      <c r="C1" s="95">
        <v>45275</v>
      </c>
      <c r="E1" s="128" t="s">
        <v>915</v>
      </c>
      <c r="F1" s="129" t="str">
        <f>B1</f>
        <v>Utah</v>
      </c>
      <c r="H1" t="s">
        <v>712</v>
      </c>
      <c r="I1" t="s">
        <v>817</v>
      </c>
    </row>
    <row r="2" spans="1:9" x14ac:dyDescent="0.2">
      <c r="B2" t="str">
        <f>VLOOKUP(B1,H2:I52,2)</f>
        <v>UT</v>
      </c>
      <c r="E2" s="128" t="s">
        <v>817</v>
      </c>
      <c r="F2" s="130" t="str">
        <f>LOOKUP(F1,H:H,I:I)</f>
        <v>UT</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0.10218589223185118</v>
      </c>
      <c r="H5" s="100" t="s">
        <v>724</v>
      </c>
      <c r="I5" s="100" t="s">
        <v>725</v>
      </c>
    </row>
    <row r="6" spans="1:9" x14ac:dyDescent="0.2">
      <c r="B6" t="s">
        <v>551</v>
      </c>
      <c r="E6" s="119" t="s">
        <v>910</v>
      </c>
      <c r="F6" s="120">
        <f>SUMIFS('Rural Urban'!F:F,'Rural Urban'!B:B,About!F2) / 100</f>
        <v>0.89781410776814885</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0.10218589223185118</v>
      </c>
      <c r="R11" s="207">
        <f>1-Q11</f>
        <v>0.89781410776814885</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UT</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121626000000000</v>
      </c>
      <c r="G23" s="6">
        <f>BF2</f>
        <v>1.1695032E+16</v>
      </c>
      <c r="H23" s="207">
        <f>IFERROR(F23/G23,0)</f>
        <v>1.0399800530686877E-2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127000000000</v>
      </c>
      <c r="G25" s="6">
        <f t="shared" si="2"/>
        <v>473453000000000</v>
      </c>
      <c r="H25" s="207">
        <f t="shared" si="3"/>
        <v>2.6824204303278255E-4</v>
      </c>
    </row>
    <row r="26" spans="1:58" x14ac:dyDescent="0.2">
      <c r="C26" s="204" t="s">
        <v>966</v>
      </c>
      <c r="D26" s="204" t="s">
        <v>635</v>
      </c>
      <c r="E26" t="s">
        <v>1022</v>
      </c>
      <c r="F26">
        <f t="shared" si="1"/>
        <v>37363000000000</v>
      </c>
      <c r="G26" s="6">
        <f t="shared" si="2"/>
        <v>5017299000000000</v>
      </c>
      <c r="H26" s="213">
        <f t="shared" si="3"/>
        <v>7.446835438749016E-3</v>
      </c>
    </row>
    <row r="27" spans="1:58" x14ac:dyDescent="0.2">
      <c r="C27" s="204" t="s">
        <v>968</v>
      </c>
      <c r="D27" s="204" t="s">
        <v>969</v>
      </c>
      <c r="E27" t="s">
        <v>1022</v>
      </c>
      <c r="F27">
        <f t="shared" si="1"/>
        <v>1000000000</v>
      </c>
      <c r="G27" s="6">
        <f t="shared" si="2"/>
        <v>9410000000000</v>
      </c>
      <c r="H27" s="207">
        <f t="shared" si="3"/>
        <v>1.0626992561105207E-4</v>
      </c>
    </row>
    <row r="28" spans="1:58" x14ac:dyDescent="0.2">
      <c r="C28" s="204" t="s">
        <v>971</v>
      </c>
      <c r="D28" s="204" t="s">
        <v>972</v>
      </c>
      <c r="E28" t="s">
        <v>1022</v>
      </c>
      <c r="F28">
        <f t="shared" si="1"/>
        <v>75022000000000</v>
      </c>
      <c r="G28" s="6">
        <f t="shared" si="2"/>
        <v>4914171000000000</v>
      </c>
      <c r="H28" s="213">
        <f t="shared" si="3"/>
        <v>1.5266461016517333E-2</v>
      </c>
    </row>
    <row r="29" spans="1:58" x14ac:dyDescent="0.2">
      <c r="C29" s="204" t="s">
        <v>974</v>
      </c>
      <c r="D29" s="204" t="s">
        <v>975</v>
      </c>
      <c r="E29" t="s">
        <v>1022</v>
      </c>
      <c r="F29">
        <f t="shared" si="1"/>
        <v>1561000000000</v>
      </c>
      <c r="G29" s="6">
        <f t="shared" si="2"/>
        <v>484129000000000</v>
      </c>
      <c r="H29" s="207">
        <f t="shared" si="3"/>
        <v>3.2243472297672727E-3</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2693000000000</v>
      </c>
      <c r="G31" s="6">
        <f t="shared" si="2"/>
        <v>438967000000000</v>
      </c>
      <c r="H31" s="207">
        <f t="shared" si="3"/>
        <v>6.1348575177632945E-3</v>
      </c>
    </row>
    <row r="32" spans="1:58" x14ac:dyDescent="0.2">
      <c r="C32" s="204" t="s">
        <v>983</v>
      </c>
      <c r="D32" s="204" t="s">
        <v>983</v>
      </c>
      <c r="E32" t="s">
        <v>1013</v>
      </c>
      <c r="F32">
        <f t="shared" si="1"/>
        <v>98246000000000</v>
      </c>
      <c r="G32" s="6">
        <f t="shared" si="2"/>
        <v>9178628000000000</v>
      </c>
      <c r="H32" s="207">
        <f t="shared" si="3"/>
        <v>1.0703778386050725E-2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5075000000000</v>
      </c>
      <c r="G34" s="6">
        <f t="shared" si="2"/>
        <v>707192000000000</v>
      </c>
      <c r="H34" s="207">
        <f t="shared" si="3"/>
        <v>7.1762689623185785E-3</v>
      </c>
    </row>
    <row r="35" spans="3:8" x14ac:dyDescent="0.2">
      <c r="C35" s="204" t="s">
        <v>990</v>
      </c>
      <c r="D35" s="204" t="s">
        <v>635</v>
      </c>
      <c r="E35" t="s">
        <v>1013</v>
      </c>
      <c r="F35">
        <f t="shared" si="1"/>
        <v>41649000000000</v>
      </c>
      <c r="G35" s="6">
        <f t="shared" si="2"/>
        <v>4532636000000000</v>
      </c>
      <c r="H35" s="213">
        <f t="shared" si="3"/>
        <v>9.1886928489294094E-3</v>
      </c>
    </row>
    <row r="36" spans="3:8" x14ac:dyDescent="0.2">
      <c r="C36" s="204" t="s">
        <v>992</v>
      </c>
      <c r="D36" s="204" t="s">
        <v>969</v>
      </c>
      <c r="E36" t="s">
        <v>1013</v>
      </c>
      <c r="F36">
        <f t="shared" si="1"/>
        <v>2000000000</v>
      </c>
      <c r="G36" s="6">
        <f t="shared" si="2"/>
        <v>1434000000000</v>
      </c>
      <c r="H36" s="207">
        <f t="shared" si="3"/>
        <v>1.3947001394700139E-3</v>
      </c>
    </row>
    <row r="37" spans="3:8" x14ac:dyDescent="0.2">
      <c r="C37" s="204" t="s">
        <v>994</v>
      </c>
      <c r="D37" s="204" t="s">
        <v>972</v>
      </c>
      <c r="E37" t="s">
        <v>1013</v>
      </c>
      <c r="F37">
        <f t="shared" si="1"/>
        <v>46053000000000</v>
      </c>
      <c r="G37" s="6">
        <f t="shared" si="2"/>
        <v>3434314000000000</v>
      </c>
      <c r="H37" s="213">
        <f t="shared" si="3"/>
        <v>1.3409664928716477E-2</v>
      </c>
    </row>
    <row r="38" spans="3:8" x14ac:dyDescent="0.2">
      <c r="C38" s="204" t="s">
        <v>996</v>
      </c>
      <c r="D38" s="204" t="s">
        <v>975</v>
      </c>
      <c r="E38" t="s">
        <v>1013</v>
      </c>
      <c r="F38">
        <f t="shared" si="1"/>
        <v>3109000000000</v>
      </c>
      <c r="G38" s="6">
        <f t="shared" si="2"/>
        <v>216973000000000</v>
      </c>
      <c r="H38" s="207">
        <f t="shared" si="3"/>
        <v>1.4328971807552092E-2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690000000000</v>
      </c>
      <c r="G40" s="6">
        <f t="shared" si="2"/>
        <v>122008000000000</v>
      </c>
      <c r="H40" s="207">
        <f t="shared" si="3"/>
        <v>5.6553668611894299E-3</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Utah</v>
      </c>
      <c r="H2" s="1" t="s">
        <v>354</v>
      </c>
      <c r="I2" s="1"/>
      <c r="J2" s="1"/>
      <c r="K2" s="1"/>
      <c r="L2" s="1"/>
      <c r="M2" s="1"/>
      <c r="P2" s="1" t="s">
        <v>1087</v>
      </c>
      <c r="Q2">
        <f>SUMIFS(BDEQ!C:C,BDEQ!$AG:$AG,About!$B$2,BDEQ!$AH:$AH,Calculations!$I4)*BDEQ!$C$2</f>
        <v>1190651588.24</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0.16512029638406878</v>
      </c>
      <c r="K4" s="207">
        <f>$B$12</f>
        <v>0.89781410776814885</v>
      </c>
      <c r="L4" s="209" t="s">
        <v>1022</v>
      </c>
      <c r="M4" s="12" t="s">
        <v>1015</v>
      </c>
      <c r="N4" s="1" t="s">
        <v>635</v>
      </c>
      <c r="O4" s="7">
        <f>P4</f>
        <v>5538965049542.3838</v>
      </c>
      <c r="P4" s="7">
        <f>Q4</f>
        <v>5538965049542.3838</v>
      </c>
      <c r="Q4" s="45">
        <f>SUMIFS('SEDS 2021'!$F$23:$F$40,'SEDS 2021'!E$23:E$40,Calculations!L4,'SEDS 2021'!D$23:D$40,Calculations!N4)*J4*K4</f>
        <v>5538965049542.3838</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5568463165559.293</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5593416181048.8613</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5614309500569.3115</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5634957292361.9902</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5654733148079.7207</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5672876086088.4414</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5690650049563.7988</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5706408770471.2461</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5724597579417.3516</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5743527671782.3154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5764179097263.6777</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5787609918802.0732</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5815111602600.7793</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5845806792277.5586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5882890757345.1807</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5923171007450.083</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5967349998633.5742</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6012919675014.4277</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6059446937783.5146</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6086654633440.1943</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6115356989770.9902</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6143857022713.2324</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6173581608116.916</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6202934064239.9424</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6233807410791.9736</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6264753732123.1514</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6297423149175.2178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6330389648712.3896</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6365445886531.5098</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0.89781410776814885</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0.7384683368194167</v>
      </c>
      <c r="K6" s="207">
        <f t="shared" si="0"/>
        <v>0.89781410776814885</v>
      </c>
      <c r="L6" s="209" t="s">
        <v>1022</v>
      </c>
      <c r="M6" s="12" t="s">
        <v>1015</v>
      </c>
      <c r="N6" s="1" t="s">
        <v>972</v>
      </c>
      <c r="O6" s="7">
        <f t="shared" si="1"/>
        <v>49740132980642.109</v>
      </c>
      <c r="P6" s="7">
        <f t="shared" si="1"/>
        <v>49740132980642.109</v>
      </c>
      <c r="Q6" s="45">
        <f>SUMIFS('SEDS 2021'!$F$23:$F$40,'SEDS 2021'!E$23:E$40,Calculations!L6,'SEDS 2021'!D$23:D$40,Calculations!N6)*J6*K6</f>
        <v>49740132980642.109</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50030851420188.18</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50267728574385.422</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50447361497789.016</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50622815683791.891</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50790998191572.273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50946897620690.781</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51094567481132.75</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51194373154589.539</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51316034001965.453</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51435604073251.25</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51565199726409.547</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51700800254616.141</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51857843346878.836</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52021203332916.773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52256685238291.758</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52518515736563.156</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52826482915123.797</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53159469577756.961</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53529400716312.375</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53632000886420.141</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53776425119038.938</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53935806786498.945</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54130868512664.32</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54334703935644.953</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54565985334017.07</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54795820453425.141</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55044077746940.938</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55282264621462.742</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55532193885127.836</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0.98983380949503275</v>
      </c>
      <c r="K7" s="207">
        <f t="shared" si="0"/>
        <v>0.89781410776814885</v>
      </c>
      <c r="L7" s="209" t="s">
        <v>1022</v>
      </c>
      <c r="M7" s="12" t="s">
        <v>1015</v>
      </c>
      <c r="N7" s="1" t="s">
        <v>964</v>
      </c>
      <c r="O7" s="7">
        <f t="shared" si="1"/>
        <v>112863218330.83739</v>
      </c>
      <c r="P7" s="7">
        <f t="shared" si="1"/>
        <v>112863218330.83739</v>
      </c>
      <c r="Q7" s="45">
        <f>SUMIFS('SEDS 2021'!$F$23:$F$40,'SEDS 2021'!E$23:E$40,Calculations!L7,'SEDS 2021'!D$23:D$40,Calculations!N7)*J7*K7</f>
        <v>112863218330.83739</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113568061205.90564</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114087810165.5862</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114364346877.33995</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114443614575.37236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114234633126.35738</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113633329337.26091</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112511009170.35506</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110686726396.02016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108260639186.65039</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105199533165.64638</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101597609583.50627</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97478702143.482513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92910577125.585434</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87940950481.478638</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82786844933.708328</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77468073050.095688</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72099737275.313034</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66736328695.401283</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61476635760.018898</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56128723140.497833</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51096075975.644005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46395476812.275352</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42091375293.316429</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38205621225.447884</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34786654277.299835</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31833964385.896275</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29361191132.069633</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27334819760.558861</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25733198994.744759</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0.89781410776814885</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0.89781410776814885</v>
      </c>
      <c r="L9" s="209" t="s">
        <v>1022</v>
      </c>
      <c r="M9" s="12" t="s">
        <v>1015</v>
      </c>
      <c r="N9" s="1" t="s">
        <v>981</v>
      </c>
      <c r="O9" s="7">
        <f t="shared" si="1"/>
        <v>2417813392219.625</v>
      </c>
      <c r="P9" s="7">
        <f t="shared" si="1"/>
        <v>2417813392219.625</v>
      </c>
      <c r="Q9" s="45">
        <f>SUMIFS('SEDS 2021'!$F$23:$F$40,'SEDS 2021'!E$23:E$40,Calculations!L9,'SEDS 2021'!D$23:D$40,Calculations!N9)*J9*K9</f>
        <v>2417813392219.625</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2428708313316.3203</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2437766305000.585</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2445359125484.0034</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2453640186207.8311</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2462402476910.8467</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2471858646786.0718</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2481769539742.2124</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2490585341090.8838</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2501044160348.8555</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2512184392990.8696</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2524547111681.9878</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2537696647418.9258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2552234015371.333</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2567690341397.2734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2586943323950.7866</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2607970881204.8301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2631360147345.9448</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2655397904763.8208</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2680325183214.5913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2694346694453.5527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2708236470597.2041</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2720237699799.3252</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2731448243857.8184</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2741116539014.8994</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2751082769162.0107</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2760648326010.7744</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2771281884588.3716</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2781737482922.1509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2793214159210.7261</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0.89781410776814885</v>
      </c>
      <c r="L10" s="209" t="s">
        <v>1022</v>
      </c>
      <c r="M10" s="12" t="s">
        <v>1015</v>
      </c>
      <c r="N10" s="1" t="s">
        <v>969</v>
      </c>
      <c r="O10" s="7">
        <f t="shared" si="1"/>
        <v>897814107.7681489</v>
      </c>
      <c r="P10" s="7">
        <f t="shared" si="1"/>
        <v>897814107.7681489</v>
      </c>
      <c r="Q10" s="45">
        <f>SUMIFS('SEDS 2021'!$F$23:$F$40,'SEDS 2021'!E$23:E$40,Calculations!L10,'SEDS 2021'!D$23:D$40,Calculations!N10)*J10*K10</f>
        <v>897814107.7681489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904394536.46920645</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910761354.38719034</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917164393.45422447</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923747314.343871</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930135443.83806276</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936392549.07936275</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942398324.10129452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947749703.0193665</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953035140.78084779</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957909394.40905297</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962457614.84564769</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966629007.45419836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970671270.13107145</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974516985.53746176</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978717114.86751688</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982788235.37094843</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987167527.00233984</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991387012.63103795</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995826193.80054712</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1001526917.6959463</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1007427651.206354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1013091266.2102088</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1018963534.2506821</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1024615118.7665316</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1030504357.9603163</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1036189367.5901192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1042131595.2949439</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1047882179.4463636</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1053905968.6097349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0.89781410776814885</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0.89781410776814885</v>
      </c>
      <c r="C12" s="207">
        <f>'Rural Urban'!Q11</f>
        <v>0.10218589223185118</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0.83005146139635921</v>
      </c>
      <c r="K12" s="207">
        <f t="shared" si="0"/>
        <v>0.89781410776814885</v>
      </c>
      <c r="L12" s="209" t="s">
        <v>1022</v>
      </c>
      <c r="M12" s="12" t="s">
        <v>1015</v>
      </c>
      <c r="N12" s="1" t="s">
        <v>975</v>
      </c>
      <c r="O12" s="7">
        <f t="shared" si="1"/>
        <v>1163307014967.959</v>
      </c>
      <c r="P12" s="7">
        <f t="shared" si="1"/>
        <v>1163307014967.959</v>
      </c>
      <c r="Q12" s="45">
        <f>SUMIFS('SEDS 2021'!$F$23:$F$40,'SEDS 2021'!E$23:E$40,Calculations!L12,'SEDS 2021'!D$23:D$40,Calculations!N12)*J12*K12</f>
        <v>1163307014967.959</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1173723540245.4197</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1183755306801.9336</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1193415407726.8721</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1204064223649.7275</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1215609659565.6194</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1227981009048.9299</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1241279195626.375</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1254598893801.0781</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1269319444801.938</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1284307313872.3479</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1299460462308.5002</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1314139705630.6118</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1328255662474.5625</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1341232215487.6125</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1354481352487.4209</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1366867841343.1003</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1379028783516.5869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1390793932590.449</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1402706669443.1345</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1407706047631.5959</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1413411763668.9316</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1419250178749.6731</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1425862022171.4143</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1432595719285.2603</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1439963141669.6487</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1447216286153.2861</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1454890704304.6428</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1462227668533.939</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1469818674614.1316</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0.89781410776814885</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0.11059822328886214</v>
      </c>
      <c r="K17" s="207">
        <f>$B$12</f>
        <v>0.89781410776814885</v>
      </c>
      <c r="L17" s="209" t="s">
        <v>1022</v>
      </c>
      <c r="M17" s="12" t="s">
        <v>1018</v>
      </c>
      <c r="N17" s="1" t="s">
        <v>635</v>
      </c>
      <c r="O17" s="7">
        <f>P17</f>
        <v>3710020553218.9014</v>
      </c>
      <c r="P17" s="7">
        <f>Q17</f>
        <v>3710020553218.9014</v>
      </c>
      <c r="Q17" s="45">
        <f>SUMIFS('SEDS 2021'!$F$23:$F$40,'SEDS 2021'!E$23:E$40,Calculations!L17,'SEDS 2021'!D$23:D$40,Calculations!N17)*J17*K17</f>
        <v>3710020553218.9014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3634680544411.5586</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3564562940908.7036</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3500639356770.8862</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3445935216697.0073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3397338927761.5703</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3359312009563.3232</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3327391998713.7471</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3304954509139.8818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3288719145802.2783</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3278179107533.0977</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3272201231563.2314</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3269666053191.9551</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3271641972818.2212</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3273772703543.2017</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3279680657994.6001</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3285304326966.6646</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3294220832407.7915</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3302452534427.1592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3313616474196.9155</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3323740271236.4033</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3336626434230.1807</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3350312975061.5986</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3362822605882.686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3377826181459.0493</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3393328164475.4771</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3407356169713.147</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3423556548694.8076</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3439916809134.1719</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3454483585471.0684</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0.89781410776814885</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0.89781410776814885</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0.89781410776814885</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0.89781410776814885</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0.89781410776814885</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0.89781410776814885</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0.89781410776814885</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0.89781410776814885</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0.89781410776814885</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6.0292472840084918E-2</v>
      </c>
      <c r="K30" s="207">
        <f>$B$12</f>
        <v>0.89781410776814885</v>
      </c>
      <c r="L30" s="209" t="s">
        <v>1022</v>
      </c>
      <c r="M30" s="12" t="s">
        <v>1019</v>
      </c>
      <c r="N30" s="1" t="s">
        <v>635</v>
      </c>
      <c r="O30" s="7">
        <f>P30</f>
        <v>2022512720271.1033</v>
      </c>
      <c r="P30" s="7">
        <f>Q30</f>
        <v>2022512720271.1033</v>
      </c>
      <c r="Q30" s="45">
        <f>SUMIFS('SEDS 2021'!$F$23:$F$40,'SEDS 2021'!E$23:E$40,Calculations!L30,'SEDS 2021'!D$23:D$40,Calculations!N30)*J30*K30</f>
        <v>2022512720271.1033</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2032915911544.4712</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2044846671979.0999</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2058047156276.123</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2078026190341.7134</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2103274422075.2009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2131882472761.6946</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2159663235123.3853</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2188217741290.365</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2217890794200.1753</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2251153704016.5972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2286993284743.1816</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2325395632343.064</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2364108684117.1392</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2402621354634.7324</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2432678590068.9331</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2462337587836.0688</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2491799296596.2847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2521150426808.0854</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2550447141515.353</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2578461982297.7158</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2607458774372.0396</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2637657400534.416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2669234171284.936</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2702159034224.9043</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2736336202302.6387</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2771607706912.9609</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2807801648809.9673</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2844820086036.21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2882628139375.1914</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0.89781410776814885</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0.89781410776814885</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0.89781410776814885</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0.89781410776814885</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0.89781410776814885</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0.89781410776814885</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0.89781410776814885</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0.89781410776814885</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0.89781410776814885</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0.27219507101063123</v>
      </c>
      <c r="K43" s="207">
        <f>$B$12</f>
        <v>0.89781410776814885</v>
      </c>
      <c r="L43" s="209" t="s">
        <v>1022</v>
      </c>
      <c r="M43" s="12" t="s">
        <v>1014</v>
      </c>
      <c r="N43" s="1" t="s">
        <v>635</v>
      </c>
      <c r="O43" s="7">
        <f>P43</f>
        <v>9130791416936.0605</v>
      </c>
      <c r="P43" s="7">
        <f>Q43</f>
        <v>9130791416936.0605</v>
      </c>
      <c r="Q43" s="45">
        <f>SUMIFS('SEDS 2021'!$F$23:$F$40,'SEDS 2021'!E$23:E$40,Calculations!L43,'SEDS 2021'!D$23:D$40,Calculations!N43)*J43*K43</f>
        <v>9130791416936.0605</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9119607984978.8555</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9109295349606.7305</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9102601537866.0664</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9101502451283.1836</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9108769074007.0957</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9125084700766.4668</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9150820231978.5117</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9184570269051.4355</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9227549500694.0918</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9281108080598.2715</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9343224707915.6035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9411853849887.6172</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9487762855369.498</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9570468455175.9199</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9659155920171.2031</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9750899262107.0078</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9844146675600.2266</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9938105123750.3574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10032359454105.242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10116762532909.65</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10202113432831.287</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10288318313548.385</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10375363277788.773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10463309786566.836</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10552185279311.764</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10641947699690.748</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10732675269350.135</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10824274991324.584</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10916669203656.619</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0.89781410776814885</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0.26022850344727577</v>
      </c>
      <c r="K45" s="207">
        <f t="shared" si="8"/>
        <v>0.89781410776814885</v>
      </c>
      <c r="L45" s="209" t="s">
        <v>1022</v>
      </c>
      <c r="M45" s="12" t="s">
        <v>1014</v>
      </c>
      <c r="N45" s="1" t="s">
        <v>972</v>
      </c>
      <c r="O45" s="7">
        <f t="shared" ref="O45:O52" si="10">P45</f>
        <v>17527901632952.785</v>
      </c>
      <c r="P45" s="7">
        <f t="shared" si="9"/>
        <v>17527901632952.785</v>
      </c>
      <c r="Q45" s="45">
        <f>SUMIFS('SEDS 2021'!$F$23:$F$40,'SEDS 2021'!E$23:E$40,Calculations!L45,'SEDS 2021'!D$23:D$40,Calculations!N45)*J45*K45</f>
        <v>17527901632952.785</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17637922860847.074</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17750201508375.293</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17868289599132.98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17994517411334.695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18132821059652.75</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18281936887552.414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18439106889349.543</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18599370527421.504</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18764660558150.207</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18934638772995.199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19105149835412.574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19274887549675.309</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19448986166557.465</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19629005223400.914</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19814763184466.961</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20002064077146.566</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20189772640463.859</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20376649294654.883</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20562405773975.648</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20727328931618.184</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20893061792208.93</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21060231807687.211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21229341465710.922</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21400630570852.68</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21574124774469.055</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21750068752814.008</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21928284174089.27</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22108974467270.047</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22292265659853.207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1.0166190504967174E-2</v>
      </c>
      <c r="K46" s="207">
        <f t="shared" si="8"/>
        <v>0.89781410776814885</v>
      </c>
      <c r="L46" s="209" t="s">
        <v>1022</v>
      </c>
      <c r="M46" s="12" t="s">
        <v>1014</v>
      </c>
      <c r="N46" s="1" t="s">
        <v>964</v>
      </c>
      <c r="O46" s="7">
        <f t="shared" si="10"/>
        <v>1159173355.7175026</v>
      </c>
      <c r="P46" s="7">
        <f t="shared" si="9"/>
        <v>1159173355.7175026</v>
      </c>
      <c r="Q46" s="45">
        <f>SUMIFS('SEDS 2021'!$F$23:$F$40,'SEDS 2021'!E$23:E$40,Calculations!L46,'SEDS 2021'!D$23:D$40,Calculations!N46)*J46*K46</f>
        <v>1159173355.7175026</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1115062211.7158034</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1061073420.7130018</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1002441705.8503106</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944462500.79834759</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891883554.71290743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847873816.44499695</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813929610.04955781</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789984448.31559253</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775201523.98015296</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767946282.05607772</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766144277.06409407</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767953674.01454842</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772197062.32592893</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777942430.6755116</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784552716.94519711</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791515447.92870784</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798624653.75632107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805747361.06255472</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812830168.75077713</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819189492.21495306</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825596718.58899593</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832080064.02019083</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838661956.11645913</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845353368.65525389</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852148468.0506525</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859053567.69728684</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866058231.33469892</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873166436.57745492</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880383638.68648064</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0.89781410776814885</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0.89781410776814885</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0.89781410776814885</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0.89781410776814885</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0.16994853860364084</v>
      </c>
      <c r="K51" s="207">
        <f t="shared" si="8"/>
        <v>0.89781410776814885</v>
      </c>
      <c r="L51" s="209" t="s">
        <v>1022</v>
      </c>
      <c r="M51" s="12" t="s">
        <v>1014</v>
      </c>
      <c r="N51" s="1" t="s">
        <v>975</v>
      </c>
      <c r="O51" s="7">
        <f t="shared" si="10"/>
        <v>238180807258.12155</v>
      </c>
      <c r="P51" s="7">
        <f t="shared" si="9"/>
        <v>238180807258.12155</v>
      </c>
      <c r="Q51" s="45">
        <f>SUMIFS('SEDS 2021'!$F$23:$F$40,'SEDS 2021'!E$23:E$40,Calculations!L51,'SEDS 2021'!D$23:D$40,Calculations!N51)*J51*K51</f>
        <v>238180807258.12155</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235432644154.27676</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233700333472.78134</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232835392233.27972</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232663953297.79959</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233050132232.27872</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233855037944.9473</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234968118052.61099</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236273775337.81342</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237762904899.61612</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239402917464.81232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241116556292.99301</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242862334883.00653</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244672354687.92517</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246553888504.47098</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248505989831.37433</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250481739563.99762</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252470206091.62045</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254458431878.46487</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256444445759.81699</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258593958757.77087</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260747293699.24466</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262910401095.79782</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265088410213.8215</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267284005909.99411</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269499105698.68185</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271736932561.48727</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273996812096.0408</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276282055747.73883</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278594781733.51044</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0.89781410776814885</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0.39179393647635286</v>
      </c>
      <c r="K56" s="207">
        <f>$B$12</f>
        <v>0.89781410776814885</v>
      </c>
      <c r="L56" s="209" t="s">
        <v>1022</v>
      </c>
      <c r="M56" s="12" t="s">
        <v>1016</v>
      </c>
      <c r="N56" s="1" t="s">
        <v>635</v>
      </c>
      <c r="O56" s="7">
        <f>P56</f>
        <v>13142738768572.895</v>
      </c>
      <c r="P56" s="7">
        <f>Q56</f>
        <v>13142738768572.895</v>
      </c>
      <c r="Q56" s="45">
        <f>SUMIFS('SEDS 2021'!$F$23:$F$40,'SEDS 2021'!E$23:E$40,Calculations!L56,'SEDS 2021'!D$23:D$40,Calculations!N56)*J56*K56</f>
        <v>13142738768572.895</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13151803418019.088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13164130966650.596</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13184228140478.963</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13196565678851.564</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13197672042677.871</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13201682403428.725</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13207802160447.838</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13203767033463.848</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13184215133003.578</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13153047765144.344</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13104092206427.17</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13055865794750.178</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13019252769276.205</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12986111907251.529</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12945849608543.336</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12888518588455.865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12817916717621.953</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12721353903056.084</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12589572152198.217</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12384503891646.695</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12149844248953.486</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11894100321139.992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11618137157349.111</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11314218431520.936</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10973271169425.012</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10587000764158.057</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10155523034280.961</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9688960813377.207</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9192144037206.7793</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0.89781410776814885</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0.89781410776814885</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0.89781410776814885</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0.89781410776814885</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0.89781410776814885</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0.89781410776814885</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0.89781410776814885</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0.89781410776814885</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0.89781410776814885</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0.16512029638406878</v>
      </c>
      <c r="K69" s="210">
        <f>$C$12</f>
        <v>0.10218589223185118</v>
      </c>
      <c r="L69" s="209" t="s">
        <v>1022</v>
      </c>
      <c r="M69" s="12" t="s">
        <v>1015</v>
      </c>
      <c r="N69" s="1" t="s">
        <v>635</v>
      </c>
      <c r="O69" s="7">
        <f>P69</f>
        <v>630424584255.57837</v>
      </c>
      <c r="P69" s="7">
        <f>Q69</f>
        <v>630424584255.57837</v>
      </c>
      <c r="Q69" s="45">
        <f>SUMIFS('SEDS 2021'!$F$23:$F$40,'SEDS 2021'!E$23:E$40,Calculations!L69,'SEDS 2021'!D$23:D$40,Calculations!N69)*J69*K69</f>
        <v>630424584255.57837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633781951084.93201</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636622011326.37256</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639000011937.42297</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641350067487.56055</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643600882487.77051</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645665844813.58752</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647688811818.12781</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649482411342.15759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651552594528.97876</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653707147862.02209</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656057616985.21118</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658724426722.22693</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661854566995.73523</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665348180336.41309</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669568940541.83008</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674153490128.073</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679181780052.37659</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684368352639.51257</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689663914179.51099</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692760593806.39026</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696027390201.59277</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699271158894.5127</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702654301634.65955</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705995089991.82166</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709508980491.32043</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713031176711.18262</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716749489334.33643</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720501614790.84204</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724491586555.42456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0.10218589223185118</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0.7384683368194167</v>
      </c>
      <c r="K71" s="210">
        <f t="shared" si="14"/>
        <v>0.10218589223185118</v>
      </c>
      <c r="L71" s="209" t="s">
        <v>1022</v>
      </c>
      <c r="M71" s="12" t="s">
        <v>1015</v>
      </c>
      <c r="N71" s="1" t="s">
        <v>972</v>
      </c>
      <c r="O71" s="7">
        <f t="shared" si="15"/>
        <v>5661238584224.1699</v>
      </c>
      <c r="P71" s="7">
        <f t="shared" si="16"/>
        <v>5661238584224.1699</v>
      </c>
      <c r="Q71" s="45">
        <f>SUMIFS('SEDS 2021'!$F$23:$F$40,'SEDS 2021'!E$23:E$40,Calculations!L71,'SEDS 2021'!D$23:D$40,Calculations!N71)*J71*K71</f>
        <v>5661238584224.1699</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5694327085369.5967</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5721287569885.8828</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5741732727066.4072</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5761702275759.6055</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5780844188842.3154</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5798588087189.5049</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5815395326365.6934</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5826754840215.7656</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5840601829398.9668</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5854210854154.5908</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5868960953682.7324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5884394505953.7549</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5902268571824.2549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5920861603258.9756</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5947663285697.4668</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5977463867853.4805</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6012515556891.3984</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6050414871379.8525</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6092519069933.3809</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6104196643091.2188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6120634476872.5781</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6138774710751.6016</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6160975917388.957</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6184175713856.3027</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6210499310071.5986</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6236658296146.4678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6264914026170.624</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6292023578226.373</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6320469605729.7217</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0.98983380949503275</v>
      </c>
      <c r="K72" s="210">
        <f t="shared" si="14"/>
        <v>0.10218589223185118</v>
      </c>
      <c r="L72" s="209" t="s">
        <v>1022</v>
      </c>
      <c r="M72" s="12" t="s">
        <v>1015</v>
      </c>
      <c r="N72" s="1" t="s">
        <v>964</v>
      </c>
      <c r="O72" s="7">
        <f t="shared" si="15"/>
        <v>12845675475.031769</v>
      </c>
      <c r="P72" s="7">
        <f t="shared" si="16"/>
        <v>12845675475.031769</v>
      </c>
      <c r="Q72" s="45">
        <f>SUMIFS('SEDS 2021'!$F$23:$F$40,'SEDS 2021'!E$23:E$40,Calculations!L72,'SEDS 2021'!D$23:D$40,Calculations!N72)*J72*K72</f>
        <v>12845675475.031769</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12925898092.886545</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12985054003.583427</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13016528392.748091</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13025550349.942263</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13001764851.760923</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12933326671.006603</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12805588326.695923</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12597955185.975941</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12321826882.826406</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11973423079.337317</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11563465414.596565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11094666552.85276</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10574739402.297224</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10009114816.658195</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9422493522.2286682</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8817130512.4451389</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8206126323.2706099</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7595682929.253705</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6997044067.5814524</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6388364366.6551447</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5815567017.6503677</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5280562148.1822662</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4790685179.0348158</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4348422974.6618462</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3959288759.5889654</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3623224480.328433</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3341782543.6924963</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3111148423.7791333</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2928857852.0942883</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0.10218589223185118</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0.10218589223185118</v>
      </c>
      <c r="L74" s="209" t="s">
        <v>1022</v>
      </c>
      <c r="M74" s="12" t="s">
        <v>1015</v>
      </c>
      <c r="N74" s="1" t="s">
        <v>981</v>
      </c>
      <c r="O74" s="7">
        <f t="shared" si="15"/>
        <v>275186607780.37524</v>
      </c>
      <c r="P74" s="7">
        <f t="shared" si="16"/>
        <v>275186607780.37524</v>
      </c>
      <c r="Q74" s="45">
        <f>SUMIFS('SEDS 2021'!$F$23:$F$40,'SEDS 2021'!E$23:E$40,Calculations!L74,'SEDS 2021'!D$23:D$40,Calculations!N74)*J74*K74</f>
        <v>275186607780.37524</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276426627538.84058</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277457574762.85577</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278321761601.69159</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279264281407.70581</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280261573036.04553</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281337839433.995</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282465860736.81812</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283469242749.59595</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284659627004.3324</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285927567218.62073</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287334646288.70093</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288831277974.57843</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290485867607.40594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292245049660.70795</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294436353164.77704</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296829632219.83911</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299491712274.71753</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302227601216.25415</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305064732162.81036</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306660608886.05988</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308241492006.36188</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309607427675.32373</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310883370475.85437</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311983780191.45038</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313118099769.36633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314206816189.42267</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315417088629.39642</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316607106290.41431</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317913339280.35864</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0.10218589223185118</v>
      </c>
      <c r="L75" s="209" t="s">
        <v>1022</v>
      </c>
      <c r="M75" s="12" t="s">
        <v>1015</v>
      </c>
      <c r="N75" s="1" t="s">
        <v>969</v>
      </c>
      <c r="O75" s="7">
        <f t="shared" si="15"/>
        <v>102185892.23185118</v>
      </c>
      <c r="P75" s="7">
        <f t="shared" si="16"/>
        <v>102185892.23185118</v>
      </c>
      <c r="Q75" s="45">
        <f>SUMIFS('SEDS 2021'!$F$23:$F$40,'SEDS 2021'!E$23:E$40,Calculations!L75,'SEDS 2021'!D$23:D$40,Calculations!N75)*J75*K75</f>
        <v>102185892.23185118</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102934852.36988823</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103659500.116006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104388270.41979058</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105137514.20954615</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105864587.56070934</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106576748.21438883</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107260303.38895103</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107869377.61120097</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108470946.65407945</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109025716.2346117</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109543377.91909549</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110018150.44925067</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110478225.88657992</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110915931.0380936</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111393974.27596137</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111857334.20473403</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112355769.03531343</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112836015.33574173</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113341266.57278541</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113990101.9526024</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114661701.68952601</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115306313.47209787</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115974673.37416272</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116617915.89093651</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117288207.38711235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117935254.22714497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118611576.68032159</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119266086.97068441</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119951692.44842169</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0.10218589223185118</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0.83005146139635921</v>
      </c>
      <c r="K77" s="210">
        <f t="shared" si="14"/>
        <v>0.10218589223185118</v>
      </c>
      <c r="L77" s="209" t="s">
        <v>1022</v>
      </c>
      <c r="M77" s="12" t="s">
        <v>1015</v>
      </c>
      <c r="N77" s="1" t="s">
        <v>975</v>
      </c>
      <c r="O77" s="7">
        <f t="shared" si="15"/>
        <v>132403316271.75789</v>
      </c>
      <c r="P77" s="7">
        <f t="shared" si="16"/>
        <v>132403316271.75789</v>
      </c>
      <c r="Q77" s="45">
        <f>SUMIFS('SEDS 2021'!$F$23:$F$40,'SEDS 2021'!E$23:E$40,Calculations!L77,'SEDS 2021'!D$23:D$40,Calculations!N77)*J77*K77</f>
        <v>132403316271.75789</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133588886781.5363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134730665471.99071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135830142550.28972</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137042151525.05928</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138356210482.32367</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139764271877.35645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141277822453.94504</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142793821401.23767</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144469260253.39236</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146175124262.83774</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147899799760.44061</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149570537124.86816</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151177163298.733</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152654106728.62491</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154162074663.09302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155571859165.68222</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156955972776.31238</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158295038675.31229</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159650902471.26111</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160219913268.0087</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160869316835.01892</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161533823717.99554</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162286359363.74014</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163052763947.54413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163891296805.60886</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164716822974.26025</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165590296958.87625</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166425363182.00293</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167289343512.15186</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0.10218589223185118</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0.11059822328886214</v>
      </c>
      <c r="K82" s="210">
        <f>$C$12</f>
        <v>0.10218589223185118</v>
      </c>
      <c r="L82" s="209" t="s">
        <v>1022</v>
      </c>
      <c r="M82" s="12" t="s">
        <v>1018</v>
      </c>
      <c r="N82" s="1" t="s">
        <v>635</v>
      </c>
      <c r="O82" s="7">
        <f>P82</f>
        <v>422260863522.85437</v>
      </c>
      <c r="P82" s="7">
        <f>Q82</f>
        <v>422260863522.85437</v>
      </c>
      <c r="Q82" s="45">
        <f>SUMIFS('SEDS 2021'!$F$23:$F$40,'SEDS 2021'!E$23:E$40,Calculations!L82,'SEDS 2021'!D$23:D$40,Calculations!N82)*J82*K82</f>
        <v>422260863522.85437</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413685941438.06805</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405705414274.25488</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398429867562.23157</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392203643988.93365</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386672593517.50702</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382344509862.66766</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378711491891.02686</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376157739536.60254</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374309890328.16736</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373110262024.96387</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372429882217.6665</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372141337560.59961</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372366229448.84399</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372608741365.68073</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373281162963.49011</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373921228235.97229</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374936072017.33893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375872973997.55713</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377143612469.73608</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378295865730.52063</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379762521301.61383</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381320272927.84161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382744072995.00873</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384451724661.06458</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386216103224.72351</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387812719070.9679</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389656586488.96863</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391518651025.13165</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393176587811.87677</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0.10218589223185118</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0.10218589223185118</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0.10218589223185118</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0.10218589223185118</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0.10218589223185118</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0.10218589223185118</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0.10218589223185118</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0.10218589223185118</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0.10218589223185118</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6.0292472840084918E-2</v>
      </c>
      <c r="K95" s="210">
        <f>$C$12</f>
        <v>0.10218589223185118</v>
      </c>
      <c r="L95" s="209" t="s">
        <v>1022</v>
      </c>
      <c r="M95" s="12" t="s">
        <v>1019</v>
      </c>
      <c r="N95" s="1" t="s">
        <v>635</v>
      </c>
      <c r="O95" s="7">
        <f>P95</f>
        <v>230194942452.9895</v>
      </c>
      <c r="P95" s="7">
        <f>Q95</f>
        <v>230194942452.9895</v>
      </c>
      <c r="Q95" s="45">
        <f>SUMIFS('SEDS 2021'!$F$23:$F$40,'SEDS 2021'!E$23:E$40,Calculations!L95,'SEDS 2021'!D$23:D$40,Calculations!N95)*J95*K95</f>
        <v>230194942452.9895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231378995335.57379</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232736910509.181</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234239340972.36124</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236513280983.17038</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239386941649.27032</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242643004523.66693</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245804908490.47726</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249054877125.03812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252432154626.69098</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256218016408.556</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260297145375.31448</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264667959020.74344</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269074135869.96408</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273457506063.21555</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276878509803.62433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280254187600.74792</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283607410690.34882</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286948048137.1828</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290282492211.87677</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293471038121.67023</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296771346107.85461</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300208442419.75116</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303802394068.56598</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307549780601.05841</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311439699888.0954</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315454172525.33801</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319573633574.27094</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323786935642.33026</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328090108905.66571</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0.10218589223185118</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0.10218589223185118</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0.10218589223185118</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0.10218589223185118</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0.10218589223185118</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0.10218589223185118</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0.10218589223185118</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0.10218589223185118</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0.10218589223185118</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0.27219507101063123</v>
      </c>
      <c r="K108" s="210">
        <f>$C$12</f>
        <v>0.10218589223185118</v>
      </c>
      <c r="L108" s="209" t="s">
        <v>1022</v>
      </c>
      <c r="M108" s="12" t="s">
        <v>1014</v>
      </c>
      <c r="N108" s="1" t="s">
        <v>635</v>
      </c>
      <c r="O108" s="7">
        <f>P108</f>
        <v>1039233021234.1544</v>
      </c>
      <c r="P108" s="7">
        <f>Q108</f>
        <v>1039233021234.1544</v>
      </c>
      <c r="Q108" s="45">
        <f>SUMIFS('SEDS 2021'!$F$23:$F$40,'SEDS 2021'!E$23:E$40,Calculations!L108,'SEDS 2021'!D$23:D$40,Calculations!N108)*J108*K108</f>
        <v>1039233021234.1544</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1037960164233.052</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1036786418089.3409</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1036024553111.6874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1035899459128.2668</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1036726519340.543</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1038583503835.7773</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1041512627132.2478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1045353931942.8037</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1050245669658.7122</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1056341509796.2485</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1063411395343.7523</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1071222511302.8787</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1079862194491.7305</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1089275440993.0565</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1099369521339.8809</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1109811410335.5291</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1120424487211.5471</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1131118491431.2053</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1141846171872.7302</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1151452619176.3752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1161166943985.7334</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1170978465741.2947</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1180885602706.7683</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1190895350148.2549</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1201010831120.4375</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1211227258926.5437</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1221553536466.0208</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1231979079167.0781</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1242495047831.9927</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0.10218589223185118</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0.26022850344727577</v>
      </c>
      <c r="K110" s="210">
        <f t="shared" si="23"/>
        <v>0.10218589223185118</v>
      </c>
      <c r="L110" s="209" t="s">
        <v>1022</v>
      </c>
      <c r="M110" s="12" t="s">
        <v>1014</v>
      </c>
      <c r="N110" s="1" t="s">
        <v>972</v>
      </c>
      <c r="O110" s="7">
        <f t="shared" si="24"/>
        <v>1994961152668.7388</v>
      </c>
      <c r="P110" s="7">
        <f t="shared" si="25"/>
        <v>1994961152668.7388</v>
      </c>
      <c r="Q110" s="45">
        <f>SUMIFS('SEDS 2021'!$F$23:$F$40,'SEDS 2021'!E$23:E$40,Calculations!L110,'SEDS 2021'!D$23:D$40,Calculations!N110)*J110*K110</f>
        <v>1994961152668.7388</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2007483363268.4026</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2020262505049.5203</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2033702856244.2981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2048069640529.2668</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2063810851967.1584</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2080782665829.2695</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2098671176075.1665</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2116911792598.1304</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2135724494605.0413</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2155070788446.5256</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2174477729034.521</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2193796649986.2642</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2213611912799.0293</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2234101018264.3164</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2255243304653.522</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2276561201831.4419</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2297925498578.5918</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2319195110495.5659</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2340337228237.9858</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2359108174102.5933</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2377971277372.0459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2396997952313.1709</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2416245390218.9238</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2435740884761.7939</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2455487355484.6309</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2475512650536.7368</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2495796472850.1982</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2516361975961.0947</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2537223503854.5586</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1.0166190504967174E-2</v>
      </c>
      <c r="K111" s="210">
        <f t="shared" si="23"/>
        <v>0.10218589223185118</v>
      </c>
      <c r="L111" s="209" t="s">
        <v>1022</v>
      </c>
      <c r="M111" s="12" t="s">
        <v>1014</v>
      </c>
      <c r="N111" s="1" t="s">
        <v>964</v>
      </c>
      <c r="O111" s="7">
        <f t="shared" si="24"/>
        <v>131932838.41332865</v>
      </c>
      <c r="P111" s="7">
        <f t="shared" si="25"/>
        <v>131932838.41332865</v>
      </c>
      <c r="Q111" s="45">
        <f>SUMIFS('SEDS 2021'!$F$23:$F$40,'SEDS 2021'!E$23:E$40,Calculations!L111,'SEDS 2021'!D$23:D$40,Calculations!N111)*J111*K111</f>
        <v>131932838.41332865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126912270.60515901</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120767465.42621779</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114094219.76824826</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107495240.37165999</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101510898.54425514</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96501872.362904444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92638467.915805027</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89913117.873685732</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88230579.91850923</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87404815.026918754</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87199717.461265832</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87405656.352383718</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87888623.168045074</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88542539.815069243</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89294898.231506824</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90087370.606093451</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90896514.20750156</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91707194.497437224</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92513333.559928462</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93237128.314939797</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93966375.202572912</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94704285.680701688</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95453412.376987278</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96215004.286327958</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96988397.451477721</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97774310.439741194</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98571555.434423104</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99380585.152951121</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100202020.49301468</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0.10218589223185118</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0.10218589223185118</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0.10218589223185118</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0.10218589223185118</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0.16994853860364084</v>
      </c>
      <c r="K116" s="210">
        <f t="shared" si="23"/>
        <v>0.10218589223185118</v>
      </c>
      <c r="L116" s="209" t="s">
        <v>1022</v>
      </c>
      <c r="M116" s="12" t="s">
        <v>1014</v>
      </c>
      <c r="N116" s="1" t="s">
        <v>975</v>
      </c>
      <c r="O116" s="7">
        <f t="shared" si="24"/>
        <v>27108861502.161812</v>
      </c>
      <c r="P116" s="7">
        <f t="shared" si="25"/>
        <v>27108861502.161812</v>
      </c>
      <c r="Q116" s="45">
        <f>SUMIFS('SEDS 2021'!$F$23:$F$40,'SEDS 2021'!E$23:E$40,Calculations!L116,'SEDS 2021'!D$23:D$40,Calculations!N116)*J116*K116</f>
        <v>27108861502.161812</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26796075707.936409</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26598910491.796711</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26500466068.255283</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26480953520.575603</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26524906983.36869</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26616518384.548401</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26743205059.376762</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26891810158.676315</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27061297396.18465</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27247957580.955662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27442997635.579094</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27641695719.421036</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27847705501.53809</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28061854744.844234</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28284035722.053951</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28508908273.630173</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28735228203.936707</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28961520734.015255</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29187561513.164177</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29432211159.075733</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29677295804.510311</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29923492714.758888</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30171385684.014648</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30421280292.76783</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30673394785.435276</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30928095989.902458</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31185307148.17765</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31445405156.769249</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31708631103.319965</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0.10218589223185118</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0.39179393647635286</v>
      </c>
      <c r="K121" s="210">
        <f>$C$12</f>
        <v>0.10218589223185118</v>
      </c>
      <c r="L121" s="209" t="s">
        <v>1022</v>
      </c>
      <c r="M121" s="12" t="s">
        <v>1016</v>
      </c>
      <c r="N121" s="1" t="s">
        <v>635</v>
      </c>
      <c r="O121" s="7">
        <f>P121</f>
        <v>1495858079993.0789</v>
      </c>
      <c r="P121" s="7">
        <f>Q121</f>
        <v>1495858079993.0789</v>
      </c>
      <c r="Q121" s="45">
        <f>SUMIFS('SEDS 2021'!$F$23:$F$40,'SEDS 2021'!E$23:E$40,Calculations!L121,'SEDS 2021'!D$23:D$40,Calculations!N121)*J121*K121</f>
        <v>1495858079993.0789</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1496889784979.0149</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1498292861122.5537</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1500580247365.6763</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1501984460504.7224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1502110382757.1643</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1502566827234.8706</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1503263355420.1926</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1502804092141.1238</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1500578766902.7761</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1497031411981.9104</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1491459470748.2634</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1485970518342.9548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1481803358746.1138</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1478031387994.0137</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1473448881569.572</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1466923676196.3088</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1458888031509.9766</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1447897607905.0713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1432898694795.1379</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1409558581299.9485</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1382850485768.8799</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1353742654626.1233</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1322333544576.3867</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1287742635505.1077</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1248937274930.0923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1204973401269.1143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1155864196563.845</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1102761804418.0579</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1046215950315.8887</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0.10218589223185118</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0.10218589223185118</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0.10218589223185118</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0.10218589223185118</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0.10218589223185118</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0.10218589223185118</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0.10218589223185118</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0.10218589223185118</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0.10218589223185118</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2.5928952121003244E-2</v>
      </c>
      <c r="K134" s="12">
        <v>1</v>
      </c>
      <c r="L134" s="12" t="s">
        <v>1013</v>
      </c>
      <c r="M134" s="12" t="s">
        <v>1015</v>
      </c>
      <c r="N134" s="1" t="s">
        <v>635</v>
      </c>
      <c r="O134" s="7">
        <f>P134</f>
        <v>1079914926887.6641</v>
      </c>
      <c r="P134" s="7">
        <f>Q134</f>
        <v>1079914926887.6641</v>
      </c>
      <c r="Q134" s="45">
        <f>SUMIFS('SEDS 2021'!$F$23:$F$40,'SEDS 2021'!E$23:E$40,Calculations!L134,'SEDS 2021'!D$23:D$40,Calculations!N134)*J134*K134</f>
        <v>1079914926887.6641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1090047798418.3898</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1099554997809.2668</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1108640461845.4099</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1117252496288.7461</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1125698473958.1155</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1134040656653.105</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1142361132521.8035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1150796716632.4927</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1158973197791.967</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1166935772181.6892</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1174431629949.5234</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1181589834231.825</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1188378451174.4683</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1194436859820.3127</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1200058640833.9202</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1205017472679.7375</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1209571852401.9189</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1213549192585.5232</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1217280743843.1387</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1220731483489.0093</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1224163288954.5203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1227404396403.2043</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1230743021006.7786</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1234063795849.7966</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1237298378116.8777</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1240514710489.2166</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1243569926001.7478</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1246703785466.5837</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1249793931497.9724</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0.54606650729230299</v>
      </c>
      <c r="K136" s="12">
        <v>1</v>
      </c>
      <c r="L136" s="12" t="s">
        <v>1013</v>
      </c>
      <c r="M136" s="12" t="s">
        <v>1015</v>
      </c>
      <c r="N136" s="1" t="s">
        <v>972</v>
      </c>
      <c r="O136" s="7">
        <f t="shared" si="29"/>
        <v>25148000860332.43</v>
      </c>
      <c r="P136" s="7">
        <f t="shared" si="30"/>
        <v>25148000860332.43</v>
      </c>
      <c r="Q136" s="45">
        <f>SUMIFS('SEDS 2021'!$F$23:$F$40,'SEDS 2021'!E$23:E$40,Calculations!L136,'SEDS 2021'!D$23:D$40,Calculations!N136)*J136*K136</f>
        <v>25148000860332.43</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25225044247510.773</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25289858879341.289</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25346928801900.953</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25395198723376.145</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25442179066812.938</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25490233176343.777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25542758193590.379</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25604901208984.184</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25670569150057.824</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25741764262930.949</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25815207489607.09</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25896128373217.742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25984933235706.176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26073852749968.855</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26168908764876.785</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26263569359883.898</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26361839861913.23</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26457683475617.848</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26556371906441.84</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26653141122920.68</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26751866311111.672</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26846619446247.211</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26943096185664.77</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27037649866942.43</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27128913557075.84</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27218413241365.984</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27303500511339.133</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27390026151762.844</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27475593516633.164</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3.9088264048321976E-2</v>
      </c>
      <c r="K137" s="12">
        <v>1</v>
      </c>
      <c r="L137" s="12" t="s">
        <v>1013</v>
      </c>
      <c r="M137" s="12" t="s">
        <v>1015</v>
      </c>
      <c r="N137" s="1" t="s">
        <v>964</v>
      </c>
      <c r="O137" s="7">
        <f t="shared" si="29"/>
        <v>198372940045.23404</v>
      </c>
      <c r="P137" s="7">
        <f t="shared" si="30"/>
        <v>198372940045.23404</v>
      </c>
      <c r="Q137" s="45">
        <f>SUMIFS('SEDS 2021'!$F$23:$F$40,'SEDS 2021'!E$23:E$40,Calculations!L137,'SEDS 2021'!D$23:D$40,Calculations!N137)*J137*K137</f>
        <v>198372940045.23404</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199275672831.88998</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199946986904.91864</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200354453769.06827</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200394837260.80313</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200004513623.1683</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199060011591.57443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197449351729.64502</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195116166896.11035</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192010242145.07007</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188211213011.56622</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183832696864.86887</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179036661698.25797</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173969298339.71323</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168700017597.24927</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163381391033.74301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158134433276.86441</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153007357553.60437</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148018685450.77066</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143251725510.14099</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138758063302.96265</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134625763177.49553</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130903575713.40486</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127661856396.62979</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124928444792.40945</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122703655982.5071</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120983580895.85378</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119716923872.34732</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118870393542.89761</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118365445383.30141</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690000000000</v>
      </c>
      <c r="P139" s="7">
        <f t="shared" si="30"/>
        <v>690000000000</v>
      </c>
      <c r="Q139" s="45">
        <f>SUMIFS('SEDS 2021'!$F$23:$F$40,'SEDS 2021'!E$23:E$40,Calculations!L139,'SEDS 2021'!D$23:D$40,Calculations!N139)*J139*K139</f>
        <v>690000000000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2000000000</v>
      </c>
      <c r="P140" s="7">
        <f t="shared" si="30"/>
        <v>2000000000</v>
      </c>
      <c r="Q140" s="45">
        <f>SUMIFS('SEDS 2021'!$F$23:$F$40,'SEDS 2021'!E$23:E$40,Calculations!L140,'SEDS 2021'!D$23:D$40,Calculations!N140)*J140*K140</f>
        <v>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3109000000000</v>
      </c>
      <c r="P142" s="7">
        <f t="shared" si="30"/>
        <v>3109000000000</v>
      </c>
      <c r="Q142" s="45">
        <f>SUMIFS('SEDS 2021'!$F$23:$F$40,'SEDS 2021'!E$23:E$40,Calculations!L142,'SEDS 2021'!D$23:D$40,Calculations!N142)*J142*K142</f>
        <v>3109000000000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0.15624805516628279</v>
      </c>
      <c r="K147" s="12">
        <v>1</v>
      </c>
      <c r="L147" s="12" t="s">
        <v>1013</v>
      </c>
      <c r="M147" s="12" t="s">
        <v>1018</v>
      </c>
      <c r="N147" s="1" t="s">
        <v>635</v>
      </c>
      <c r="O147" s="7">
        <f>P147</f>
        <v>6507575249620.5117</v>
      </c>
      <c r="P147" s="7">
        <f>Q147</f>
        <v>6507575249620.5117</v>
      </c>
      <c r="Q147" s="45">
        <f>SUMIFS('SEDS 2021'!$F$23:$F$40,'SEDS 2021'!E$23:E$40,Calculations!L147,'SEDS 2021'!D$23:D$40,Calculations!N147)*J147*K147</f>
        <v>6507575249620.5117</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6550088315741.9092</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6587249313688.0137</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6617012562772.8789</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6641674220312.9922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6659491282871.3115</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6672677474723.8945</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6681196666326.6357</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6682499825399.0586</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6680563781834.1191</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6677666136780.6094</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6678840097448.7305</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6679684770672.0996</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6683289631371.3564</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6690000824892.8105</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6699818072157.2832</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6710413897292.2432</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6728383382311.624</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6752207129774.8672</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6779191485404.416</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6811204599358.4355</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6849721332310.4561</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6892988215654.1738</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6940866022137.8506</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6995552372620.2197</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7054731780166.582</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7118223778794.3262</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7185701473484.5264</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7258342390158.0605</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7335701933937.3389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1.2490131464797188E-3</v>
      </c>
      <c r="K149" s="12">
        <v>1</v>
      </c>
      <c r="L149" s="12" t="s">
        <v>1013</v>
      </c>
      <c r="M149" s="12" t="s">
        <v>1018</v>
      </c>
      <c r="N149" s="1" t="s">
        <v>972</v>
      </c>
      <c r="O149" s="7">
        <f t="shared" si="31"/>
        <v>57520802434.83049</v>
      </c>
      <c r="P149" s="7">
        <f t="shared" si="32"/>
        <v>57520802434.83049</v>
      </c>
      <c r="Q149" s="45">
        <f>SUMIFS('SEDS 2021'!$F$23:$F$40,'SEDS 2021'!E$23:E$40,Calculations!L149,'SEDS 2021'!D$23:D$40,Calculations!N149)*J149*K149</f>
        <v>57520802434.83049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57813888969.983223</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58060145217.469101</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58256723287.236374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58402815512.051292</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58493746001.244408</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58532384621.920403</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58515787603.675888</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58451054242.686203</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58336482699.486481</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58173954517.443008</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57967380101.656021</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57702731952.774261</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57404409749.657532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57061414183.918159</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56667228865.06694</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56227386956.714149</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55755169414.854263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55247284212.26017</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54707638514.892365</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54147842518.065399</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53566811019.331024</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52986512075.744484</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52403811031.004967</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51832306270.703224</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51270187490.95314</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50722515860.985847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50195960975.648254</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49688775064.990097</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49202192440.364883</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3241677.9415553198</v>
      </c>
      <c r="S158">
        <f>SUMIFS('NREL Scaling Data'!$F:$F,'NREL Scaling Data'!$B:$B,UPPER(About!$B$1),'NREL Scaling Data'!$E:$E,Calculations!$M160,'NREL Scaling Data'!$A:$A,Q$3,'NREL Scaling Data'!$C:$C,Calculations!$L160,'NREL Scaling Data'!$D:$D,Calculations!$N160)</f>
        <v>3286278.5729175801</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9.0442923021869681E-2</v>
      </c>
      <c r="K160" s="12">
        <v>1</v>
      </c>
      <c r="L160" s="12" t="s">
        <v>1013</v>
      </c>
      <c r="M160" s="12" t="s">
        <v>1019</v>
      </c>
      <c r="N160" s="1" t="s">
        <v>635</v>
      </c>
      <c r="O160" s="7">
        <f>P160</f>
        <v>3766857300937.8506</v>
      </c>
      <c r="P160" s="7">
        <f>Q160</f>
        <v>3766857300937.8506</v>
      </c>
      <c r="Q160" s="45">
        <f>SUMIFS('SEDS 2021'!$F$23:$F$40,'SEDS 2021'!E$23:E$40,Calculations!L160,'SEDS 2021'!D$23:D$40,Calculations!N160)*J160*K160</f>
        <v>3766857300937.8506</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3715734363504.0308</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3627638168864.9966</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3531208129763.2163</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3439227319705.5176</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3348744191202.3838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3261699933089.1484</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3180602464938.7896</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3107509169482.3545</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3043112841059.1821</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2989978228746.1694</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2946645976900.769</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2910178526022.5449</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2879060675512.876</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2851013839125.6519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2824824258536.7681</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2800971871681.8115</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2781124233655.1538</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2763875139882.3086</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2747732782116.2734</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2735315109496.5283</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2726585445569.0078</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2722147412086.0718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2720920670377.2852</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2722941650492.8931</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2728673739626.3579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2736728261532.4194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2748200079461.0293</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2763289251950.4468</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2781835643486.2959</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0.14532500119227315</v>
      </c>
      <c r="K173" s="12">
        <v>1</v>
      </c>
      <c r="L173" s="12" t="s">
        <v>1013</v>
      </c>
      <c r="M173" s="12" t="s">
        <v>1014</v>
      </c>
      <c r="N173" s="1" t="s">
        <v>635</v>
      </c>
      <c r="O173" s="7">
        <f>P173</f>
        <v>6052640974656.9844</v>
      </c>
      <c r="P173" s="7">
        <f>Q173</f>
        <v>6052640974656.9844</v>
      </c>
      <c r="Q173" s="45">
        <f>SUMIFS('SEDS 2021'!$F$23:$F$40,'SEDS 2021'!E$23:E$40,Calculations!L173,'SEDS 2021'!D$23:D$40,Calculations!N173)*J173*K173</f>
        <v>6052640974656.9844</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6144809859746.9141</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6229017778280.6572</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6300567450291.1826</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6355140531166.4805</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6391390325633.5771</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6413990151274.3525</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6426574053422.5869</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6434979416436.0957</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6443744301305.4316</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6458052583761.4053</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6478441897346.4648</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6504852647719.9395</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6537909943352.3584</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6575157884436.8145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6616002804297.2676</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6660056940717.4854</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6706940157991.6113</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6755555003299.5322</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6804989508139.8232</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6856852192057.8652</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6911504398844.4814</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6966924744788.2852</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7025387855750.4785</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7086558957998.4111</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7149262675560.7646</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7214165495978.7812</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7280086545627.3223</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7346964744583.0156</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7415816374911.8428</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0.23991968288544685</v>
      </c>
      <c r="K175" s="12">
        <v>1</v>
      </c>
      <c r="L175" s="12" t="s">
        <v>1013</v>
      </c>
      <c r="M175" s="12" t="s">
        <v>1014</v>
      </c>
      <c r="N175" s="1" t="s">
        <v>972</v>
      </c>
      <c r="O175" s="7">
        <f t="shared" si="35"/>
        <v>11049021155923.484</v>
      </c>
      <c r="P175" s="7">
        <f t="shared" si="36"/>
        <v>11049021155923.484</v>
      </c>
      <c r="Q175" s="45">
        <f>SUMIFS('SEDS 2021'!$F$23:$F$40,'SEDS 2021'!E$23:E$40,Calculations!L175,'SEDS 2021'!D$23:D$40,Calculations!N175)*J175*K175</f>
        <v>11049021155923.484</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11172891637416.447</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11291085191071.217</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11406299579282.992</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11524001045396.049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11640697365267.84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11765123117427.988</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11899014019431.074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12039274533792.355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12188825306160.291</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12339255682701.318</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12489982876263.082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12642787676965.842</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12795560890347.922</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12946293733524.523</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13098716849222.342</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13247396339056.686</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13400691380525.824</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13550539901378.262</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13702716649294.492</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13855678952135.512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14008607017395.131</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14162669753405.633</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14318419817669.979</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14474583802821.518</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14632857626061.264</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14791647696102.914</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14950365880280.486</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15110443670922.301</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15273085280537.596</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0</v>
      </c>
      <c r="K176" s="12">
        <v>1</v>
      </c>
      <c r="L176" s="12" t="s">
        <v>1013</v>
      </c>
      <c r="M176" s="12" t="s">
        <v>1014</v>
      </c>
      <c r="N176" s="1" t="s">
        <v>964</v>
      </c>
      <c r="O176" s="7">
        <f t="shared" si="35"/>
        <v>0</v>
      </c>
      <c r="P176" s="7">
        <f t="shared" si="36"/>
        <v>0</v>
      </c>
      <c r="Q176" s="45">
        <f>SUMIFS('SEDS 2021'!$F$23:$F$40,'SEDS 2021'!E$23:E$40,Calculations!L176,'SEDS 2021'!D$23:D$40,Calculations!N176)*J176*K176</f>
        <v>0</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0</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0</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0</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0</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0</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0</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0</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0</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0</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0</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0</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0</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0</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0</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0</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0</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0</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0</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0</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0</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0</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0</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0</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0</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0</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0</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0</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0</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0</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0.58205506849857114</v>
      </c>
      <c r="K186" s="12">
        <v>1</v>
      </c>
      <c r="L186" s="12" t="s">
        <v>1013</v>
      </c>
      <c r="M186" s="12" t="s">
        <v>1016</v>
      </c>
      <c r="N186" s="1" t="s">
        <v>635</v>
      </c>
      <c r="O186" s="7">
        <f>P186</f>
        <v>24242011547896.988</v>
      </c>
      <c r="P186" s="7">
        <f>Q186</f>
        <v>24242011547896.988</v>
      </c>
      <c r="Q186" s="45">
        <f>SUMIFS('SEDS 2021'!$F$23:$F$40,'SEDS 2021'!E$23:E$40,Calculations!L186,'SEDS 2021'!D$23:D$40,Calculations!N186)*J186*K186</f>
        <v>24242011547896.988</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24481700331012.031</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24759891590303.328</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25083244525726.723</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25415228971920.59</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25770297937705.609</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26140880294470.027</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26521080317412.473</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26917482979737.145</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27324394029252.98</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27739798739858.664</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28174799312754.113</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28619587212972.723</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29080217222639.949</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29554261066612.461</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30033320518195.051</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30533449763267.582</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31036855589209.906</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31555859636704.43</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32089200050982.223</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32638785519928.801</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33199674662685.391</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33778155545451.93</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34366370736433.906</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34960513463682.098</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35576606101611.867</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36191892849101.289</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36826658816842.852</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37475909604870.039</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38143261116343.367</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0.21276479667577056</v>
      </c>
      <c r="K188" s="12">
        <v>1</v>
      </c>
      <c r="L188" s="12" t="s">
        <v>1013</v>
      </c>
      <c r="M188" s="12" t="s">
        <v>1016</v>
      </c>
      <c r="N188" s="1" t="s">
        <v>972</v>
      </c>
      <c r="O188" s="7">
        <f t="shared" si="37"/>
        <v>9798457181309.2617</v>
      </c>
      <c r="P188" s="7">
        <f t="shared" si="38"/>
        <v>9798457181309.2617</v>
      </c>
      <c r="Q188" s="45">
        <f>SUMIFS('SEDS 2021'!$F$23:$F$40,'SEDS 2021'!E$23:E$40,Calculations!L188,'SEDS 2021'!D$23:D$40,Calculations!N188)*J188*K188</f>
        <v>9798457181309.2617</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9764668621176.9414</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9753842203367.8613</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9739425751044.7344</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9719687600500.7695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9699681957189.0762</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9654869879313.5762</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9616956299131.7383</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9589601643991.2852</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9577353290943.3105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9569779022046.9766</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9567470137104.5996</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9571482528620.3164</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9570736364584.0625</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9553954713051.6738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9540101403397.418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9530176013858.5352</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9527332143380.7285</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9524826158504.252</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9530204170991.9766</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9534681155209.5195</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9532681998735.0254</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9523488694665.6836</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9511507834385.4199</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9497964253199.0488</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9485659585884.1875</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9476466281814.8457</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9463880043165.5566</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9455137253231.3125</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9445437120759.9863</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0.96091173595167811</v>
      </c>
      <c r="K189" s="12">
        <v>1</v>
      </c>
      <c r="L189" s="12" t="s">
        <v>1013</v>
      </c>
      <c r="M189" s="12" t="s">
        <v>1016</v>
      </c>
      <c r="N189" s="1" t="s">
        <v>964</v>
      </c>
      <c r="O189" s="7">
        <f t="shared" si="37"/>
        <v>4876627059954.7666</v>
      </c>
      <c r="P189" s="7">
        <f t="shared" si="38"/>
        <v>4876627059954.7666</v>
      </c>
      <c r="Q189" s="45">
        <f>SUMIFS('SEDS 2021'!$F$23:$F$40,'SEDS 2021'!E$23:E$40,Calculations!L189,'SEDS 2021'!D$23:D$40,Calculations!N189)*J189*K189</f>
        <v>4876627059954.7666</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4882058824621.1953</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4880707919419.1699</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4875079147744.1357</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4859740744929.6953</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4845218514008.0928</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4836240623186.4473</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4837366377521.4482</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4837225658229.5615</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4829148370875.8916</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4818003402959.3213</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4805479385982.3975</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4805197947398.624</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4804803933381.3848</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4806267414016.9072</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4798950010839.3574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4798527852963.7285</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4801764396676.874</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4802749431719.9883</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4804072193063.623</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4809053655996.0332</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4818453704693.3389</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4829007651584.0029</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4838801714298.5791</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4846372412201.4814</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4850650278674.5205</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4851719745292.7725</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4854956289005.918</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4858980860753.543</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4860500629105.8135</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37363000000000</v>
      </c>
      <c r="Q199" s="7">
        <f t="shared" ref="Q199:AT199" si="40">SUM(Q4,Q17,Q30,Q43,Q56,Q69,Q82,Q95,Q108,Q121)</f>
        <v>37363000000000</v>
      </c>
      <c r="R199" s="7">
        <f t="shared" si="40"/>
        <v>37321167861583.906</v>
      </c>
      <c r="S199" s="7">
        <f t="shared" si="40"/>
        <v>37286395725515.695</v>
      </c>
      <c r="T199" s="7">
        <f t="shared" si="40"/>
        <v>37268099712910.727</v>
      </c>
      <c r="U199" s="7">
        <f t="shared" si="40"/>
        <v>37264937741628.117</v>
      </c>
      <c r="V199" s="7">
        <f t="shared" si="40"/>
        <v>37270284934353.711</v>
      </c>
      <c r="W199" s="7">
        <f t="shared" si="40"/>
        <v>37302641362879.227</v>
      </c>
      <c r="X199" s="7">
        <f t="shared" si="40"/>
        <v>37353308870579.359</v>
      </c>
      <c r="Y199" s="7">
        <f t="shared" si="40"/>
        <v>37410771375504.5</v>
      </c>
      <c r="Z199" s="7">
        <f t="shared" si="40"/>
        <v>37472091229162.805</v>
      </c>
      <c r="AA199" s="7">
        <f t="shared" si="40"/>
        <v>37543424677148.328</v>
      </c>
      <c r="AB199" s="7">
        <f t="shared" si="40"/>
        <v>37614346038583.078</v>
      </c>
      <c r="AC199" s="7">
        <f t="shared" si="40"/>
        <v>37703118001924.289</v>
      </c>
      <c r="AD199" s="7">
        <f t="shared" si="40"/>
        <v>37822838369734.227</v>
      </c>
      <c r="AE199" s="7">
        <f t="shared" si="40"/>
        <v>37957502469635.328</v>
      </c>
      <c r="AF199" s="7">
        <f t="shared" si="40"/>
        <v>38092802550341.656</v>
      </c>
      <c r="AG199" s="7">
        <f t="shared" si="40"/>
        <v>38215294765312.328</v>
      </c>
      <c r="AH199" s="7">
        <f t="shared" si="40"/>
        <v>38332471302341.414</v>
      </c>
      <c r="AI199" s="7">
        <f t="shared" si="40"/>
        <v>38422187137166.641</v>
      </c>
      <c r="AJ199" s="7">
        <f t="shared" si="40"/>
        <v>38477277045328.227</v>
      </c>
      <c r="AK199" s="7">
        <f t="shared" si="40"/>
        <v>38415662009665.562</v>
      </c>
      <c r="AL199" s="7">
        <f t="shared" si="40"/>
        <v>38327978567523.664</v>
      </c>
      <c r="AM199" s="7">
        <f t="shared" si="40"/>
        <v>38219767027607.148</v>
      </c>
      <c r="AN199" s="7">
        <f t="shared" si="40"/>
        <v>38091558736403.812</v>
      </c>
      <c r="AO199" s="7">
        <f t="shared" si="40"/>
        <v>37937082078918.984</v>
      </c>
      <c r="AP199" s="7">
        <f t="shared" si="40"/>
        <v>37746041115961.531</v>
      </c>
      <c r="AQ199" s="7">
        <f t="shared" si="40"/>
        <v>37505164801101.219</v>
      </c>
      <c r="AR199" s="7">
        <f t="shared" si="40"/>
        <v>37220377092738.523</v>
      </c>
      <c r="AS199" s="7">
        <f t="shared" si="40"/>
        <v>36898910433628.008</v>
      </c>
      <c r="AT199" s="7">
        <f t="shared" si="40"/>
        <v>36545840133662.023</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41649000000000</v>
      </c>
      <c r="Q202" s="7">
        <f t="shared" ref="Q202:AT202" si="41">SUM(Q134,Q147,Q160,Q173,Q186)</f>
        <v>41649000000000</v>
      </c>
      <c r="R202" s="7">
        <f t="shared" si="41"/>
        <v>41982380668423.273</v>
      </c>
      <c r="S202" s="7">
        <f t="shared" si="41"/>
        <v>42303351848946.266</v>
      </c>
      <c r="T202" s="7">
        <f t="shared" si="41"/>
        <v>42640673130399.406</v>
      </c>
      <c r="U202" s="7">
        <f t="shared" si="41"/>
        <v>42968523539394.328</v>
      </c>
      <c r="V202" s="7">
        <f t="shared" si="41"/>
        <v>43295622211371</v>
      </c>
      <c r="W202" s="7">
        <f t="shared" si="41"/>
        <v>43623288510210.531</v>
      </c>
      <c r="X202" s="7">
        <f t="shared" si="41"/>
        <v>43951814634622.289</v>
      </c>
      <c r="Y202" s="7">
        <f t="shared" si="41"/>
        <v>44293268107687.148</v>
      </c>
      <c r="Z202" s="7">
        <f t="shared" si="41"/>
        <v>44650788151243.68</v>
      </c>
      <c r="AA202" s="7">
        <f t="shared" si="41"/>
        <v>45032431461328.539</v>
      </c>
      <c r="AB202" s="7">
        <f t="shared" si="41"/>
        <v>45453158914399.602</v>
      </c>
      <c r="AC202" s="7">
        <f t="shared" si="41"/>
        <v>45895892991619.133</v>
      </c>
      <c r="AD202" s="7">
        <f t="shared" si="41"/>
        <v>46368855924051.008</v>
      </c>
      <c r="AE202" s="7">
        <f t="shared" si="41"/>
        <v>46864870474888.047</v>
      </c>
      <c r="AF202" s="7">
        <f t="shared" si="41"/>
        <v>47374024294020.289</v>
      </c>
      <c r="AG202" s="7">
        <f t="shared" si="41"/>
        <v>47909909945638.859</v>
      </c>
      <c r="AH202" s="7">
        <f t="shared" si="41"/>
        <v>48462875215570.219</v>
      </c>
      <c r="AI202" s="7">
        <f t="shared" si="41"/>
        <v>49041046102246.656</v>
      </c>
      <c r="AJ202" s="7">
        <f t="shared" si="41"/>
        <v>49638394570485.875</v>
      </c>
      <c r="AK202" s="7">
        <f t="shared" si="41"/>
        <v>50262888904330.641</v>
      </c>
      <c r="AL202" s="7">
        <f t="shared" si="41"/>
        <v>50911649128363.859</v>
      </c>
      <c r="AM202" s="7">
        <f t="shared" si="41"/>
        <v>51587620314383.664</v>
      </c>
      <c r="AN202" s="7">
        <f t="shared" si="41"/>
        <v>52284288305706.297</v>
      </c>
      <c r="AO202" s="7">
        <f t="shared" si="41"/>
        <v>52999630240643.422</v>
      </c>
      <c r="AP202" s="7">
        <f t="shared" si="41"/>
        <v>53746572675082.453</v>
      </c>
      <c r="AQ202" s="7">
        <f t="shared" si="41"/>
        <v>54501525095896.031</v>
      </c>
      <c r="AR202" s="7">
        <f t="shared" si="41"/>
        <v>55284216841417.477</v>
      </c>
      <c r="AS202" s="7">
        <f t="shared" si="41"/>
        <v>56091209777028.148</v>
      </c>
      <c r="AT202" s="7">
        <f t="shared" si="41"/>
        <v>56926409000176.812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116669234350487.78</v>
      </c>
      <c r="D16" s="142" t="s">
        <v>1091</v>
      </c>
      <c r="E16" s="212">
        <f>'SEDS 2021'!H26</f>
        <v>7.446835438749016E-3</v>
      </c>
      <c r="F16" s="207">
        <f>'SEDS 2021'!H28</f>
        <v>1.5266461016517333E-2</v>
      </c>
      <c r="G16" s="142" t="s">
        <v>819</v>
      </c>
      <c r="H16" s="142"/>
      <c r="I16" s="142"/>
    </row>
    <row r="17" spans="1:12" x14ac:dyDescent="0.2">
      <c r="A17" s="139"/>
      <c r="B17" s="146" t="s">
        <v>715</v>
      </c>
      <c r="C17" s="147">
        <f>C16/C15</f>
        <v>1.0196339986370513E-2</v>
      </c>
      <c r="D17" s="142" t="s">
        <v>1092</v>
      </c>
      <c r="E17" s="212">
        <f>'SEDS 2021'!H35</f>
        <v>9.1886928489294094E-3</v>
      </c>
      <c r="F17" s="212">
        <f>'SEDS 2021'!H37</f>
        <v>1.3409664928716477E-2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2.1939978518044607</v>
      </c>
      <c r="D29" s="152">
        <f>D28*F16</f>
        <v>-15.118834338487611</v>
      </c>
      <c r="E29" s="152">
        <f>E28*$E$17</f>
        <v>-0.37437270773330794</v>
      </c>
      <c r="F29" s="158">
        <f>F28*$F$17</f>
        <v>-0.24864924832732241</v>
      </c>
      <c r="G29" s="177">
        <f>G28*C17</f>
        <v>5.3938638527900019E-2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1.9698022237630572</v>
      </c>
      <c r="D32" s="159">
        <f>D29*About!F6</f>
        <v>-13.573902762103705</v>
      </c>
      <c r="E32" s="241">
        <f>E29</f>
        <v>-0.37437270773330794</v>
      </c>
      <c r="F32" s="243">
        <f>F29</f>
        <v>-0.24864924832732241</v>
      </c>
      <c r="G32" s="173">
        <f>G29*About!F6</f>
        <v>4.8426870624155252E-2</v>
      </c>
      <c r="H32" s="142"/>
      <c r="I32" s="142"/>
      <c r="K32" s="100"/>
      <c r="L32" s="100"/>
    </row>
    <row r="33" spans="1:12" x14ac:dyDescent="0.2">
      <c r="A33" s="139"/>
      <c r="B33" s="146" t="s">
        <v>710</v>
      </c>
      <c r="C33" s="160">
        <f>C29*About!F5</f>
        <v>0.22419562804140361</v>
      </c>
      <c r="D33" s="160">
        <f>D29*About!F5</f>
        <v>-1.544931576383906</v>
      </c>
      <c r="E33" s="242"/>
      <c r="F33" s="244"/>
      <c r="G33" s="174">
        <f>G29*About!F5</f>
        <v>5.5117679037447673E-3</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1969802223763.0571</v>
      </c>
      <c r="D38" s="156">
        <f>D32*Trillion</f>
        <v>-13573902762103.705</v>
      </c>
      <c r="E38" s="238">
        <f>E32*Trillion</f>
        <v>-374372707733.30792</v>
      </c>
      <c r="F38" s="240">
        <f>F32*Trillion</f>
        <v>-248649248327.32242</v>
      </c>
      <c r="G38" s="168">
        <f>G32*Trillion</f>
        <v>48426870624.155251</v>
      </c>
      <c r="H38" s="142"/>
      <c r="I38" s="142"/>
      <c r="K38" s="100"/>
      <c r="L38" s="100"/>
    </row>
    <row r="39" spans="1:12" ht="16" thickBot="1" x14ac:dyDescent="0.25">
      <c r="A39" s="139"/>
      <c r="B39" s="169" t="s">
        <v>710</v>
      </c>
      <c r="C39" s="170">
        <f>C33*Trillion</f>
        <v>224195628041.40363</v>
      </c>
      <c r="D39" s="171">
        <f>D33*Trillion</f>
        <v>-1544931576383.906</v>
      </c>
      <c r="E39" s="239"/>
      <c r="F39" s="239"/>
      <c r="G39" s="172">
        <f>G33*Trillion</f>
        <v>5511767903.7447672</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Utah</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176510920.78910926</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0.16512029638406878</v>
      </c>
      <c r="K4">
        <f>IF(ISBLANK(Calculations!K4),"",Calculations!K4)</f>
        <v>0.89781410776814885</v>
      </c>
      <c r="L4" t="str">
        <f>IF(ISBLANK(Calculations!L4),"",Calculations!L4)</f>
        <v>RESIDENTIAL</v>
      </c>
      <c r="M4" t="str">
        <f>IF(ISBLANK(Calculations!M4),"",Calculations!M4)</f>
        <v>heating</v>
      </c>
      <c r="N4" t="str">
        <f>IF(ISBLANK(Calculations!N4),"",Calculations!N4)</f>
        <v>electricity</v>
      </c>
      <c r="O4">
        <f>IF(ISBLANK(Calculations!O4),"",Calculations!O4)</f>
        <v>5538965049542.3838</v>
      </c>
      <c r="P4">
        <f>IF(ISBLANK(Calculations!P4),"",Calculations!P4)</f>
        <v>5538965049542.3838</v>
      </c>
      <c r="Q4">
        <f>IF(ISBLANK(Calculations!Q4),"",Calculations!Q4)-(SUMIFS(BDEQ!C:C,BDEQ!$AG:$AG,About!$B$2,BDEQ!$AH:$AH,$I4)*BDEQ!$C$2*$J4*$K4)</f>
        <v>5538788538621.5947</v>
      </c>
      <c r="R4">
        <f>IF(ISBLANK(Calculations!R4),"",Calculations!R4)-(SUMIFS(BDEQ!D:D,BDEQ!$AG:$AG,About!$B$2,BDEQ!$AH:$AH,$I4)*BDEQ!$C$2*$J4*$K4)</f>
        <v>5568183118885.124</v>
      </c>
      <c r="S4" s="99">
        <f>IF(ISBLANK(Calculations!S4),"",Calculations!S4+ ('IRA Buildings Changes'!$G$38/($AB$3-$R$3)*(S3-$R$3)))-(SUMIFS(BDEQ!D:D,BDEQ!$AG:$AG,About!$B$2,BDEQ!$AH:$AH,$I4)*BDEQ!$C$2*$J4*$K4)</f>
        <v>5597978821437.1074</v>
      </c>
      <c r="T4" s="99">
        <f>IF(ISBLANK(Calculations!T4),"",Calculations!T4+ ('IRA Buildings Changes'!$G$38/($AB$3-$R$3)*(T3-$R$3)))-(SUMIFS(BDEQ!E:E,BDEQ!$AG:$AG,About!$B$2,BDEQ!$AH:$AH,$I4)*BDEQ!$C$2*$J4*$K4)</f>
        <v>5623769362997.0469</v>
      </c>
      <c r="U4" s="99">
        <f>IF(ISBLANK(Calculations!U4),"",Calculations!U4+ ('IRA Buildings Changes'!$G$38/($AB$3-$R$3)*(U3-$R$3)))-(SUMIFS(BDEQ!F:F,BDEQ!$AG:$AG,About!$B$2,BDEQ!$AH:$AH,$I4)*BDEQ!$C$2*$J4*$K4)</f>
        <v>5649235155919.1328</v>
      </c>
      <c r="V4" s="99">
        <f>IF(ISBLANK(Calculations!V4),"",Calculations!V4+ ('IRA Buildings Changes'!$G$38/($AB$3-$R$3)*(V3-$R$3)))-(SUMIFS(BDEQ!G:G,BDEQ!$AG:$AG,About!$B$2,BDEQ!$AH:$AH,$I4)*BDEQ!$C$2*$J4*$K4)</f>
        <v>5673836644637.5508</v>
      </c>
      <c r="W4" s="99">
        <f>IF(ISBLANK(Calculations!W4),"",Calculations!W4+ ('IRA Buildings Changes'!$G$38/($AB$3-$R$3)*(W3-$R$3)))-(SUMIFS(BDEQ!H:H,BDEQ!$AG:$AG,About!$B$2,BDEQ!$AH:$AH,$I4)*BDEQ!$C$2*$J4*$K4)</f>
        <v>5696803024126.6211</v>
      </c>
      <c r="X4" s="99">
        <f>IF(ISBLANK(Calculations!X4),"",Calculations!X4+ ('IRA Buildings Changes'!$G$38/($AB$3-$R$3)*(X3-$R$3)))-(SUMIFS(BDEQ!I:I,BDEQ!$AG:$AG,About!$B$2,BDEQ!$AH:$AH,$I4)*BDEQ!$C$2*$J4*$K4)</f>
        <v>5719403500203.2314</v>
      </c>
      <c r="Y4" s="99">
        <f>IF(ISBLANK(Calculations!Y4),"",Calculations!Y4+ ('IRA Buildings Changes'!$G$38/($AB$3-$R$3)*(Y3-$R$3)))-(SUMIFS(BDEQ!J:J,BDEQ!$AG:$AG,About!$B$2,BDEQ!$AH:$AH,$I4)*BDEQ!$C$2*$J4*$K4)</f>
        <v>5739872288428.2412</v>
      </c>
      <c r="Z4" s="99">
        <f>IF(ISBLANK(Calculations!Z4),"",Calculations!Z4+ ('IRA Buildings Changes'!$G$38/($AB$3-$R$3)*(Z3-$R$3)))-(SUMIFS(BDEQ!K:K,BDEQ!$AG:$AG,About!$B$2,BDEQ!$AH:$AH,$I4)*BDEQ!$C$2*$J4*$K4)</f>
        <v>5762876517755.0088</v>
      </c>
      <c r="AA4" s="99">
        <f>IF(ISBLANK(Calculations!AA4),"",Calculations!AA4+ ('IRA Buildings Changes'!$G$38/($AB$3-$R$3)*(AA3-$R$3)))-(SUMIFS(BDEQ!L:L,BDEQ!$AG:$AG,About!$B$2,BDEQ!$AH:$AH,$I4)*BDEQ!$C$2*$J4*$K4)</f>
        <v>5786772097263.5176</v>
      </c>
      <c r="AB4" s="98">
        <f>IF(ISBLANK(Calculations!AB4),"",Calculations!AB4 + 'IRA Buildings Changes'!G38)-(SUMIFS(BDEQ!D:D,BDEQ!$AG:$AG,About!$B$2,BDEQ!$AH:$AH,$I4)*BDEQ!$C$2*$J4*$K4)</f>
        <v>5812325921213.6641</v>
      </c>
      <c r="AC4" s="99">
        <f>IF(ISBLANK(Calculations!AC4),"",Calculations!AC4+ 'IRA Buildings Changes'!$G$38)-(SUMIFS(BDEQ!D:D,BDEQ!$AG:$AG,About!$B$2,BDEQ!$AH:$AH,$I4)*BDEQ!$C$2*$J4*$K4)</f>
        <v>5835756742752.0596</v>
      </c>
      <c r="AD4" s="99">
        <f>IF(ISBLANK(Calculations!AD4),"",Calculations!AD4+ 'IRA Buildings Changes'!$G$38)-(SUMIFS(BDEQ!E:E,BDEQ!$AG:$AG,About!$B$2,BDEQ!$AH:$AH,$I4)*BDEQ!$C$2*$J4*$K4)</f>
        <v>5863312961527.8389</v>
      </c>
      <c r="AE4" s="99">
        <f>IF(ISBLANK(Calculations!AE4),"",Calculations!AE4+ 'IRA Buildings Changes'!$G$38)-(SUMIFS(BDEQ!F:F,BDEQ!$AG:$AG,About!$B$2,BDEQ!$AH:$AH,$I4)*BDEQ!$C$2*$J4*$K4)</f>
        <v>5893983465271.6104</v>
      </c>
      <c r="AF4" s="99">
        <f>IF(ISBLANK(Calculations!AF4),"",Calculations!AF4+ 'IRA Buildings Changes'!$G$38)-(SUMIFS(BDEQ!G:G,BDEQ!$AG:$AG,About!$B$2,BDEQ!$AH:$AH,$I4)*BDEQ!$C$2*$J4*$K4)</f>
        <v>5931050376277.5039</v>
      </c>
      <c r="AG4" s="99">
        <f>IF(ISBLANK(Calculations!AG4),"",Calculations!AG4+ 'IRA Buildings Changes'!$G$38)-(SUMIFS(BDEQ!H:H,BDEQ!$AG:$AG,About!$B$2,BDEQ!$AH:$AH,$I4)*BDEQ!$C$2*$J4*$K4)</f>
        <v>5971311380800.3408</v>
      </c>
      <c r="AH4" s="99">
        <f>IF(ISBLANK(Calculations!AH4),"",Calculations!AH4+ 'IRA Buildings Changes'!$G$38)-(SUMIFS(BDEQ!I:I,BDEQ!$AG:$AG,About!$B$2,BDEQ!$AH:$AH,$I4)*BDEQ!$C$2*$J4*$K4)</f>
        <v>6015474197522.6689</v>
      </c>
      <c r="AI4" s="99">
        <f>IF(ISBLANK(Calculations!AI4),"",Calculations!AI4+ 'IRA Buildings Changes'!$G$38)-(SUMIFS(BDEQ!J:J,BDEQ!$AG:$AG,About!$B$2,BDEQ!$AH:$AH,$I4)*BDEQ!$C$2*$J4*$K4)</f>
        <v>6060911254158.6699</v>
      </c>
      <c r="AJ4" s="99">
        <f>IF(ISBLANK(Calculations!AJ4),"",Calculations!AJ4+ 'IRA Buildings Changes'!$G$38)-(SUMIFS(BDEQ!K:K,BDEQ!$AG:$AG,About!$B$2,BDEQ!$AH:$AH,$I4)*BDEQ!$C$2*$J4*$K4)</f>
        <v>6107411250246.0029</v>
      </c>
      <c r="AK4" s="99">
        <f>IF(ISBLANK(Calculations!AK4),"",Calculations!AK4+ 'IRA Buildings Changes'!$G$38)-(SUMIFS(BDEQ!L:L,BDEQ!$AG:$AG,About!$B$2,BDEQ!$AH:$AH,$I4)*BDEQ!$C$2*$J4*$K4)</f>
        <v>6134741745983.8125</v>
      </c>
      <c r="AL4" s="99">
        <f>IF(ISBLANK(Calculations!AL4),"",Calculations!AL4+ 'IRA Buildings Changes'!$G$38)-(SUMIFS(BDEQ!M:M,BDEQ!$AG:$AG,About!$B$2,BDEQ!$AH:$AH,$I4)*BDEQ!$C$2*$J4*$K4)</f>
        <v>6163429367143.7246</v>
      </c>
      <c r="AM4" s="99">
        <f>IF(ISBLANK(Calculations!AM4),"",Calculations!AM4+ 'IRA Buildings Changes'!$G$38)-(SUMIFS(BDEQ!N:N,BDEQ!$AG:$AG,About!$B$2,BDEQ!$AH:$AH,$I4)*BDEQ!$C$2*$J4*$K4)</f>
        <v>6191919178517.9873</v>
      </c>
      <c r="AN4" s="99">
        <f>IF(ISBLANK(Calculations!AN4),"",Calculations!AN4+ 'IRA Buildings Changes'!$G$38)-(SUMIFS(BDEQ!O:O,BDEQ!$AG:$AG,About!$B$2,BDEQ!$AH:$AH,$I4)*BDEQ!$C$2*$J4*$K4)</f>
        <v>6221629285995.6113</v>
      </c>
      <c r="AO4" s="99">
        <f>IF(ISBLANK(Calculations!AO4),"",Calculations!AO4+ 'IRA Buildings Changes'!$G$38)-(SUMIFS(BDEQ!P:P,BDEQ!$AG:$AG,About!$B$2,BDEQ!$AH:$AH,$I4)*BDEQ!$C$2*$J4*$K4)</f>
        <v>6250969088684.9404</v>
      </c>
      <c r="AP4" s="99">
        <f>IF(ISBLANK(Calculations!AP4),"",Calculations!AP4+ 'IRA Buildings Changes'!$G$38)-(SUMIFS(BDEQ!Q:Q,BDEQ!$AG:$AG,About!$B$2,BDEQ!$AH:$AH,$I4)*BDEQ!$C$2*$J4*$K4)</f>
        <v>6281836898421.1172</v>
      </c>
      <c r="AQ4" s="99">
        <f>IF(ISBLANK(Calculations!AQ4),"",Calculations!AQ4+ 'IRA Buildings Changes'!$G$38)-(SUMIFS(BDEQ!R:R,BDEQ!$AG:$AG,About!$B$2,BDEQ!$AH:$AH,$I4)*BDEQ!$C$2*$J4*$K4)</f>
        <v>6312768571698.7715</v>
      </c>
      <c r="AR4" s="99">
        <f>IF(ISBLANK(Calculations!AR4),"",Calculations!AR4+ 'IRA Buildings Changes'!$G$38)-(SUMIFS(BDEQ!S:S,BDEQ!$AG:$AG,About!$B$2,BDEQ!$AH:$AH,$I4)*BDEQ!$C$2*$J4*$K4)</f>
        <v>6345423469388.0127</v>
      </c>
      <c r="AS4" s="99">
        <f>IF(ISBLANK(Calculations!AS4),"",Calculations!AS4+ 'IRA Buildings Changes'!$G$38)-(SUMIFS(BDEQ!T:T,BDEQ!$AG:$AG,About!$B$2,BDEQ!$AH:$AH,$I4)*BDEQ!$C$2*$J4*$K4)</f>
        <v>6378376711648.7539</v>
      </c>
      <c r="AT4" s="99">
        <f>IF(ISBLANK(Calculations!AT4),"",Calculations!AT4+ 'IRA Buildings Changes'!$G$38)-(SUMIFS(BDEQ!U:U,BDEQ!$AG:$AG,About!$B$2,BDEQ!$AH:$AH,$I4)*BDEQ!$C$2*$J4*$K4)</f>
        <v>6413413034858.0664</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0.89781410776814885</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0.7384683368194167</v>
      </c>
      <c r="K6">
        <f>IF(ISBLANK(Calculations!K6),"",Calculations!K6)</f>
        <v>0.89781410776814885</v>
      </c>
      <c r="L6" t="str">
        <f>IF(ISBLANK(Calculations!L6),"",Calculations!L6)</f>
        <v>RESIDENTIAL</v>
      </c>
      <c r="M6" t="str">
        <f>IF(ISBLANK(Calculations!M6),"",Calculations!M6)</f>
        <v>heating</v>
      </c>
      <c r="N6" t="str">
        <f>IF(ISBLANK(Calculations!N6),"",Calculations!N6)</f>
        <v>natural gas</v>
      </c>
      <c r="O6">
        <f>IF(ISBLANK(Calculations!O6),"",Calculations!O6)</f>
        <v>49740132980642.109</v>
      </c>
      <c r="P6">
        <f>IF(ISBLANK(Calculations!P6),"",Calculations!P6)</f>
        <v>49740132980642.109</v>
      </c>
      <c r="Q6">
        <f>IF(ISBLANK(Calculations!Q6),"",Calculations!Q6)</f>
        <v>49740132980642.109</v>
      </c>
      <c r="R6">
        <f>IF(ISBLANK(Calculations!R6),"",Calculations!R6)</f>
        <v>50030851420188.18</v>
      </c>
      <c r="S6" s="99">
        <f>IF(ISBLANK(Calculations!S6),"",Calculations!S6 + ('IRA Buildings Changes'!$D$38/($AB$3-$R$3)*(S3-$R$3)))</f>
        <v>48910338298175.055</v>
      </c>
      <c r="T6" s="99">
        <f>IF(ISBLANK(Calculations!T6),"",Calculations!T6 + ('IRA Buildings Changes'!$D$38/($AB$3-$R$3)*(T3-$R$3)))</f>
        <v>47732580945368.273</v>
      </c>
      <c r="U6" s="99">
        <f>IF(ISBLANK(Calculations!U6),"",Calculations!U6 + ('IRA Buildings Changes'!$D$38/($AB$3-$R$3)*(U3-$R$3)))</f>
        <v>46550644855160.781</v>
      </c>
      <c r="V6" s="99">
        <f>IF(ISBLANK(Calculations!V6),"",Calculations!V6 + ('IRA Buildings Changes'!$D$38/($AB$3-$R$3)*(V3-$R$3)))</f>
        <v>45361437086730.789</v>
      </c>
      <c r="W6" s="99">
        <f>IF(ISBLANK(Calculations!W6),"",Calculations!W6 + ('IRA Buildings Changes'!$D$38/($AB$3-$R$3)*(W3-$R$3)))</f>
        <v>44159946239638.93</v>
      </c>
      <c r="X6" s="99">
        <f>IF(ISBLANK(Calculations!X6),"",Calculations!X6 + ('IRA Buildings Changes'!$D$38/($AB$3-$R$3)*(X3-$R$3)))</f>
        <v>42950225823870.523</v>
      </c>
      <c r="Y6" s="99">
        <f>IF(ISBLANK(Calculations!Y6),"",Calculations!Y6 + ('IRA Buildings Changes'!$D$38/($AB$3-$R$3)*(Y3-$R$3)))</f>
        <v>41692641221116.945</v>
      </c>
      <c r="Z6" s="99">
        <f>IF(ISBLANK(Calculations!Z6),"",Calculations!Z6 + ('IRA Buildings Changes'!$D$38/($AB$3-$R$3)*(Z3-$R$3)))</f>
        <v>40456911792282.484</v>
      </c>
      <c r="AA6" s="99">
        <f>IF(ISBLANK(Calculations!AA6),"",Calculations!AA6 + ('IRA Buildings Changes'!$D$38/($AB$3-$R$3)*(AA3-$R$3)))</f>
        <v>39219091587357.914</v>
      </c>
      <c r="AB6" s="98">
        <f>IF(ISBLANK(Calculations!AB6),"",Calculations!AB6 + 'IRA Buildings Changes'!D38)</f>
        <v>37991296964305.844</v>
      </c>
      <c r="AC6" s="99">
        <f>IF(ISBLANK(Calculations!AC6),"",Calculations!AC6  + 'IRA Buildings Changes'!$D$38)</f>
        <v>38126897492512.438</v>
      </c>
      <c r="AD6" s="99">
        <f>IF(ISBLANK(Calculations!AD6),"",Calculations!AD6  + 'IRA Buildings Changes'!$D$38)</f>
        <v>38283940584775.133</v>
      </c>
      <c r="AE6" s="99">
        <f>IF(ISBLANK(Calculations!AE6),"",Calculations!AE6  + 'IRA Buildings Changes'!$D$38)</f>
        <v>38447300570813.07</v>
      </c>
      <c r="AF6" s="99">
        <f>IF(ISBLANK(Calculations!AF6),"",Calculations!AF6  + 'IRA Buildings Changes'!$D$38)</f>
        <v>38682782476188.055</v>
      </c>
      <c r="AG6" s="99">
        <f>IF(ISBLANK(Calculations!AG6),"",Calculations!AG6  + 'IRA Buildings Changes'!$D$38)</f>
        <v>38944612974459.453</v>
      </c>
      <c r="AH6" s="99">
        <f>IF(ISBLANK(Calculations!AH6),"",Calculations!AH6  + 'IRA Buildings Changes'!$D$38)</f>
        <v>39252580153020.094</v>
      </c>
      <c r="AI6" s="99">
        <f>IF(ISBLANK(Calculations!AI6),"",Calculations!AI6  + 'IRA Buildings Changes'!$D$38)</f>
        <v>39585566815653.258</v>
      </c>
      <c r="AJ6" s="99">
        <f>IF(ISBLANK(Calculations!AJ6),"",Calculations!AJ6  + 'IRA Buildings Changes'!$D$38)</f>
        <v>39955497954208.672</v>
      </c>
      <c r="AK6" s="99">
        <f>IF(ISBLANK(Calculations!AK6),"",Calculations!AK6  + 'IRA Buildings Changes'!$D$38)</f>
        <v>40058098124316.438</v>
      </c>
      <c r="AL6" s="99">
        <f>IF(ISBLANK(Calculations!AL6),"",Calculations!AL6  + 'IRA Buildings Changes'!$D$38)</f>
        <v>40202522356935.234</v>
      </c>
      <c r="AM6" s="99">
        <f>IF(ISBLANK(Calculations!AM6),"",Calculations!AM6  + 'IRA Buildings Changes'!$D$38)</f>
        <v>40361904024395.242</v>
      </c>
      <c r="AN6" s="99">
        <f>IF(ISBLANK(Calculations!AN6),"",Calculations!AN6  + 'IRA Buildings Changes'!$D$38)</f>
        <v>40556965750560.617</v>
      </c>
      <c r="AO6" s="99">
        <f>IF(ISBLANK(Calculations!AO6),"",Calculations!AO6  + 'IRA Buildings Changes'!$D$38)</f>
        <v>40760801173541.25</v>
      </c>
      <c r="AP6" s="99">
        <f>IF(ISBLANK(Calculations!AP6),"",Calculations!AP6  + 'IRA Buildings Changes'!$D$38)</f>
        <v>40992082571913.367</v>
      </c>
      <c r="AQ6" s="99">
        <f>IF(ISBLANK(Calculations!AQ6),"",Calculations!AQ6  + 'IRA Buildings Changes'!$D$38)</f>
        <v>41221917691321.438</v>
      </c>
      <c r="AR6" s="99">
        <f>IF(ISBLANK(Calculations!AR6),"",Calculations!AR6  + 'IRA Buildings Changes'!$D$38)</f>
        <v>41470174984837.234</v>
      </c>
      <c r="AS6" s="99">
        <f>IF(ISBLANK(Calculations!AS6),"",Calculations!AS6  + 'IRA Buildings Changes'!$D$38)</f>
        <v>41708361859359.039</v>
      </c>
      <c r="AT6" s="99">
        <f>IF(ISBLANK(Calculations!AT6),"",Calculations!AT6  + 'IRA Buildings Changes'!$D$38)</f>
        <v>41958291123024.133</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0.98983380949503275</v>
      </c>
      <c r="K7">
        <f>IF(ISBLANK(Calculations!K7),"",Calculations!K7)</f>
        <v>0.89781410776814885</v>
      </c>
      <c r="L7" t="str">
        <f>IF(ISBLANK(Calculations!L7),"",Calculations!L7)</f>
        <v>RESIDENTIAL</v>
      </c>
      <c r="M7" t="str">
        <f>IF(ISBLANK(Calculations!M7),"",Calculations!M7)</f>
        <v>heating</v>
      </c>
      <c r="N7" t="str">
        <f>IF(ISBLANK(Calculations!N7),"",Calculations!N7)</f>
        <v>petroleum diesel</v>
      </c>
      <c r="O7">
        <f>IF(ISBLANK(Calculations!O7),"",Calculations!O7)</f>
        <v>112863218330.83739</v>
      </c>
      <c r="P7">
        <f>IF(ISBLANK(Calculations!P7),"",Calculations!P7)</f>
        <v>112863218330.83739</v>
      </c>
      <c r="Q7">
        <f>IF(ISBLANK(Calculations!Q7),"",Calculations!Q7)</f>
        <v>112863218330.83739</v>
      </c>
      <c r="R7">
        <f>IF(ISBLANK(Calculations!R7),"",Calculations!R7)</f>
        <v>113568061205.90564</v>
      </c>
      <c r="S7">
        <f>IF(ISBLANK(Calculations!S7),"",Calculations!S7)</f>
        <v>114087810165.5862</v>
      </c>
      <c r="T7">
        <f>IF(ISBLANK(Calculations!T7),"",Calculations!T7)</f>
        <v>114364346877.33995</v>
      </c>
      <c r="U7">
        <f>IF(ISBLANK(Calculations!U7),"",Calculations!U7)</f>
        <v>114443614575.37236</v>
      </c>
      <c r="V7">
        <f>IF(ISBLANK(Calculations!V7),"",Calculations!V7)</f>
        <v>114234633126.35738</v>
      </c>
      <c r="W7">
        <f>IF(ISBLANK(Calculations!W7),"",Calculations!W7)</f>
        <v>113633329337.26091</v>
      </c>
      <c r="X7">
        <f>IF(ISBLANK(Calculations!X7),"",Calculations!X7)</f>
        <v>112511009170.35506</v>
      </c>
      <c r="Y7">
        <f>IF(ISBLANK(Calculations!Y7),"",Calculations!Y7)</f>
        <v>110686726396.02016</v>
      </c>
      <c r="Z7">
        <f>IF(ISBLANK(Calculations!Z7),"",Calculations!Z7)</f>
        <v>108260639186.65039</v>
      </c>
      <c r="AA7">
        <f>IF(ISBLANK(Calculations!AA7),"",Calculations!AA7)</f>
        <v>105199533165.64638</v>
      </c>
      <c r="AB7">
        <f>IF(ISBLANK(Calculations!AB7),"",Calculations!AB7)</f>
        <v>101597609583.50627</v>
      </c>
      <c r="AC7">
        <f>IF(ISBLANK(Calculations!AC7),"",Calculations!AC7)</f>
        <v>97478702143.482513</v>
      </c>
      <c r="AD7">
        <f>IF(ISBLANK(Calculations!AD7),"",Calculations!AD7)</f>
        <v>92910577125.585434</v>
      </c>
      <c r="AE7">
        <f>IF(ISBLANK(Calculations!AE7),"",Calculations!AE7)</f>
        <v>87940950481.478638</v>
      </c>
      <c r="AF7">
        <f>IF(ISBLANK(Calculations!AF7),"",Calculations!AF7)</f>
        <v>82786844933.708328</v>
      </c>
      <c r="AG7">
        <f>IF(ISBLANK(Calculations!AG7),"",Calculations!AG7)</f>
        <v>77468073050.095688</v>
      </c>
      <c r="AH7">
        <f>IF(ISBLANK(Calculations!AH7),"",Calculations!AH7)</f>
        <v>72099737275.313034</v>
      </c>
      <c r="AI7">
        <f>IF(ISBLANK(Calculations!AI7),"",Calculations!AI7)</f>
        <v>66736328695.401283</v>
      </c>
      <c r="AJ7">
        <f>IF(ISBLANK(Calculations!AJ7),"",Calculations!AJ7)</f>
        <v>61476635760.018898</v>
      </c>
      <c r="AK7">
        <f>IF(ISBLANK(Calculations!AK7),"",Calculations!AK7)</f>
        <v>56128723140.497833</v>
      </c>
      <c r="AL7">
        <f>IF(ISBLANK(Calculations!AL7),"",Calculations!AL7)</f>
        <v>51096075975.644005</v>
      </c>
      <c r="AM7">
        <f>IF(ISBLANK(Calculations!AM7),"",Calculations!AM7)</f>
        <v>46395476812.275352</v>
      </c>
      <c r="AN7">
        <f>IF(ISBLANK(Calculations!AN7),"",Calculations!AN7)</f>
        <v>42091375293.316429</v>
      </c>
      <c r="AO7">
        <f>IF(ISBLANK(Calculations!AO7),"",Calculations!AO7)</f>
        <v>38205621225.447884</v>
      </c>
      <c r="AP7">
        <f>IF(ISBLANK(Calculations!AP7),"",Calculations!AP7)</f>
        <v>34786654277.299835</v>
      </c>
      <c r="AQ7">
        <f>IF(ISBLANK(Calculations!AQ7),"",Calculations!AQ7)</f>
        <v>31833964385.896275</v>
      </c>
      <c r="AR7">
        <f>IF(ISBLANK(Calculations!AR7),"",Calculations!AR7)</f>
        <v>29361191132.069633</v>
      </c>
      <c r="AS7">
        <f>IF(ISBLANK(Calculations!AS7),"",Calculations!AS7)</f>
        <v>27334819760.558861</v>
      </c>
      <c r="AT7">
        <f>IF(ISBLANK(Calculations!AT7),"",Calculations!AT7)</f>
        <v>25733198994.744759</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0.89781410776814885</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0.89781410776814885</v>
      </c>
      <c r="L9" t="str">
        <f>IF(ISBLANK(Calculations!L9),"",Calculations!L9)</f>
        <v>RESIDENTIAL</v>
      </c>
      <c r="M9" t="str">
        <f>IF(ISBLANK(Calculations!M9),"",Calculations!M9)</f>
        <v>heating</v>
      </c>
      <c r="N9" t="str">
        <f>IF(ISBLANK(Calculations!N9),"",Calculations!N9)</f>
        <v>biomass</v>
      </c>
      <c r="O9">
        <f>IF(ISBLANK(Calculations!O9),"",Calculations!O9)</f>
        <v>2417813392219.625</v>
      </c>
      <c r="P9">
        <f>IF(ISBLANK(Calculations!P9),"",Calculations!P9)</f>
        <v>2417813392219.625</v>
      </c>
      <c r="Q9">
        <f>IF(ISBLANK(Calculations!Q9),"",Calculations!Q9)</f>
        <v>2417813392219.625</v>
      </c>
      <c r="R9">
        <f>IF(ISBLANK(Calculations!R9),"",Calculations!R9)</f>
        <v>2428708313316.3203</v>
      </c>
      <c r="S9">
        <f>IF(ISBLANK(Calculations!S9),"",Calculations!S9)</f>
        <v>2437766305000.585</v>
      </c>
      <c r="T9">
        <f>IF(ISBLANK(Calculations!T9),"",Calculations!T9)</f>
        <v>2445359125484.0034</v>
      </c>
      <c r="U9">
        <f>IF(ISBLANK(Calculations!U9),"",Calculations!U9)</f>
        <v>2453640186207.8311</v>
      </c>
      <c r="V9">
        <f>IF(ISBLANK(Calculations!V9),"",Calculations!V9)</f>
        <v>2462402476910.8467</v>
      </c>
      <c r="W9">
        <f>IF(ISBLANK(Calculations!W9),"",Calculations!W9)</f>
        <v>2471858646786.0718</v>
      </c>
      <c r="X9">
        <f>IF(ISBLANK(Calculations!X9),"",Calculations!X9)</f>
        <v>2481769539742.2124</v>
      </c>
      <c r="Y9">
        <f>IF(ISBLANK(Calculations!Y9),"",Calculations!Y9)</f>
        <v>2490585341090.8838</v>
      </c>
      <c r="Z9">
        <f>IF(ISBLANK(Calculations!Z9),"",Calculations!Z9)</f>
        <v>2501044160348.8555</v>
      </c>
      <c r="AA9">
        <f>IF(ISBLANK(Calculations!AA9),"",Calculations!AA9)</f>
        <v>2512184392990.8696</v>
      </c>
      <c r="AB9">
        <f>IF(ISBLANK(Calculations!AB9),"",Calculations!AB9)</f>
        <v>2524547111681.9878</v>
      </c>
      <c r="AC9">
        <f>IF(ISBLANK(Calculations!AC9),"",Calculations!AC9)</f>
        <v>2537696647418.9258</v>
      </c>
      <c r="AD9">
        <f>IF(ISBLANK(Calculations!AD9),"",Calculations!AD9)</f>
        <v>2552234015371.333</v>
      </c>
      <c r="AE9">
        <f>IF(ISBLANK(Calculations!AE9),"",Calculations!AE9)</f>
        <v>2567690341397.2734</v>
      </c>
      <c r="AF9">
        <f>IF(ISBLANK(Calculations!AF9),"",Calculations!AF9)</f>
        <v>2586943323950.7866</v>
      </c>
      <c r="AG9">
        <f>IF(ISBLANK(Calculations!AG9),"",Calculations!AG9)</f>
        <v>2607970881204.8301</v>
      </c>
      <c r="AH9">
        <f>IF(ISBLANK(Calculations!AH9),"",Calculations!AH9)</f>
        <v>2631360147345.9448</v>
      </c>
      <c r="AI9">
        <f>IF(ISBLANK(Calculations!AI9),"",Calculations!AI9)</f>
        <v>2655397904763.8208</v>
      </c>
      <c r="AJ9">
        <f>IF(ISBLANK(Calculations!AJ9),"",Calculations!AJ9)</f>
        <v>2680325183214.5913</v>
      </c>
      <c r="AK9">
        <f>IF(ISBLANK(Calculations!AK9),"",Calculations!AK9)</f>
        <v>2694346694453.5527</v>
      </c>
      <c r="AL9">
        <f>IF(ISBLANK(Calculations!AL9),"",Calculations!AL9)</f>
        <v>2708236470597.2041</v>
      </c>
      <c r="AM9">
        <f>IF(ISBLANK(Calculations!AM9),"",Calculations!AM9)</f>
        <v>2720237699799.3252</v>
      </c>
      <c r="AN9">
        <f>IF(ISBLANK(Calculations!AN9),"",Calculations!AN9)</f>
        <v>2731448243857.8184</v>
      </c>
      <c r="AO9">
        <f>IF(ISBLANK(Calculations!AO9),"",Calculations!AO9)</f>
        <v>2741116539014.8994</v>
      </c>
      <c r="AP9">
        <f>IF(ISBLANK(Calculations!AP9),"",Calculations!AP9)</f>
        <v>2751082769162.0107</v>
      </c>
      <c r="AQ9">
        <f>IF(ISBLANK(Calculations!AQ9),"",Calculations!AQ9)</f>
        <v>2760648326010.7744</v>
      </c>
      <c r="AR9">
        <f>IF(ISBLANK(Calculations!AR9),"",Calculations!AR9)</f>
        <v>2771281884588.3716</v>
      </c>
      <c r="AS9">
        <f>IF(ISBLANK(Calculations!AS9),"",Calculations!AS9)</f>
        <v>2781737482922.1509</v>
      </c>
      <c r="AT9">
        <f>IF(ISBLANK(Calculations!AT9),"",Calculations!AT9)</f>
        <v>2793214159210.7261</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0.89781410776814885</v>
      </c>
      <c r="L10" t="str">
        <f>IF(ISBLANK(Calculations!L10),"",Calculations!L10)</f>
        <v>RESIDENTIAL</v>
      </c>
      <c r="M10" t="str">
        <f>IF(ISBLANK(Calculations!M10),"",Calculations!M10)</f>
        <v>heating</v>
      </c>
      <c r="N10" t="str">
        <f>IF(ISBLANK(Calculations!N10),"",Calculations!N10)</f>
        <v>kerosene</v>
      </c>
      <c r="O10">
        <f>IF(ISBLANK(Calculations!O10),"",Calculations!O10)</f>
        <v>897814107.7681489</v>
      </c>
      <c r="P10">
        <f>IF(ISBLANK(Calculations!P10),"",Calculations!P10)</f>
        <v>897814107.7681489</v>
      </c>
      <c r="Q10">
        <f>IF(ISBLANK(Calculations!Q10),"",Calculations!Q10)</f>
        <v>897814107.7681489</v>
      </c>
      <c r="R10">
        <f>IF(ISBLANK(Calculations!R10),"",Calculations!R10)</f>
        <v>904394536.46920645</v>
      </c>
      <c r="S10">
        <f>IF(ISBLANK(Calculations!S10),"",Calculations!S10)</f>
        <v>910761354.38719034</v>
      </c>
      <c r="T10">
        <f>IF(ISBLANK(Calculations!T10),"",Calculations!T10)</f>
        <v>917164393.45422447</v>
      </c>
      <c r="U10">
        <f>IF(ISBLANK(Calculations!U10),"",Calculations!U10)</f>
        <v>923747314.343871</v>
      </c>
      <c r="V10">
        <f>IF(ISBLANK(Calculations!V10),"",Calculations!V10)</f>
        <v>930135443.83806276</v>
      </c>
      <c r="W10">
        <f>IF(ISBLANK(Calculations!W10),"",Calculations!W10)</f>
        <v>936392549.07936275</v>
      </c>
      <c r="X10">
        <f>IF(ISBLANK(Calculations!X10),"",Calculations!X10)</f>
        <v>942398324.10129452</v>
      </c>
      <c r="Y10">
        <f>IF(ISBLANK(Calculations!Y10),"",Calculations!Y10)</f>
        <v>947749703.0193665</v>
      </c>
      <c r="Z10">
        <f>IF(ISBLANK(Calculations!Z10),"",Calculations!Z10)</f>
        <v>953035140.78084779</v>
      </c>
      <c r="AA10">
        <f>IF(ISBLANK(Calculations!AA10),"",Calculations!AA10)</f>
        <v>957909394.40905297</v>
      </c>
      <c r="AB10">
        <f>IF(ISBLANK(Calculations!AB10),"",Calculations!AB10)</f>
        <v>962457614.84564769</v>
      </c>
      <c r="AC10">
        <f>IF(ISBLANK(Calculations!AC10),"",Calculations!AC10)</f>
        <v>966629007.45419836</v>
      </c>
      <c r="AD10">
        <f>IF(ISBLANK(Calculations!AD10),"",Calculations!AD10)</f>
        <v>970671270.13107145</v>
      </c>
      <c r="AE10">
        <f>IF(ISBLANK(Calculations!AE10),"",Calculations!AE10)</f>
        <v>974516985.53746176</v>
      </c>
      <c r="AF10">
        <f>IF(ISBLANK(Calculations!AF10),"",Calculations!AF10)</f>
        <v>978717114.86751688</v>
      </c>
      <c r="AG10">
        <f>IF(ISBLANK(Calculations!AG10),"",Calculations!AG10)</f>
        <v>982788235.37094843</v>
      </c>
      <c r="AH10">
        <f>IF(ISBLANK(Calculations!AH10),"",Calculations!AH10)</f>
        <v>987167527.00233984</v>
      </c>
      <c r="AI10">
        <f>IF(ISBLANK(Calculations!AI10),"",Calculations!AI10)</f>
        <v>991387012.63103795</v>
      </c>
      <c r="AJ10">
        <f>IF(ISBLANK(Calculations!AJ10),"",Calculations!AJ10)</f>
        <v>995826193.80054712</v>
      </c>
      <c r="AK10">
        <f>IF(ISBLANK(Calculations!AK10),"",Calculations!AK10)</f>
        <v>1001526917.6959463</v>
      </c>
      <c r="AL10">
        <f>IF(ISBLANK(Calculations!AL10),"",Calculations!AL10)</f>
        <v>1007427651.206354</v>
      </c>
      <c r="AM10">
        <f>IF(ISBLANK(Calculations!AM10),"",Calculations!AM10)</f>
        <v>1013091266.2102088</v>
      </c>
      <c r="AN10">
        <f>IF(ISBLANK(Calculations!AN10),"",Calculations!AN10)</f>
        <v>1018963534.2506821</v>
      </c>
      <c r="AO10">
        <f>IF(ISBLANK(Calculations!AO10),"",Calculations!AO10)</f>
        <v>1024615118.7665316</v>
      </c>
      <c r="AP10">
        <f>IF(ISBLANK(Calculations!AP10),"",Calculations!AP10)</f>
        <v>1030504357.9603163</v>
      </c>
      <c r="AQ10">
        <f>IF(ISBLANK(Calculations!AQ10),"",Calculations!AQ10)</f>
        <v>1036189367.5901192</v>
      </c>
      <c r="AR10">
        <f>IF(ISBLANK(Calculations!AR10),"",Calculations!AR10)</f>
        <v>1042131595.2949439</v>
      </c>
      <c r="AS10">
        <f>IF(ISBLANK(Calculations!AS10),"",Calculations!AS10)</f>
        <v>1047882179.4463636</v>
      </c>
      <c r="AT10">
        <f>IF(ISBLANK(Calculations!AT10),"",Calculations!AT10)</f>
        <v>1053905968.6097349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0.89781410776814885</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0.89781410776814885</v>
      </c>
      <c r="C12">
        <f>IF(ISBLANK(Calculations!C12),"",Calculations!C12)</f>
        <v>0.10218589223185118</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0.83005146139635921</v>
      </c>
      <c r="K12">
        <f>IF(ISBLANK(Calculations!K12),"",Calculations!K12)</f>
        <v>0.89781410776814885</v>
      </c>
      <c r="L12" t="str">
        <f>IF(ISBLANK(Calculations!L12),"",Calculations!L12)</f>
        <v>RESIDENTIAL</v>
      </c>
      <c r="M12" t="str">
        <f>IF(ISBLANK(Calculations!M12),"",Calculations!M12)</f>
        <v>heating</v>
      </c>
      <c r="N12" t="str">
        <f>IF(ISBLANK(Calculations!N12),"",Calculations!N12)</f>
        <v>LPG propane or butane</v>
      </c>
      <c r="O12">
        <f>IF(ISBLANK(Calculations!O12),"",Calculations!O12)</f>
        <v>1163307014967.959</v>
      </c>
      <c r="P12">
        <f>IF(ISBLANK(Calculations!P12),"",Calculations!P12)</f>
        <v>1163307014967.959</v>
      </c>
      <c r="Q12">
        <f>IF(ISBLANK(Calculations!Q12),"",Calculations!Q12)</f>
        <v>1163307014967.959</v>
      </c>
      <c r="R12">
        <f>IF(ISBLANK(Calculations!R12),"",Calculations!R12)</f>
        <v>1173723540245.4197</v>
      </c>
      <c r="S12">
        <f>IF(ISBLANK(Calculations!S12),"",Calculations!S12)</f>
        <v>1183755306801.9336</v>
      </c>
      <c r="T12">
        <f>IF(ISBLANK(Calculations!T12),"",Calculations!T12)</f>
        <v>1193415407726.8721</v>
      </c>
      <c r="U12">
        <f>IF(ISBLANK(Calculations!U12),"",Calculations!U12)</f>
        <v>1204064223649.7275</v>
      </c>
      <c r="V12">
        <f>IF(ISBLANK(Calculations!V12),"",Calculations!V12)</f>
        <v>1215609659565.6194</v>
      </c>
      <c r="W12">
        <f>IF(ISBLANK(Calculations!W12),"",Calculations!W12)</f>
        <v>1227981009048.9299</v>
      </c>
      <c r="X12">
        <f>IF(ISBLANK(Calculations!X12),"",Calculations!X12)</f>
        <v>1241279195626.375</v>
      </c>
      <c r="Y12">
        <f>IF(ISBLANK(Calculations!Y12),"",Calculations!Y12)</f>
        <v>1254598893801.0781</v>
      </c>
      <c r="Z12">
        <f>IF(ISBLANK(Calculations!Z12),"",Calculations!Z12)</f>
        <v>1269319444801.938</v>
      </c>
      <c r="AA12">
        <f>IF(ISBLANK(Calculations!AA12),"",Calculations!AA12)</f>
        <v>1284307313872.3479</v>
      </c>
      <c r="AB12">
        <f>IF(ISBLANK(Calculations!AB12),"",Calculations!AB12)</f>
        <v>1299460462308.5002</v>
      </c>
      <c r="AC12">
        <f>IF(ISBLANK(Calculations!AC12),"",Calculations!AC12)</f>
        <v>1314139705630.6118</v>
      </c>
      <c r="AD12">
        <f>IF(ISBLANK(Calculations!AD12),"",Calculations!AD12)</f>
        <v>1328255662474.5625</v>
      </c>
      <c r="AE12">
        <f>IF(ISBLANK(Calculations!AE12),"",Calculations!AE12)</f>
        <v>1341232215487.6125</v>
      </c>
      <c r="AF12">
        <f>IF(ISBLANK(Calculations!AF12),"",Calculations!AF12)</f>
        <v>1354481352487.4209</v>
      </c>
      <c r="AG12">
        <f>IF(ISBLANK(Calculations!AG12),"",Calculations!AG12)</f>
        <v>1366867841343.1003</v>
      </c>
      <c r="AH12">
        <f>IF(ISBLANK(Calculations!AH12),"",Calculations!AH12)</f>
        <v>1379028783516.5869</v>
      </c>
      <c r="AI12">
        <f>IF(ISBLANK(Calculations!AI12),"",Calculations!AI12)</f>
        <v>1390793932590.449</v>
      </c>
      <c r="AJ12">
        <f>IF(ISBLANK(Calculations!AJ12),"",Calculations!AJ12)</f>
        <v>1402706669443.1345</v>
      </c>
      <c r="AK12">
        <f>IF(ISBLANK(Calculations!AK12),"",Calculations!AK12)</f>
        <v>1407706047631.5959</v>
      </c>
      <c r="AL12">
        <f>IF(ISBLANK(Calculations!AL12),"",Calculations!AL12)</f>
        <v>1413411763668.9316</v>
      </c>
      <c r="AM12">
        <f>IF(ISBLANK(Calculations!AM12),"",Calculations!AM12)</f>
        <v>1419250178749.6731</v>
      </c>
      <c r="AN12">
        <f>IF(ISBLANK(Calculations!AN12),"",Calculations!AN12)</f>
        <v>1425862022171.4143</v>
      </c>
      <c r="AO12">
        <f>IF(ISBLANK(Calculations!AO12),"",Calculations!AO12)</f>
        <v>1432595719285.2603</v>
      </c>
      <c r="AP12">
        <f>IF(ISBLANK(Calculations!AP12),"",Calculations!AP12)</f>
        <v>1439963141669.6487</v>
      </c>
      <c r="AQ12">
        <f>IF(ISBLANK(Calculations!AQ12),"",Calculations!AQ12)</f>
        <v>1447216286153.2861</v>
      </c>
      <c r="AR12">
        <f>IF(ISBLANK(Calculations!AR12),"",Calculations!AR12)</f>
        <v>1454890704304.6428</v>
      </c>
      <c r="AS12">
        <f>IF(ISBLANK(Calculations!AS12),"",Calculations!AS12)</f>
        <v>1462227668533.939</v>
      </c>
      <c r="AT12">
        <f>IF(ISBLANK(Calculations!AT12),"",Calculations!AT12)</f>
        <v>1469818674614.1316</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0.89781410776814885</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0.11059822328886214</v>
      </c>
      <c r="K17">
        <f>IF(ISBLANK(Calculations!K17),"",Calculations!K17)</f>
        <v>0.89781410776814885</v>
      </c>
      <c r="L17" t="str">
        <f>IF(ISBLANK(Calculations!L17),"",Calculations!L17)</f>
        <v>RESIDENTIAL</v>
      </c>
      <c r="M17" t="str">
        <f>IF(ISBLANK(Calculations!M17),"",Calculations!M17)</f>
        <v>cooling</v>
      </c>
      <c r="N17" t="str">
        <f>IF(ISBLANK(Calculations!N17),"",Calculations!N17)</f>
        <v>electricity</v>
      </c>
      <c r="O17">
        <f>P17</f>
        <v>3710020553218.9014</v>
      </c>
      <c r="P17">
        <f>IF(ISBLANK(Calculations!P17),"",Calculations!P17)</f>
        <v>3710020553218.9014</v>
      </c>
      <c r="Q17">
        <f>IF(ISBLANK(Calculations!Q17),"",Calculations!Q17)</f>
        <v>3710020553218.9014</v>
      </c>
      <c r="R17">
        <f>IF(ISBLANK(Calculations!R17),"",Calculations!R17)</f>
        <v>3634680544411.5586</v>
      </c>
      <c r="S17" s="99">
        <f>IF(ISBLANK(Calculations!S17),"",Calculations!S17 + ('IRA Buildings Changes'!$C$38/($AB$16-$R$16)*(S16-$R$16)))</f>
        <v>3761543163285.0093</v>
      </c>
      <c r="T17" s="99">
        <f>IF(ISBLANK(Calculations!T17),"",Calculations!T17 + ('IRA Buildings Changes'!$C$38/($AB$16-$R$16)*(T16-$R$16)))</f>
        <v>3894599801523.4976</v>
      </c>
      <c r="U17" s="99">
        <f>IF(ISBLANK(Calculations!U17),"",Calculations!U17 + ('IRA Buildings Changes'!$C$38/($AB$16-$R$16)*(U16-$R$16)))</f>
        <v>4036875883825.9248</v>
      </c>
      <c r="V17" s="99">
        <f>IF(ISBLANK(Calculations!V17),"",Calculations!V17 + ('IRA Buildings Changes'!$C$38/($AB$16-$R$16)*(V16-$R$16)))</f>
        <v>4185259817266.793</v>
      </c>
      <c r="W17" s="99">
        <f>IF(ISBLANK(Calculations!W17),"",Calculations!W17 + ('IRA Buildings Changes'!$C$38/($AB$16-$R$16)*(W16-$R$16)))</f>
        <v>4344213121444.8516</v>
      </c>
      <c r="X17" s="99">
        <f>IF(ISBLANK(Calculations!X17),"",Calculations!X17 + ('IRA Buildings Changes'!$C$38/($AB$16-$R$16)*(X16-$R$16)))</f>
        <v>4509273332971.582</v>
      </c>
      <c r="Y17" s="99">
        <f>IF(ISBLANK(Calculations!Y17),"",Calculations!Y17 + ('IRA Buildings Changes'!$C$38/($AB$16-$R$16)*(Y16-$R$16)))</f>
        <v>4683816065774.0215</v>
      </c>
      <c r="Z17" s="99">
        <f>IF(ISBLANK(Calculations!Z17),"",Calculations!Z17 + ('IRA Buildings Changes'!$C$38/($AB$16-$R$16)*(Z16-$R$16)))</f>
        <v>4864560924812.7246</v>
      </c>
      <c r="AA17" s="99">
        <f>IF(ISBLANK(Calculations!AA17),"",Calculations!AA17 + ('IRA Buildings Changes'!$C$38/($AB$16-$R$16)*(AA16-$R$16)))</f>
        <v>5051001108919.8496</v>
      </c>
      <c r="AB17" s="98">
        <f>IF(ISBLANK(Calculations!AB17),"",Calculations!AB17 + 'IRA Buildings Changes'!$C$38)</f>
        <v>5242003455326.2891</v>
      </c>
      <c r="AC17" s="99">
        <f>IF(ISBLANK(Calculations!AC17),"",Calculations!AC17 + 'IRA Buildings Changes'!$C$38)</f>
        <v>5239468276955.0117</v>
      </c>
      <c r="AD17" s="99">
        <f>IF(ISBLANK(Calculations!AD17),"",Calculations!AD17 + 'IRA Buildings Changes'!$C$38)</f>
        <v>5241444196581.2783</v>
      </c>
      <c r="AE17" s="99">
        <f>IF(ISBLANK(Calculations!AE17),"",Calculations!AE17 + 'IRA Buildings Changes'!$C$38)</f>
        <v>5243574927306.2588</v>
      </c>
      <c r="AF17" s="99">
        <f>IF(ISBLANK(Calculations!AF17),"",Calculations!AF17 + 'IRA Buildings Changes'!$C$38)</f>
        <v>5249482881757.6572</v>
      </c>
      <c r="AG17" s="99">
        <f>IF(ISBLANK(Calculations!AG17),"",Calculations!AG17 + 'IRA Buildings Changes'!$C$38)</f>
        <v>5255106550729.7217</v>
      </c>
      <c r="AH17" s="99">
        <f>IF(ISBLANK(Calculations!AH17),"",Calculations!AH17 + 'IRA Buildings Changes'!$C$38)</f>
        <v>5264023056170.8486</v>
      </c>
      <c r="AI17" s="99">
        <f>IF(ISBLANK(Calculations!AI17),"",Calculations!AI17 + 'IRA Buildings Changes'!$C$38)</f>
        <v>5272254758190.2168</v>
      </c>
      <c r="AJ17" s="99">
        <f>IF(ISBLANK(Calculations!AJ17),"",Calculations!AJ17 + 'IRA Buildings Changes'!$C$38)</f>
        <v>5283418697959.9727</v>
      </c>
      <c r="AK17" s="99">
        <f>IF(ISBLANK(Calculations!AK17),"",Calculations!AK17 + 'IRA Buildings Changes'!$C$38)</f>
        <v>5293542494999.4609</v>
      </c>
      <c r="AL17" s="99">
        <f>IF(ISBLANK(Calculations!AL17),"",Calculations!AL17 + 'IRA Buildings Changes'!$C$38)</f>
        <v>5306428657993.2383</v>
      </c>
      <c r="AM17" s="99">
        <f>IF(ISBLANK(Calculations!AM17),"",Calculations!AM17 + 'IRA Buildings Changes'!$C$38)</f>
        <v>5320115198824.6562</v>
      </c>
      <c r="AN17" s="99">
        <f>IF(ISBLANK(Calculations!AN17),"",Calculations!AN17 + 'IRA Buildings Changes'!$C$38)</f>
        <v>5332624829645.7432</v>
      </c>
      <c r="AO17" s="99">
        <f>IF(ISBLANK(Calculations!AO17),"",Calculations!AO17 + 'IRA Buildings Changes'!$C$38)</f>
        <v>5347628405222.1064</v>
      </c>
      <c r="AP17" s="99">
        <f>IF(ISBLANK(Calculations!AP17),"",Calculations!AP17 + 'IRA Buildings Changes'!$C$38)</f>
        <v>5363130388238.5342</v>
      </c>
      <c r="AQ17" s="99">
        <f>IF(ISBLANK(Calculations!AQ17),"",Calculations!AQ17 + 'IRA Buildings Changes'!$C$38)</f>
        <v>5377158393476.2041</v>
      </c>
      <c r="AR17" s="99">
        <f>IF(ISBLANK(Calculations!AR17),"",Calculations!AR17 + 'IRA Buildings Changes'!$C$38)</f>
        <v>5393358772457.8652</v>
      </c>
      <c r="AS17" s="99">
        <f>IF(ISBLANK(Calculations!AS17),"",Calculations!AS17 + 'IRA Buildings Changes'!$C$38)</f>
        <v>5409719032897.2285</v>
      </c>
      <c r="AT17" s="99">
        <f>IF(ISBLANK(Calculations!AT17),"",Calculations!AT17 + 'IRA Buildings Changes'!$C$38)</f>
        <v>5424285809234.125</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0.89781410776814885</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0.89781410776814885</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0.89781410776814885</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0.89781410776814885</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0.89781410776814885</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0.89781410776814885</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0.89781410776814885</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0.89781410776814885</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0.89781410776814885</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6.0292472840084918E-2</v>
      </c>
      <c r="K30">
        <f>IF(ISBLANK(Calculations!K30),"",Calculations!K30)</f>
        <v>0.89781410776814885</v>
      </c>
      <c r="L30" t="str">
        <f>IF(ISBLANK(Calculations!L30),"",Calculations!L30)</f>
        <v>RESIDENTIAL</v>
      </c>
      <c r="M30" t="str">
        <f>IF(ISBLANK(Calculations!M30),"",Calculations!M30)</f>
        <v>lighting</v>
      </c>
      <c r="N30" t="str">
        <f>IF(ISBLANK(Calculations!N30),"",Calculations!N30)</f>
        <v>electricity</v>
      </c>
      <c r="O30">
        <f t="shared" si="0"/>
        <v>2022512720271.1033</v>
      </c>
      <c r="P30">
        <f>IF(ISBLANK(Calculations!P30),"",Calculations!P30)</f>
        <v>2022512720271.1033</v>
      </c>
      <c r="Q30">
        <f>IF(ISBLANK(Calculations!Q30),"",Calculations!Q30)</f>
        <v>2022512720271.1033</v>
      </c>
      <c r="R30">
        <f>IF(ISBLANK(Calculations!R30),"",Calculations!R30)</f>
        <v>2032915911544.4712</v>
      </c>
      <c r="S30">
        <f>IF(ISBLANK(Calculations!S30),"",Calculations!S30)</f>
        <v>2044846671979.0999</v>
      </c>
      <c r="T30">
        <f>IF(ISBLANK(Calculations!T30),"",Calculations!T30)</f>
        <v>2058047156276.123</v>
      </c>
      <c r="U30">
        <f>IF(ISBLANK(Calculations!U30),"",Calculations!U30)</f>
        <v>2078026190341.7134</v>
      </c>
      <c r="V30">
        <f>IF(ISBLANK(Calculations!V30),"",Calculations!V30)</f>
        <v>2103274422075.2009</v>
      </c>
      <c r="W30">
        <f>IF(ISBLANK(Calculations!W30),"",Calculations!W30)</f>
        <v>2131882472761.6946</v>
      </c>
      <c r="X30">
        <f>IF(ISBLANK(Calculations!X30),"",Calculations!X30)</f>
        <v>2159663235123.3853</v>
      </c>
      <c r="Y30">
        <f>IF(ISBLANK(Calculations!Y30),"",Calculations!Y30)</f>
        <v>2188217741290.365</v>
      </c>
      <c r="Z30">
        <f>IF(ISBLANK(Calculations!Z30),"",Calculations!Z30)</f>
        <v>2217890794200.1753</v>
      </c>
      <c r="AA30">
        <f>IF(ISBLANK(Calculations!AA30),"",Calculations!AA30)</f>
        <v>2251153704016.5972</v>
      </c>
      <c r="AB30">
        <f>IF(ISBLANK(Calculations!AB30),"",Calculations!AB30)</f>
        <v>2286993284743.1816</v>
      </c>
      <c r="AC30">
        <f>IF(ISBLANK(Calculations!AC30),"",Calculations!AC30)</f>
        <v>2325395632343.064</v>
      </c>
      <c r="AD30">
        <f>IF(ISBLANK(Calculations!AD30),"",Calculations!AD30)</f>
        <v>2364108684117.1392</v>
      </c>
      <c r="AE30">
        <f>IF(ISBLANK(Calculations!AE30),"",Calculations!AE30)</f>
        <v>2402621354634.7324</v>
      </c>
      <c r="AF30">
        <f>IF(ISBLANK(Calculations!AF30),"",Calculations!AF30)</f>
        <v>2432678590068.9331</v>
      </c>
      <c r="AG30">
        <f>IF(ISBLANK(Calculations!AG30),"",Calculations!AG30)</f>
        <v>2462337587836.0688</v>
      </c>
      <c r="AH30">
        <f>IF(ISBLANK(Calculations!AH30),"",Calculations!AH30)</f>
        <v>2491799296596.2847</v>
      </c>
      <c r="AI30">
        <f>IF(ISBLANK(Calculations!AI30),"",Calculations!AI30)</f>
        <v>2521150426808.0854</v>
      </c>
      <c r="AJ30">
        <f>IF(ISBLANK(Calculations!AJ30),"",Calculations!AJ30)</f>
        <v>2550447141515.353</v>
      </c>
      <c r="AK30">
        <f>IF(ISBLANK(Calculations!AK30),"",Calculations!AK30)</f>
        <v>2578461982297.7158</v>
      </c>
      <c r="AL30">
        <f>IF(ISBLANK(Calculations!AL30),"",Calculations!AL30)</f>
        <v>2607458774372.0396</v>
      </c>
      <c r="AM30">
        <f>IF(ISBLANK(Calculations!AM30),"",Calculations!AM30)</f>
        <v>2637657400534.416</v>
      </c>
      <c r="AN30">
        <f>IF(ISBLANK(Calculations!AN30),"",Calculations!AN30)</f>
        <v>2669234171284.936</v>
      </c>
      <c r="AO30">
        <f>IF(ISBLANK(Calculations!AO30),"",Calculations!AO30)</f>
        <v>2702159034224.9043</v>
      </c>
      <c r="AP30">
        <f>IF(ISBLANK(Calculations!AP30),"",Calculations!AP30)</f>
        <v>2736336202302.6387</v>
      </c>
      <c r="AQ30">
        <f>IF(ISBLANK(Calculations!AQ30),"",Calculations!AQ30)</f>
        <v>2771607706912.9609</v>
      </c>
      <c r="AR30">
        <f>IF(ISBLANK(Calculations!AR30),"",Calculations!AR30)</f>
        <v>2807801648809.9673</v>
      </c>
      <c r="AS30">
        <f>IF(ISBLANK(Calculations!AS30),"",Calculations!AS30)</f>
        <v>2844820086036.21</v>
      </c>
      <c r="AT30">
        <f>IF(ISBLANK(Calculations!AT30),"",Calculations!AT30)</f>
        <v>2882628139375.1914</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0.89781410776814885</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0.89781410776814885</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0.89781410776814885</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0.89781410776814885</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0.89781410776814885</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0.89781410776814885</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0.89781410776814885</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0.89781410776814885</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0.89781410776814885</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0.27219507101063123</v>
      </c>
      <c r="K43">
        <f>IF(ISBLANK(Calculations!K43),"",Calculations!K43)</f>
        <v>0.89781410776814885</v>
      </c>
      <c r="L43" t="str">
        <f>IF(ISBLANK(Calculations!L43),"",Calculations!L43)</f>
        <v>RESIDENTIAL</v>
      </c>
      <c r="M43" t="str">
        <f>IF(ISBLANK(Calculations!M43),"",Calculations!M43)</f>
        <v>appl</v>
      </c>
      <c r="N43" t="str">
        <f>IF(ISBLANK(Calculations!N43),"",Calculations!N43)</f>
        <v>electricity</v>
      </c>
      <c r="O43">
        <f t="shared" si="0"/>
        <v>9130791416936.0605</v>
      </c>
      <c r="P43">
        <f>IF(ISBLANK(Calculations!P43),"",Calculations!P43)</f>
        <v>9130791416936.0605</v>
      </c>
      <c r="Q43">
        <f>IF(ISBLANK(Calculations!Q43),"",Calculations!Q43)</f>
        <v>9130791416936.0605</v>
      </c>
      <c r="R43">
        <f>IF(ISBLANK(Calculations!R43),"",Calculations!R43)</f>
        <v>9119607984978.8555</v>
      </c>
      <c r="S43">
        <f>IF(ISBLANK(Calculations!S43),"",Calculations!S43)</f>
        <v>9109295349606.7305</v>
      </c>
      <c r="T43">
        <f>IF(ISBLANK(Calculations!T43),"",Calculations!T43)</f>
        <v>9102601537866.0664</v>
      </c>
      <c r="U43">
        <f>IF(ISBLANK(Calculations!U43),"",Calculations!U43)</f>
        <v>9101502451283.1836</v>
      </c>
      <c r="V43">
        <f>IF(ISBLANK(Calculations!V43),"",Calculations!V43)</f>
        <v>9108769074007.0957</v>
      </c>
      <c r="W43">
        <f>IF(ISBLANK(Calculations!W43),"",Calculations!W43)</f>
        <v>9125084700766.4668</v>
      </c>
      <c r="X43">
        <f>IF(ISBLANK(Calculations!X43),"",Calculations!X43)</f>
        <v>9150820231978.5117</v>
      </c>
      <c r="Y43">
        <f>IF(ISBLANK(Calculations!Y43),"",Calculations!Y43)</f>
        <v>9184570269051.4355</v>
      </c>
      <c r="Z43">
        <f>IF(ISBLANK(Calculations!Z43),"",Calculations!Z43)</f>
        <v>9227549500694.0918</v>
      </c>
      <c r="AA43">
        <f>IF(ISBLANK(Calculations!AA43),"",Calculations!AA43)</f>
        <v>9281108080598.2715</v>
      </c>
      <c r="AB43">
        <f>IF(ISBLANK(Calculations!AB43),"",Calculations!AB43)</f>
        <v>9343224707915.6035</v>
      </c>
      <c r="AC43">
        <f>IF(ISBLANK(Calculations!AC43),"",Calculations!AC43)</f>
        <v>9411853849887.6172</v>
      </c>
      <c r="AD43">
        <f>IF(ISBLANK(Calculations!AD43),"",Calculations!AD43)</f>
        <v>9487762855369.498</v>
      </c>
      <c r="AE43">
        <f>IF(ISBLANK(Calculations!AE43),"",Calculations!AE43)</f>
        <v>9570468455175.9199</v>
      </c>
      <c r="AF43">
        <f>IF(ISBLANK(Calculations!AF43),"",Calculations!AF43)</f>
        <v>9659155920171.2031</v>
      </c>
      <c r="AG43">
        <f>IF(ISBLANK(Calculations!AG43),"",Calculations!AG43)</f>
        <v>9750899262107.0078</v>
      </c>
      <c r="AH43">
        <f>IF(ISBLANK(Calculations!AH43),"",Calculations!AH43)</f>
        <v>9844146675600.2266</v>
      </c>
      <c r="AI43">
        <f>IF(ISBLANK(Calculations!AI43),"",Calculations!AI43)</f>
        <v>9938105123750.3574</v>
      </c>
      <c r="AJ43">
        <f>IF(ISBLANK(Calculations!AJ43),"",Calculations!AJ43)</f>
        <v>10032359454105.242</v>
      </c>
      <c r="AK43">
        <f>IF(ISBLANK(Calculations!AK43),"",Calculations!AK43)</f>
        <v>10116762532909.65</v>
      </c>
      <c r="AL43">
        <f>IF(ISBLANK(Calculations!AL43),"",Calculations!AL43)</f>
        <v>10202113432831.287</v>
      </c>
      <c r="AM43">
        <f>IF(ISBLANK(Calculations!AM43),"",Calculations!AM43)</f>
        <v>10288318313548.385</v>
      </c>
      <c r="AN43">
        <f>IF(ISBLANK(Calculations!AN43),"",Calculations!AN43)</f>
        <v>10375363277788.773</v>
      </c>
      <c r="AO43">
        <f>IF(ISBLANK(Calculations!AO43),"",Calculations!AO43)</f>
        <v>10463309786566.836</v>
      </c>
      <c r="AP43">
        <f>IF(ISBLANK(Calculations!AP43),"",Calculations!AP43)</f>
        <v>10552185279311.764</v>
      </c>
      <c r="AQ43">
        <f>IF(ISBLANK(Calculations!AQ43),"",Calculations!AQ43)</f>
        <v>10641947699690.748</v>
      </c>
      <c r="AR43">
        <f>IF(ISBLANK(Calculations!AR43),"",Calculations!AR43)</f>
        <v>10732675269350.135</v>
      </c>
      <c r="AS43">
        <f>IF(ISBLANK(Calculations!AS43),"",Calculations!AS43)</f>
        <v>10824274991324.584</v>
      </c>
      <c r="AT43">
        <f>IF(ISBLANK(Calculations!AT43),"",Calculations!AT43)</f>
        <v>10916669203656.619</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0.89781410776814885</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0.26022850344727577</v>
      </c>
      <c r="K45">
        <f>IF(ISBLANK(Calculations!K45),"",Calculations!K45)</f>
        <v>0.89781410776814885</v>
      </c>
      <c r="L45" t="str">
        <f>IF(ISBLANK(Calculations!L45),"",Calculations!L45)</f>
        <v>RESIDENTIAL</v>
      </c>
      <c r="M45" t="str">
        <f>IF(ISBLANK(Calculations!M45),"",Calculations!M45)</f>
        <v>appl</v>
      </c>
      <c r="N45" t="str">
        <f>IF(ISBLANK(Calculations!N45),"",Calculations!N45)</f>
        <v>natural gas</v>
      </c>
      <c r="O45">
        <f t="shared" si="0"/>
        <v>17527901632952.785</v>
      </c>
      <c r="P45">
        <f>IF(ISBLANK(Calculations!P45),"",Calculations!P45)</f>
        <v>17527901632952.785</v>
      </c>
      <c r="Q45">
        <f>IF(ISBLANK(Calculations!Q45),"",Calculations!Q45)</f>
        <v>17527901632952.785</v>
      </c>
      <c r="R45">
        <f>IF(ISBLANK(Calculations!R45),"",Calculations!R45)</f>
        <v>17637922860847.074</v>
      </c>
      <c r="S45">
        <f>IF(ISBLANK(Calculations!S45),"",Calculations!S45)</f>
        <v>17750201508375.293</v>
      </c>
      <c r="T45">
        <f>IF(ISBLANK(Calculations!T45),"",Calculations!T45)</f>
        <v>17868289599132.98</v>
      </c>
      <c r="U45">
        <f>IF(ISBLANK(Calculations!U45),"",Calculations!U45)</f>
        <v>17994517411334.695</v>
      </c>
      <c r="V45">
        <f>IF(ISBLANK(Calculations!V45),"",Calculations!V45)</f>
        <v>18132821059652.75</v>
      </c>
      <c r="W45">
        <f>IF(ISBLANK(Calculations!W45),"",Calculations!W45)</f>
        <v>18281936887552.414</v>
      </c>
      <c r="X45">
        <f>IF(ISBLANK(Calculations!X45),"",Calculations!X45)</f>
        <v>18439106889349.543</v>
      </c>
      <c r="Y45">
        <f>IF(ISBLANK(Calculations!Y45),"",Calculations!Y45)</f>
        <v>18599370527421.504</v>
      </c>
      <c r="Z45">
        <f>IF(ISBLANK(Calculations!Z45),"",Calculations!Z45)</f>
        <v>18764660558150.207</v>
      </c>
      <c r="AA45">
        <f>IF(ISBLANK(Calculations!AA45),"",Calculations!AA45)</f>
        <v>18934638772995.199</v>
      </c>
      <c r="AB45">
        <f>IF(ISBLANK(Calculations!AB45),"",Calculations!AB45)</f>
        <v>19105149835412.574</v>
      </c>
      <c r="AC45">
        <f>IF(ISBLANK(Calculations!AC45),"",Calculations!AC45)</f>
        <v>19274887549675.309</v>
      </c>
      <c r="AD45">
        <f>IF(ISBLANK(Calculations!AD45),"",Calculations!AD45)</f>
        <v>19448986166557.465</v>
      </c>
      <c r="AE45">
        <f>IF(ISBLANK(Calculations!AE45),"",Calculations!AE45)</f>
        <v>19629005223400.914</v>
      </c>
      <c r="AF45">
        <f>IF(ISBLANK(Calculations!AF45),"",Calculations!AF45)</f>
        <v>19814763184466.961</v>
      </c>
      <c r="AG45">
        <f>IF(ISBLANK(Calculations!AG45),"",Calculations!AG45)</f>
        <v>20002064077146.566</v>
      </c>
      <c r="AH45">
        <f>IF(ISBLANK(Calculations!AH45),"",Calculations!AH45)</f>
        <v>20189772640463.859</v>
      </c>
      <c r="AI45">
        <f>IF(ISBLANK(Calculations!AI45),"",Calculations!AI45)</f>
        <v>20376649294654.883</v>
      </c>
      <c r="AJ45">
        <f>IF(ISBLANK(Calculations!AJ45),"",Calculations!AJ45)</f>
        <v>20562405773975.648</v>
      </c>
      <c r="AK45">
        <f>IF(ISBLANK(Calculations!AK45),"",Calculations!AK45)</f>
        <v>20727328931618.184</v>
      </c>
      <c r="AL45">
        <f>IF(ISBLANK(Calculations!AL45),"",Calculations!AL45)</f>
        <v>20893061792208.93</v>
      </c>
      <c r="AM45">
        <f>IF(ISBLANK(Calculations!AM45),"",Calculations!AM45)</f>
        <v>21060231807687.211</v>
      </c>
      <c r="AN45">
        <f>IF(ISBLANK(Calculations!AN45),"",Calculations!AN45)</f>
        <v>21229341465710.922</v>
      </c>
      <c r="AO45">
        <f>IF(ISBLANK(Calculations!AO45),"",Calculations!AO45)</f>
        <v>21400630570852.68</v>
      </c>
      <c r="AP45">
        <f>IF(ISBLANK(Calculations!AP45),"",Calculations!AP45)</f>
        <v>21574124774469.055</v>
      </c>
      <c r="AQ45">
        <f>IF(ISBLANK(Calculations!AQ45),"",Calculations!AQ45)</f>
        <v>21750068752814.008</v>
      </c>
      <c r="AR45">
        <f>IF(ISBLANK(Calculations!AR45),"",Calculations!AR45)</f>
        <v>21928284174089.27</v>
      </c>
      <c r="AS45">
        <f>IF(ISBLANK(Calculations!AS45),"",Calculations!AS45)</f>
        <v>22108974467270.047</v>
      </c>
      <c r="AT45">
        <f>IF(ISBLANK(Calculations!AT45),"",Calculations!AT45)</f>
        <v>22292265659853.207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1.0166190504967174E-2</v>
      </c>
      <c r="K46">
        <f>IF(ISBLANK(Calculations!K46),"",Calculations!K46)</f>
        <v>0.89781410776814885</v>
      </c>
      <c r="L46" t="str">
        <f>IF(ISBLANK(Calculations!L46),"",Calculations!L46)</f>
        <v>RESIDENTIAL</v>
      </c>
      <c r="M46" t="str">
        <f>IF(ISBLANK(Calculations!M46),"",Calculations!M46)</f>
        <v>appl</v>
      </c>
      <c r="N46" t="str">
        <f>IF(ISBLANK(Calculations!N46),"",Calculations!N46)</f>
        <v>petroleum diesel</v>
      </c>
      <c r="O46">
        <f t="shared" si="0"/>
        <v>1159173355.7175026</v>
      </c>
      <c r="P46">
        <f>IF(ISBLANK(Calculations!P46),"",Calculations!P46)</f>
        <v>1159173355.7175026</v>
      </c>
      <c r="Q46">
        <f>IF(ISBLANK(Calculations!Q46),"",Calculations!Q46)</f>
        <v>1159173355.7175026</v>
      </c>
      <c r="R46">
        <f>IF(ISBLANK(Calculations!R46),"",Calculations!R46)</f>
        <v>1115062211.7158034</v>
      </c>
      <c r="S46">
        <f>IF(ISBLANK(Calculations!S46),"",Calculations!S46)</f>
        <v>1061073420.7130018</v>
      </c>
      <c r="T46">
        <f>IF(ISBLANK(Calculations!T46),"",Calculations!T46)</f>
        <v>1002441705.8503106</v>
      </c>
      <c r="U46">
        <f>IF(ISBLANK(Calculations!U46),"",Calculations!U46)</f>
        <v>944462500.79834759</v>
      </c>
      <c r="V46">
        <f>IF(ISBLANK(Calculations!V46),"",Calculations!V46)</f>
        <v>891883554.71290743</v>
      </c>
      <c r="W46">
        <f>IF(ISBLANK(Calculations!W46),"",Calculations!W46)</f>
        <v>847873816.44499695</v>
      </c>
      <c r="X46">
        <f>IF(ISBLANK(Calculations!X46),"",Calculations!X46)</f>
        <v>813929610.04955781</v>
      </c>
      <c r="Y46">
        <f>IF(ISBLANK(Calculations!Y46),"",Calculations!Y46)</f>
        <v>789984448.31559253</v>
      </c>
      <c r="Z46">
        <f>IF(ISBLANK(Calculations!Z46),"",Calculations!Z46)</f>
        <v>775201523.98015296</v>
      </c>
      <c r="AA46">
        <f>IF(ISBLANK(Calculations!AA46),"",Calculations!AA46)</f>
        <v>767946282.05607772</v>
      </c>
      <c r="AB46">
        <f>IF(ISBLANK(Calculations!AB46),"",Calculations!AB46)</f>
        <v>766144277.06409407</v>
      </c>
      <c r="AC46">
        <f>IF(ISBLANK(Calculations!AC46),"",Calculations!AC46)</f>
        <v>767953674.01454842</v>
      </c>
      <c r="AD46">
        <f>IF(ISBLANK(Calculations!AD46),"",Calculations!AD46)</f>
        <v>772197062.32592893</v>
      </c>
      <c r="AE46">
        <f>IF(ISBLANK(Calculations!AE46),"",Calculations!AE46)</f>
        <v>777942430.6755116</v>
      </c>
      <c r="AF46">
        <f>IF(ISBLANK(Calculations!AF46),"",Calculations!AF46)</f>
        <v>784552716.94519711</v>
      </c>
      <c r="AG46">
        <f>IF(ISBLANK(Calculations!AG46),"",Calculations!AG46)</f>
        <v>791515447.92870784</v>
      </c>
      <c r="AH46">
        <f>IF(ISBLANK(Calculations!AH46),"",Calculations!AH46)</f>
        <v>798624653.75632107</v>
      </c>
      <c r="AI46">
        <f>IF(ISBLANK(Calculations!AI46),"",Calculations!AI46)</f>
        <v>805747361.06255472</v>
      </c>
      <c r="AJ46">
        <f>IF(ISBLANK(Calculations!AJ46),"",Calculations!AJ46)</f>
        <v>812830168.75077713</v>
      </c>
      <c r="AK46">
        <f>IF(ISBLANK(Calculations!AK46),"",Calculations!AK46)</f>
        <v>819189492.21495306</v>
      </c>
      <c r="AL46">
        <f>IF(ISBLANK(Calculations!AL46),"",Calculations!AL46)</f>
        <v>825596718.58899593</v>
      </c>
      <c r="AM46">
        <f>IF(ISBLANK(Calculations!AM46),"",Calculations!AM46)</f>
        <v>832080064.02019083</v>
      </c>
      <c r="AN46">
        <f>IF(ISBLANK(Calculations!AN46),"",Calculations!AN46)</f>
        <v>838661956.11645913</v>
      </c>
      <c r="AO46">
        <f>IF(ISBLANK(Calculations!AO46),"",Calculations!AO46)</f>
        <v>845353368.65525389</v>
      </c>
      <c r="AP46">
        <f>IF(ISBLANK(Calculations!AP46),"",Calculations!AP46)</f>
        <v>852148468.0506525</v>
      </c>
      <c r="AQ46">
        <f>IF(ISBLANK(Calculations!AQ46),"",Calculations!AQ46)</f>
        <v>859053567.69728684</v>
      </c>
      <c r="AR46">
        <f>IF(ISBLANK(Calculations!AR46),"",Calculations!AR46)</f>
        <v>866058231.33469892</v>
      </c>
      <c r="AS46">
        <f>IF(ISBLANK(Calculations!AS46),"",Calculations!AS46)</f>
        <v>873166436.57745492</v>
      </c>
      <c r="AT46">
        <f>IF(ISBLANK(Calculations!AT46),"",Calculations!AT46)</f>
        <v>880383638.68648064</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0.89781410776814885</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0.89781410776814885</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0.89781410776814885</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0.89781410776814885</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0.16994853860364084</v>
      </c>
      <c r="K51">
        <f>IF(ISBLANK(Calculations!K51),"",Calculations!K51)</f>
        <v>0.89781410776814885</v>
      </c>
      <c r="L51" t="str">
        <f>IF(ISBLANK(Calculations!L51),"",Calculations!L51)</f>
        <v>RESIDENTIAL</v>
      </c>
      <c r="M51" t="str">
        <f>IF(ISBLANK(Calculations!M51),"",Calculations!M51)</f>
        <v>appl</v>
      </c>
      <c r="N51" t="str">
        <f>IF(ISBLANK(Calculations!N51),"",Calculations!N51)</f>
        <v>LPG propane or butane</v>
      </c>
      <c r="O51">
        <f t="shared" si="0"/>
        <v>238180807258.12155</v>
      </c>
      <c r="P51">
        <f>IF(ISBLANK(Calculations!P51),"",Calculations!P51)</f>
        <v>238180807258.12155</v>
      </c>
      <c r="Q51">
        <f>IF(ISBLANK(Calculations!Q51),"",Calculations!Q51)</f>
        <v>238180807258.12155</v>
      </c>
      <c r="R51">
        <f>IF(ISBLANK(Calculations!R51),"",Calculations!R51)</f>
        <v>235432644154.27676</v>
      </c>
      <c r="S51">
        <f>IF(ISBLANK(Calculations!S51),"",Calculations!S51)</f>
        <v>233700333472.78134</v>
      </c>
      <c r="T51">
        <f>IF(ISBLANK(Calculations!T51),"",Calculations!T51)</f>
        <v>232835392233.27972</v>
      </c>
      <c r="U51">
        <f>IF(ISBLANK(Calculations!U51),"",Calculations!U51)</f>
        <v>232663953297.79959</v>
      </c>
      <c r="V51">
        <f>IF(ISBLANK(Calculations!V51),"",Calculations!V51)</f>
        <v>233050132232.27872</v>
      </c>
      <c r="W51">
        <f>IF(ISBLANK(Calculations!W51),"",Calculations!W51)</f>
        <v>233855037944.9473</v>
      </c>
      <c r="X51">
        <f>IF(ISBLANK(Calculations!X51),"",Calculations!X51)</f>
        <v>234968118052.61099</v>
      </c>
      <c r="Y51">
        <f>IF(ISBLANK(Calculations!Y51),"",Calculations!Y51)</f>
        <v>236273775337.81342</v>
      </c>
      <c r="Z51">
        <f>IF(ISBLANK(Calculations!Z51),"",Calculations!Z51)</f>
        <v>237762904899.61612</v>
      </c>
      <c r="AA51">
        <f>IF(ISBLANK(Calculations!AA51),"",Calculations!AA51)</f>
        <v>239402917464.81232</v>
      </c>
      <c r="AB51">
        <f>IF(ISBLANK(Calculations!AB51),"",Calculations!AB51)</f>
        <v>241116556292.99301</v>
      </c>
      <c r="AC51">
        <f>IF(ISBLANK(Calculations!AC51),"",Calculations!AC51)</f>
        <v>242862334883.00653</v>
      </c>
      <c r="AD51">
        <f>IF(ISBLANK(Calculations!AD51),"",Calculations!AD51)</f>
        <v>244672354687.92517</v>
      </c>
      <c r="AE51">
        <f>IF(ISBLANK(Calculations!AE51),"",Calculations!AE51)</f>
        <v>246553888504.47098</v>
      </c>
      <c r="AF51">
        <f>IF(ISBLANK(Calculations!AF51),"",Calculations!AF51)</f>
        <v>248505989831.37433</v>
      </c>
      <c r="AG51">
        <f>IF(ISBLANK(Calculations!AG51),"",Calculations!AG51)</f>
        <v>250481739563.99762</v>
      </c>
      <c r="AH51">
        <f>IF(ISBLANK(Calculations!AH51),"",Calculations!AH51)</f>
        <v>252470206091.62045</v>
      </c>
      <c r="AI51">
        <f>IF(ISBLANK(Calculations!AI51),"",Calculations!AI51)</f>
        <v>254458431878.46487</v>
      </c>
      <c r="AJ51">
        <f>IF(ISBLANK(Calculations!AJ51),"",Calculations!AJ51)</f>
        <v>256444445759.81699</v>
      </c>
      <c r="AK51">
        <f>IF(ISBLANK(Calculations!AK51),"",Calculations!AK51)</f>
        <v>258593958757.77087</v>
      </c>
      <c r="AL51">
        <f>IF(ISBLANK(Calculations!AL51),"",Calculations!AL51)</f>
        <v>260747293699.24466</v>
      </c>
      <c r="AM51">
        <f>IF(ISBLANK(Calculations!AM51),"",Calculations!AM51)</f>
        <v>262910401095.79782</v>
      </c>
      <c r="AN51">
        <f>IF(ISBLANK(Calculations!AN51),"",Calculations!AN51)</f>
        <v>265088410213.8215</v>
      </c>
      <c r="AO51">
        <f>IF(ISBLANK(Calculations!AO51),"",Calculations!AO51)</f>
        <v>267284005909.99411</v>
      </c>
      <c r="AP51">
        <f>IF(ISBLANK(Calculations!AP51),"",Calculations!AP51)</f>
        <v>269499105698.68185</v>
      </c>
      <c r="AQ51">
        <f>IF(ISBLANK(Calculations!AQ51),"",Calculations!AQ51)</f>
        <v>271736932561.48727</v>
      </c>
      <c r="AR51">
        <f>IF(ISBLANK(Calculations!AR51),"",Calculations!AR51)</f>
        <v>273996812096.0408</v>
      </c>
      <c r="AS51">
        <f>IF(ISBLANK(Calculations!AS51),"",Calculations!AS51)</f>
        <v>276282055747.73883</v>
      </c>
      <c r="AT51">
        <f>IF(ISBLANK(Calculations!AT51),"",Calculations!AT51)</f>
        <v>278594781733.51044</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0.89781410776814885</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0.39179393647635286</v>
      </c>
      <c r="K56">
        <f>IF(ISBLANK(Calculations!K56),"",Calculations!K56)</f>
        <v>0.89781410776814885</v>
      </c>
      <c r="L56" t="str">
        <f>IF(ISBLANK(Calculations!L56),"",Calculations!L56)</f>
        <v>RESIDENTIAL</v>
      </c>
      <c r="M56" t="str">
        <f>IF(ISBLANK(Calculations!M56),"",Calculations!M56)</f>
        <v>other</v>
      </c>
      <c r="N56" t="str">
        <f>IF(ISBLANK(Calculations!N56),"",Calculations!N56)</f>
        <v>electricity</v>
      </c>
      <c r="O56">
        <f t="shared" si="0"/>
        <v>13142738768572.895</v>
      </c>
      <c r="P56">
        <f>IF(ISBLANK(Calculations!P56),"",Calculations!P56)</f>
        <v>13142738768572.895</v>
      </c>
      <c r="Q56">
        <f>IF(ISBLANK(Calculations!Q56),"",Calculations!Q56)</f>
        <v>13142738768572.895</v>
      </c>
      <c r="R56">
        <f>IF(ISBLANK(Calculations!R56),"",Calculations!R56)</f>
        <v>13151803418019.088</v>
      </c>
      <c r="S56">
        <f>IF(ISBLANK(Calculations!S56),"",Calculations!S56)</f>
        <v>13164130966650.596</v>
      </c>
      <c r="T56">
        <f>IF(ISBLANK(Calculations!T56),"",Calculations!T56)</f>
        <v>13184228140478.963</v>
      </c>
      <c r="U56">
        <f>IF(ISBLANK(Calculations!U56),"",Calculations!U56)</f>
        <v>13196565678851.564</v>
      </c>
      <c r="V56">
        <f>IF(ISBLANK(Calculations!V56),"",Calculations!V56)</f>
        <v>13197672042677.871</v>
      </c>
      <c r="W56">
        <f>IF(ISBLANK(Calculations!W56),"",Calculations!W56)</f>
        <v>13201682403428.725</v>
      </c>
      <c r="X56">
        <f>IF(ISBLANK(Calculations!X56),"",Calculations!X56)</f>
        <v>13207802160447.838</v>
      </c>
      <c r="Y56">
        <f>IF(ISBLANK(Calculations!Y56),"",Calculations!Y56)</f>
        <v>13203767033463.848</v>
      </c>
      <c r="Z56">
        <f>IF(ISBLANK(Calculations!Z56),"",Calculations!Z56)</f>
        <v>13184215133003.578</v>
      </c>
      <c r="AA56">
        <f>IF(ISBLANK(Calculations!AA56),"",Calculations!AA56)</f>
        <v>13153047765144.344</v>
      </c>
      <c r="AB56">
        <f>IF(ISBLANK(Calculations!AB56),"",Calculations!AB56)</f>
        <v>13104092206427.17</v>
      </c>
      <c r="AC56">
        <f>IF(ISBLANK(Calculations!AC56),"",Calculations!AC56)</f>
        <v>13055865794750.178</v>
      </c>
      <c r="AD56">
        <f>IF(ISBLANK(Calculations!AD56),"",Calculations!AD56)</f>
        <v>13019252769276.205</v>
      </c>
      <c r="AE56">
        <f>IF(ISBLANK(Calculations!AE56),"",Calculations!AE56)</f>
        <v>12986111907251.529</v>
      </c>
      <c r="AF56">
        <f>IF(ISBLANK(Calculations!AF56),"",Calculations!AF56)</f>
        <v>12945849608543.336</v>
      </c>
      <c r="AG56">
        <f>IF(ISBLANK(Calculations!AG56),"",Calculations!AG56)</f>
        <v>12888518588455.865</v>
      </c>
      <c r="AH56">
        <f>IF(ISBLANK(Calculations!AH56),"",Calculations!AH56)</f>
        <v>12817916717621.953</v>
      </c>
      <c r="AI56">
        <f>IF(ISBLANK(Calculations!AI56),"",Calculations!AI56)</f>
        <v>12721353903056.084</v>
      </c>
      <c r="AJ56">
        <f>IF(ISBLANK(Calculations!AJ56),"",Calculations!AJ56)</f>
        <v>12589572152198.217</v>
      </c>
      <c r="AK56">
        <f>IF(ISBLANK(Calculations!AK56),"",Calculations!AK56)</f>
        <v>12384503891646.695</v>
      </c>
      <c r="AL56">
        <f>IF(ISBLANK(Calculations!AL56),"",Calculations!AL56)</f>
        <v>12149844248953.486</v>
      </c>
      <c r="AM56">
        <f>IF(ISBLANK(Calculations!AM56),"",Calculations!AM56)</f>
        <v>11894100321139.992</v>
      </c>
      <c r="AN56">
        <f>IF(ISBLANK(Calculations!AN56),"",Calculations!AN56)</f>
        <v>11618137157349.111</v>
      </c>
      <c r="AO56">
        <f>IF(ISBLANK(Calculations!AO56),"",Calculations!AO56)</f>
        <v>11314218431520.936</v>
      </c>
      <c r="AP56">
        <f>IF(ISBLANK(Calculations!AP56),"",Calculations!AP56)</f>
        <v>10973271169425.012</v>
      </c>
      <c r="AQ56">
        <f>IF(ISBLANK(Calculations!AQ56),"",Calculations!AQ56)</f>
        <v>10587000764158.057</v>
      </c>
      <c r="AR56">
        <f>IF(ISBLANK(Calculations!AR56),"",Calculations!AR56)</f>
        <v>10155523034280.961</v>
      </c>
      <c r="AS56">
        <f>IF(ISBLANK(Calculations!AS56),"",Calculations!AS56)</f>
        <v>9688960813377.207</v>
      </c>
      <c r="AT56">
        <f>IF(ISBLANK(Calculations!AT56),"",Calculations!AT56)</f>
        <v>9192144037206.7793</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0.89781410776814885</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0.89781410776814885</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0.89781410776814885</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0.89781410776814885</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0.89781410776814885</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0.89781410776814885</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0.89781410776814885</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0.89781410776814885</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0.89781410776814885</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0.16512029638406878</v>
      </c>
      <c r="K69">
        <f>IF(ISBLANK(Calculations!K69),"",Calculations!K69)</f>
        <v>0.10218589223185118</v>
      </c>
      <c r="L69" t="str">
        <f>IF(ISBLANK(Calculations!L69),"",Calculations!L69)</f>
        <v>RESIDENTIAL</v>
      </c>
      <c r="M69" t="str">
        <f>IF(ISBLANK(Calculations!M69),"",Calculations!M69)</f>
        <v>heating</v>
      </c>
      <c r="N69" t="str">
        <f>IF(ISBLANK(Calculations!N69),"",Calculations!N69)</f>
        <v>electricity</v>
      </c>
      <c r="O69">
        <f t="shared" si="0"/>
        <v>628243217468.5415</v>
      </c>
      <c r="P69">
        <f>IF(ISBLANK(Calculations!P69),"",Calculations!P69)-(SUMIFS(BDEQ!B:B,BDEQ!$AG:$AG,About!$B$2,BDEQ!$AH:$AH,$I69)*BDEQ!$C$2*$J69*$K69)</f>
        <v>628243217468.5415</v>
      </c>
      <c r="Q69">
        <f>IF(ISBLANK(Calculations!Q69),"",Calculations!Q69)-(SUMIFS(BDEQ!C:C,BDEQ!$AG:$AG,About!$B$2,BDEQ!$AH:$AH,$I69)*BDEQ!$C$2*$J69*$K69)</f>
        <v>628243217468.5415</v>
      </c>
      <c r="R69">
        <f>IF(ISBLANK(Calculations!R69),"",Calculations!R69)-(SUMIFS(BDEQ!D:D,BDEQ!$AG:$AG,About!$B$2,BDEQ!$AH:$AH,$I69)*BDEQ!$C$2*$J69*$K69)</f>
        <v>631295700570.32996</v>
      </c>
      <c r="S69" s="99">
        <f>IF(ISBLANK(Calculations!S69),"",Calculations!S69+('IRA Buildings Changes'!$G$39/($AB$68-$R$68)*(S68-$R$68)))-(SUMIFS(BDEQ!E:E,BDEQ!$AG:$AG,About!$B$2,BDEQ!$AH:$AH,$I69)*BDEQ!$C$2*$J69*$K69)</f>
        <v>634375852282.1814</v>
      </c>
      <c r="T69" s="99">
        <f>IF(ISBLANK(Calculations!T69),"",Calculations!T69+('IRA Buildings Changes'!$G$39/($AB$68-$R$68)*(T68-$R$68)))-(SUMIFS(BDEQ!F:F,BDEQ!$AG:$AG,About!$B$2,BDEQ!$AH:$AH,$I69)*BDEQ!$C$2*$J69*$K69)</f>
        <v>636999323664.27637</v>
      </c>
      <c r="U69" s="99">
        <f>IF(ISBLANK(Calculations!U69),"",Calculations!U69+('IRA Buildings Changes'!$G$39/($AB$68-$R$68)*(U68-$R$68)))-(SUMIFS(BDEQ!G:G,BDEQ!$AG:$AG,About!$B$2,BDEQ!$AH:$AH,$I69)*BDEQ!$C$2*$J69*$K69)</f>
        <v>639688970118.44727</v>
      </c>
      <c r="V69" s="99">
        <f>IF(ISBLANK(Calculations!V69),"",Calculations!V69+('IRA Buildings Changes'!$G$39/($AB$68-$R$68)*(V68-$R$68)))-(SUMIFS(BDEQ!H:H,BDEQ!$AG:$AG,About!$B$2,BDEQ!$AH:$AH,$I69)*BDEQ!$C$2*$J69*$K69)</f>
        <v>642252600509.80164</v>
      </c>
      <c r="W69" s="99">
        <f>IF(ISBLANK(Calculations!W69),"",Calculations!W69+('IRA Buildings Changes'!$G$39/($AB$68-$R$68)*(W68-$R$68)))-(SUMIFS(BDEQ!I:I,BDEQ!$AG:$AG,About!$B$2,BDEQ!$AH:$AH,$I69)*BDEQ!$C$2*$J69*$K69)</f>
        <v>644666757216.50012</v>
      </c>
      <c r="X69" s="99">
        <f>IF(ISBLANK(Calculations!X69),"",Calculations!X69+('IRA Buildings Changes'!$G$39/($AB$68-$R$68)*(X68-$R$68)))-(SUMIFS(BDEQ!J:J,BDEQ!$AG:$AG,About!$B$2,BDEQ!$AH:$AH,$I69)*BDEQ!$C$2*$J69*$K69)</f>
        <v>647092392448.61255</v>
      </c>
      <c r="Y69" s="99">
        <f>IF(ISBLANK(Calculations!Y69),"",Calculations!Y69+('IRA Buildings Changes'!$G$39/($AB$68-$R$68)*(Y68-$R$68)))-(SUMIFS(BDEQ!K:K,BDEQ!$AG:$AG,About!$B$2,BDEQ!$AH:$AH,$I69)*BDEQ!$C$2*$J69*$K69)</f>
        <v>649243695206.84973</v>
      </c>
      <c r="Z69" s="99">
        <f>IF(ISBLANK(Calculations!Z69),"",Calculations!Z69+('IRA Buildings Changes'!$G$39/($AB$68-$R$68)*(Z68-$R$68)))-(SUMIFS(BDEQ!L:L,BDEQ!$AG:$AG,About!$B$2,BDEQ!$AH:$AH,$I69)*BDEQ!$C$2*$J69*$K69)</f>
        <v>651749103127.56299</v>
      </c>
      <c r="AA69" s="99">
        <f>IF(ISBLANK(Calculations!AA69),"",Calculations!AA69+('IRA Buildings Changes'!$G$39/($AB$68-$R$68)*(AA68-$R$68)))-(SUMIFS(BDEQ!M:M,BDEQ!$AG:$AG,About!$B$2,BDEQ!$AH:$AH,$I69)*BDEQ!$C$2*$J69*$K69)</f>
        <v>654272550259.47668</v>
      </c>
      <c r="AB69" s="98">
        <f>IF(ISBLANK(Calculations!AB69),"",Calculations!AB69 + 'IRA Buildings Changes'!$G$39)-(SUMIFS(BDEQ!N:N,BDEQ!$AG:$AG,About!$B$2,BDEQ!$AH:$AH,$I69)*BDEQ!$C$2*$J69*$K69)</f>
        <v>657051531896.35657</v>
      </c>
      <c r="AC69" s="99">
        <f>IF(ISBLANK(Calculations!AC69),"",Calculations!AC69 + 'IRA Buildings Changes'!$G$39)-(SUMIFS(BDEQ!O:O,BDEQ!$AG:$AG,About!$B$2,BDEQ!$AH:$AH,$I69)*BDEQ!$C$2*$J69*$K69)</f>
        <v>659533389031.86169</v>
      </c>
      <c r="AD69" s="99">
        <f>IF(ISBLANK(Calculations!AD69),"",Calculations!AD69 + 'IRA Buildings Changes'!$G$39)-(SUMIFS(BDEQ!P:P,BDEQ!$AG:$AG,About!$B$2,BDEQ!$AH:$AH,$I69)*BDEQ!$C$2*$J69*$K69)</f>
        <v>662501491155.30176</v>
      </c>
      <c r="AE69" s="99">
        <f>IF(ISBLANK(Calculations!AE69),"",Calculations!AE69 + 'IRA Buildings Changes'!$G$39)-(SUMIFS(BDEQ!Q:Q,BDEQ!$AG:$AG,About!$B$2,BDEQ!$AH:$AH,$I69)*BDEQ!$C$2*$J69*$K69)</f>
        <v>665929200210.5907</v>
      </c>
      <c r="AF69" s="99">
        <f>IF(ISBLANK(Calculations!AF69),"",Calculations!AF69 + 'IRA Buildings Changes'!$G$39)-(SUMIFS(BDEQ!R:R,BDEQ!$AG:$AG,About!$B$2,BDEQ!$AH:$AH,$I69)*BDEQ!$C$2*$J69*$K69)</f>
        <v>669968731950.13367</v>
      </c>
      <c r="AG69" s="99">
        <f>IF(ISBLANK(Calculations!AG69),"",Calculations!AG69 + 'IRA Buildings Changes'!$G$39)-(SUMIFS(BDEQ!S:S,BDEQ!$AG:$AG,About!$B$2,BDEQ!$AH:$AH,$I69)*BDEQ!$C$2*$J69*$K69)</f>
        <v>674372860238.48218</v>
      </c>
      <c r="AH69" s="99">
        <f>IF(ISBLANK(Calculations!AH69),"",Calculations!AH69 + 'IRA Buildings Changes'!$G$39)-(SUMIFS(BDEQ!T:T,BDEQ!$AG:$AG,About!$B$2,BDEQ!$AH:$AH,$I69)*BDEQ!$C$2*$J69*$K69)</f>
        <v>679238901707.47656</v>
      </c>
      <c r="AI69" s="99">
        <f>IF(ISBLANK(Calculations!AI69),"",Calculations!AI69 + 'IRA Buildings Changes'!$G$39)-(SUMIFS(BDEQ!U:U,BDEQ!$AG:$AG,About!$B$2,BDEQ!$AH:$AH,$I69)*BDEQ!$C$2*$J69*$K69)</f>
        <v>684171349426.61951</v>
      </c>
      <c r="AJ69" s="99">
        <f>IF(ISBLANK(Calculations!AJ69),"",Calculations!AJ69 + 'IRA Buildings Changes'!$G$39)-(SUMIFS(BDEQ!V:V,BDEQ!$AG:$AG,About!$B$2,BDEQ!$AH:$AH,$I69)*BDEQ!$C$2*$J69*$K69)</f>
        <v>689234335080.1073</v>
      </c>
      <c r="AK69" s="99">
        <f>IF(ISBLANK(Calculations!AK69),"",Calculations!AK69 + 'IRA Buildings Changes'!$G$39)-(SUMIFS(BDEQ!W:W,BDEQ!$AG:$AG,About!$B$2,BDEQ!$AH:$AH,$I69)*BDEQ!$C$2*$J69*$K69)</f>
        <v>692142540739.09448</v>
      </c>
      <c r="AL69" s="99">
        <f>IF(ISBLANK(Calculations!AL69),"",Calculations!AL69 + 'IRA Buildings Changes'!$G$39)-(SUMIFS(BDEQ!X:X,BDEQ!$AG:$AG,About!$B$2,BDEQ!$AH:$AH,$I69)*BDEQ!$C$2*$J69*$K69)</f>
        <v>695181761590.23572</v>
      </c>
      <c r="AM69" s="99">
        <f>IF(ISBLANK(Calculations!AM69),"",Calculations!AM69 + 'IRA Buildings Changes'!$G$39)-(SUMIFS(BDEQ!Y:Y,BDEQ!$AG:$AG,About!$B$2,BDEQ!$AH:$AH,$I69)*BDEQ!$C$2*$J69*$K69)</f>
        <v>698172422888.38293</v>
      </c>
      <c r="AN69" s="99">
        <f>IF(ISBLANK(Calculations!AN69),"",Calculations!AN69 + 'IRA Buildings Changes'!$G$39)-(SUMIFS(BDEQ!Z:Z,BDEQ!$AG:$AG,About!$B$2,BDEQ!$AH:$AH,$I69)*BDEQ!$C$2*$J69*$K69)</f>
        <v>701404979764.62891</v>
      </c>
      <c r="AO69" s="99">
        <f>IF(ISBLANK(Calculations!AO69),"",Calculations!AO69 + 'IRA Buildings Changes'!$G$39)-(SUMIFS(BDEQ!AA:AA,BDEQ!$AG:$AG,About!$B$2,BDEQ!$AH:$AH,$I69)*BDEQ!$C$2*$J69*$K69)</f>
        <v>704483546674.7373</v>
      </c>
      <c r="AP69" s="99">
        <f>IF(ISBLANK(Calculations!AP69),"",Calculations!AP69 + 'IRA Buildings Changes'!$G$39)-(SUMIFS(BDEQ!AB:AB,BDEQ!$AG:$AG,About!$B$2,BDEQ!$AH:$AH,$I69)*BDEQ!$C$2*$J69*$K69)</f>
        <v>707659136064.7998</v>
      </c>
      <c r="AQ69" s="99">
        <f>IF(ISBLANK(Calculations!AQ69),"",Calculations!AQ69 + 'IRA Buildings Changes'!$G$39)-(SUMIFS(BDEQ!AC:AC,BDEQ!$AG:$AG,About!$B$2,BDEQ!$AH:$AH,$I69)*BDEQ!$C$2*$J69*$K69)</f>
        <v>710991047319.79187</v>
      </c>
      <c r="AR69" s="99">
        <f>IF(ISBLANK(Calculations!AR69),"",Calculations!AR69 + 'IRA Buildings Changes'!$G$39)-(SUMIFS(BDEQ!AD:AD,BDEQ!$AG:$AG,About!$B$2,BDEQ!$AH:$AH,$I69)*BDEQ!$C$2*$J69*$K69)</f>
        <v>714418370431.51965</v>
      </c>
      <c r="AS69" s="99">
        <f>IF(ISBLANK(Calculations!AS69),"",Calculations!AS69 + 'IRA Buildings Changes'!$G$39)-(SUMIFS(BDEQ!AE:AE,BDEQ!$AG:$AG,About!$B$2,BDEQ!$AH:$AH,$I69)*BDEQ!$C$2*$J69*$K69)</f>
        <v>717932432543.07727</v>
      </c>
      <c r="AT69" s="99">
        <f>IF(ISBLANK(Calculations!AT69),"",Calculations!AT69 + 'IRA Buildings Changes'!$G$39)-(SUMIFS(BDEQ!AF:AF,BDEQ!$AG:$AG,About!$B$2,BDEQ!$AH:$AH,$I69)*BDEQ!$C$2*$J69*$K69)</f>
        <v>721922404307.65979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0.10218589223185118</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0.7384683368194167</v>
      </c>
      <c r="K71">
        <f>IF(ISBLANK(Calculations!K71),"",Calculations!K71)</f>
        <v>0.10218589223185118</v>
      </c>
      <c r="L71" t="str">
        <f>IF(ISBLANK(Calculations!L71),"",Calculations!L71)</f>
        <v>RESIDENTIAL</v>
      </c>
      <c r="M71" t="str">
        <f>IF(ISBLANK(Calculations!M71),"",Calculations!M71)</f>
        <v>heating</v>
      </c>
      <c r="N71" t="str">
        <f>IF(ISBLANK(Calculations!N71),"",Calculations!N71)</f>
        <v>natural gas</v>
      </c>
      <c r="O71">
        <f t="shared" si="0"/>
        <v>5661238584224.1699</v>
      </c>
      <c r="P71">
        <f>IF(ISBLANK(Calculations!P71),"",Calculations!P71)</f>
        <v>5661238584224.1699</v>
      </c>
      <c r="Q71">
        <f>IF(ISBLANK(Calculations!Q71),"",Calculations!Q71)</f>
        <v>5661238584224.1699</v>
      </c>
      <c r="R71">
        <f>IF(ISBLANK(Calculations!R71),"",Calculations!R71)</f>
        <v>5694327085369.5967</v>
      </c>
      <c r="S71" s="99">
        <f>IF(ISBLANK(Calculations!S71),"",Calculations!S71 + ('IRA Buildings Changes'!$D$39/($AB$68-$R$68)*(S68-$R$68)))</f>
        <v>5566794412247.4922</v>
      </c>
      <c r="T71" s="99">
        <f>IF(ISBLANK(Calculations!T71),"",Calculations!T71 + ('IRA Buildings Changes'!$D$39/($AB$68-$R$68)*(T68-$R$68)))</f>
        <v>5432746411789.626</v>
      </c>
      <c r="U71" s="99">
        <f>IF(ISBLANK(Calculations!U71),"",Calculations!U71 + ('IRA Buildings Changes'!$D$39/($AB$68-$R$68)*(U68-$R$68)))</f>
        <v>5298222802844.4336</v>
      </c>
      <c r="V71" s="99">
        <f>IF(ISBLANK(Calculations!V71),"",Calculations!V71 + ('IRA Buildings Changes'!$D$39/($AB$68-$R$68)*(V68-$R$68)))</f>
        <v>5162871558288.7529</v>
      </c>
      <c r="W71" s="99">
        <f>IF(ISBLANK(Calculations!W71),"",Calculations!W71 + ('IRA Buildings Changes'!$D$39/($AB$68-$R$68)*(W68-$R$68)))</f>
        <v>5026122298997.5518</v>
      </c>
      <c r="X71" s="99">
        <f>IF(ISBLANK(Calculations!X71),"",Calculations!X71 + ('IRA Buildings Changes'!$D$39/($AB$68-$R$68)*(X68-$R$68)))</f>
        <v>4888436380535.3496</v>
      </c>
      <c r="Y71" s="99">
        <f>IF(ISBLANK(Calculations!Y71),"",Calculations!Y71 + ('IRA Buildings Changes'!$D$39/($AB$68-$R$68)*(Y68-$R$68)))</f>
        <v>4745302736747.0312</v>
      </c>
      <c r="Z71" s="99">
        <f>IF(ISBLANK(Calculations!Z71),"",Calculations!Z71 + ('IRA Buildings Changes'!$D$39/($AB$68-$R$68)*(Z68-$R$68)))</f>
        <v>4604656568291.8418</v>
      </c>
      <c r="AA71" s="99">
        <f>IF(ISBLANK(Calculations!AA71),"",Calculations!AA71 + ('IRA Buildings Changes'!$D$39/($AB$68-$R$68)*(AA68-$R$68)))</f>
        <v>4463772435409.0752</v>
      </c>
      <c r="AB71" s="98">
        <f>IF(ISBLANK(Calculations!AB71),"",Calculations!AB71 + 'IRA Buildings Changes'!D39)</f>
        <v>4324029377298.8262</v>
      </c>
      <c r="AC71" s="99">
        <f>IF(ISBLANK(Calculations!AC71),"",Calculations!AC71 + 'IRA Buildings Changes'!$D$39)</f>
        <v>4339462929569.8486</v>
      </c>
      <c r="AD71" s="99">
        <f>IF(ISBLANK(Calculations!AD71),"",Calculations!AD71 + 'IRA Buildings Changes'!$D$39)</f>
        <v>4357336995440.3486</v>
      </c>
      <c r="AE71" s="99">
        <f>IF(ISBLANK(Calculations!AE71),"",Calculations!AE71 + 'IRA Buildings Changes'!$D$39)</f>
        <v>4375930026875.0693</v>
      </c>
      <c r="AF71" s="99">
        <f>IF(ISBLANK(Calculations!AF71),"",Calculations!AF71 + 'IRA Buildings Changes'!$D$39)</f>
        <v>4402731709313.5605</v>
      </c>
      <c r="AG71" s="99">
        <f>IF(ISBLANK(Calculations!AG71),"",Calculations!AG71 + 'IRA Buildings Changes'!$D$39)</f>
        <v>4432532291469.5742</v>
      </c>
      <c r="AH71" s="99">
        <f>IF(ISBLANK(Calculations!AH71),"",Calculations!AH71 + 'IRA Buildings Changes'!$D$39)</f>
        <v>4467583980507.4922</v>
      </c>
      <c r="AI71" s="99">
        <f>IF(ISBLANK(Calculations!AI71),"",Calculations!AI71 + 'IRA Buildings Changes'!$D$39)</f>
        <v>4505483294995.9463</v>
      </c>
      <c r="AJ71" s="99">
        <f>IF(ISBLANK(Calculations!AJ71),"",Calculations!AJ71 + 'IRA Buildings Changes'!$D$39)</f>
        <v>4547587493549.4746</v>
      </c>
      <c r="AK71" s="99">
        <f>IF(ISBLANK(Calculations!AK71),"",Calculations!AK71 + 'IRA Buildings Changes'!$D$39)</f>
        <v>4559265066707.3125</v>
      </c>
      <c r="AL71" s="99">
        <f>IF(ISBLANK(Calculations!AL71),"",Calculations!AL71 + 'IRA Buildings Changes'!$D$39)</f>
        <v>4575702900488.6719</v>
      </c>
      <c r="AM71" s="99">
        <f>IF(ISBLANK(Calculations!AM71),"",Calculations!AM71 + 'IRA Buildings Changes'!$D$39)</f>
        <v>4593843134367.6953</v>
      </c>
      <c r="AN71" s="99">
        <f>IF(ISBLANK(Calculations!AN71),"",Calculations!AN71 + 'IRA Buildings Changes'!$D$39)</f>
        <v>4616044341005.0508</v>
      </c>
      <c r="AO71" s="99">
        <f>IF(ISBLANK(Calculations!AO71),"",Calculations!AO71 + 'IRA Buildings Changes'!$D$39)</f>
        <v>4639244137472.3965</v>
      </c>
      <c r="AP71" s="99">
        <f>IF(ISBLANK(Calculations!AP71),"",Calculations!AP71 + 'IRA Buildings Changes'!$D$39)</f>
        <v>4665567733687.6924</v>
      </c>
      <c r="AQ71" s="99">
        <f>IF(ISBLANK(Calculations!AQ71),"",Calculations!AQ71 + 'IRA Buildings Changes'!$D$39)</f>
        <v>4691726719762.5615</v>
      </c>
      <c r="AR71" s="99">
        <f>IF(ISBLANK(Calculations!AR71),"",Calculations!AR71 + 'IRA Buildings Changes'!$D$39)</f>
        <v>4719982449786.7178</v>
      </c>
      <c r="AS71" s="99">
        <f>IF(ISBLANK(Calculations!AS71),"",Calculations!AS71 + 'IRA Buildings Changes'!$D$39)</f>
        <v>4747092001842.4668</v>
      </c>
      <c r="AT71" s="99">
        <f>IF(ISBLANK(Calculations!AT71),"",Calculations!AT71 + 'IRA Buildings Changes'!$D$39)</f>
        <v>4775538029345.8154</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0.98983380949503275</v>
      </c>
      <c r="K72">
        <f>IF(ISBLANK(Calculations!K72),"",Calculations!K72)</f>
        <v>0.10218589223185118</v>
      </c>
      <c r="L72" t="str">
        <f>IF(ISBLANK(Calculations!L72),"",Calculations!L72)</f>
        <v>RESIDENTIAL</v>
      </c>
      <c r="M72" t="str">
        <f>IF(ISBLANK(Calculations!M72),"",Calculations!M72)</f>
        <v>heating</v>
      </c>
      <c r="N72" t="str">
        <f>IF(ISBLANK(Calculations!N72),"",Calculations!N72)</f>
        <v>petroleum diesel</v>
      </c>
      <c r="O72">
        <f t="shared" si="0"/>
        <v>12845675475.031769</v>
      </c>
      <c r="P72">
        <f>IF(ISBLANK(Calculations!P72),"",Calculations!P72)</f>
        <v>12845675475.031769</v>
      </c>
      <c r="Q72">
        <f>IF(ISBLANK(Calculations!Q72),"",Calculations!Q72)</f>
        <v>12845675475.031769</v>
      </c>
      <c r="R72">
        <f>IF(ISBLANK(Calculations!R72),"",Calculations!R72)</f>
        <v>12925898092.886545</v>
      </c>
      <c r="S72">
        <f>IF(ISBLANK(Calculations!S72),"",Calculations!S72)</f>
        <v>12985054003.583427</v>
      </c>
      <c r="T72">
        <f>IF(ISBLANK(Calculations!T72),"",Calculations!T72)</f>
        <v>13016528392.748091</v>
      </c>
      <c r="U72">
        <f>IF(ISBLANK(Calculations!U72),"",Calculations!U72)</f>
        <v>13025550349.942263</v>
      </c>
      <c r="V72">
        <f>IF(ISBLANK(Calculations!V72),"",Calculations!V72)</f>
        <v>13001764851.760923</v>
      </c>
      <c r="W72">
        <f>IF(ISBLANK(Calculations!W72),"",Calculations!W72)</f>
        <v>12933326671.006603</v>
      </c>
      <c r="X72">
        <f>IF(ISBLANK(Calculations!X72),"",Calculations!X72)</f>
        <v>12805588326.695923</v>
      </c>
      <c r="Y72">
        <f>IF(ISBLANK(Calculations!Y72),"",Calculations!Y72)</f>
        <v>12597955185.975941</v>
      </c>
      <c r="Z72">
        <f>IF(ISBLANK(Calculations!Z72),"",Calculations!Z72)</f>
        <v>12321826882.826406</v>
      </c>
      <c r="AA72">
        <f>IF(ISBLANK(Calculations!AA72),"",Calculations!AA72)</f>
        <v>11973423079.337317</v>
      </c>
      <c r="AB72">
        <f>IF(ISBLANK(Calculations!AB72),"",Calculations!AB72)</f>
        <v>11563465414.596565</v>
      </c>
      <c r="AC72">
        <f>IF(ISBLANK(Calculations!AC72),"",Calculations!AC72)</f>
        <v>11094666552.85276</v>
      </c>
      <c r="AD72">
        <f>IF(ISBLANK(Calculations!AD72),"",Calculations!AD72)</f>
        <v>10574739402.297224</v>
      </c>
      <c r="AE72">
        <f>IF(ISBLANK(Calculations!AE72),"",Calculations!AE72)</f>
        <v>10009114816.658195</v>
      </c>
      <c r="AF72">
        <f>IF(ISBLANK(Calculations!AF72),"",Calculations!AF72)</f>
        <v>9422493522.2286682</v>
      </c>
      <c r="AG72">
        <f>IF(ISBLANK(Calculations!AG72),"",Calculations!AG72)</f>
        <v>8817130512.4451389</v>
      </c>
      <c r="AH72">
        <f>IF(ISBLANK(Calculations!AH72),"",Calculations!AH72)</f>
        <v>8206126323.2706099</v>
      </c>
      <c r="AI72">
        <f>IF(ISBLANK(Calculations!AI72),"",Calculations!AI72)</f>
        <v>7595682929.253705</v>
      </c>
      <c r="AJ72">
        <f>IF(ISBLANK(Calculations!AJ72),"",Calculations!AJ72)</f>
        <v>6997044067.5814524</v>
      </c>
      <c r="AK72">
        <f>IF(ISBLANK(Calculations!AK72),"",Calculations!AK72)</f>
        <v>6388364366.6551447</v>
      </c>
      <c r="AL72">
        <f>IF(ISBLANK(Calculations!AL72),"",Calculations!AL72)</f>
        <v>5815567017.6503677</v>
      </c>
      <c r="AM72">
        <f>IF(ISBLANK(Calculations!AM72),"",Calculations!AM72)</f>
        <v>5280562148.1822662</v>
      </c>
      <c r="AN72">
        <f>IF(ISBLANK(Calculations!AN72),"",Calculations!AN72)</f>
        <v>4790685179.0348158</v>
      </c>
      <c r="AO72">
        <f>IF(ISBLANK(Calculations!AO72),"",Calculations!AO72)</f>
        <v>4348422974.6618462</v>
      </c>
      <c r="AP72">
        <f>IF(ISBLANK(Calculations!AP72),"",Calculations!AP72)</f>
        <v>3959288759.5889654</v>
      </c>
      <c r="AQ72">
        <f>IF(ISBLANK(Calculations!AQ72),"",Calculations!AQ72)</f>
        <v>3623224480.328433</v>
      </c>
      <c r="AR72">
        <f>IF(ISBLANK(Calculations!AR72),"",Calculations!AR72)</f>
        <v>3341782543.6924963</v>
      </c>
      <c r="AS72">
        <f>IF(ISBLANK(Calculations!AS72),"",Calculations!AS72)</f>
        <v>3111148423.7791333</v>
      </c>
      <c r="AT72">
        <f>IF(ISBLANK(Calculations!AT72),"",Calculations!AT72)</f>
        <v>2928857852.0942883</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0.10218589223185118</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0.10218589223185118</v>
      </c>
      <c r="L74" t="str">
        <f>IF(ISBLANK(Calculations!L74),"",Calculations!L74)</f>
        <v>RESIDENTIAL</v>
      </c>
      <c r="M74" t="str">
        <f>IF(ISBLANK(Calculations!M74),"",Calculations!M74)</f>
        <v>heating</v>
      </c>
      <c r="N74" t="str">
        <f>IF(ISBLANK(Calculations!N74),"",Calculations!N74)</f>
        <v>biomass</v>
      </c>
      <c r="O74">
        <f t="shared" si="0"/>
        <v>275186607780.37524</v>
      </c>
      <c r="P74">
        <f>IF(ISBLANK(Calculations!P74),"",Calculations!P74)</f>
        <v>275186607780.37524</v>
      </c>
      <c r="Q74">
        <f>IF(ISBLANK(Calculations!Q74),"",Calculations!Q74)</f>
        <v>275186607780.37524</v>
      </c>
      <c r="R74">
        <f>IF(ISBLANK(Calculations!R74),"",Calculations!R74)</f>
        <v>276426627538.84058</v>
      </c>
      <c r="S74">
        <f>IF(ISBLANK(Calculations!S74),"",Calculations!S74)</f>
        <v>277457574762.85577</v>
      </c>
      <c r="T74">
        <f>IF(ISBLANK(Calculations!T74),"",Calculations!T74)</f>
        <v>278321761601.69159</v>
      </c>
      <c r="U74">
        <f>IF(ISBLANK(Calculations!U74),"",Calculations!U74)</f>
        <v>279264281407.70581</v>
      </c>
      <c r="V74">
        <f>IF(ISBLANK(Calculations!V74),"",Calculations!V74)</f>
        <v>280261573036.04553</v>
      </c>
      <c r="W74">
        <f>IF(ISBLANK(Calculations!W74),"",Calculations!W74)</f>
        <v>281337839433.995</v>
      </c>
      <c r="X74">
        <f>IF(ISBLANK(Calculations!X74),"",Calculations!X74)</f>
        <v>282465860736.81812</v>
      </c>
      <c r="Y74">
        <f>IF(ISBLANK(Calculations!Y74),"",Calculations!Y74)</f>
        <v>283469242749.59595</v>
      </c>
      <c r="Z74">
        <f>IF(ISBLANK(Calculations!Z74),"",Calculations!Z74)</f>
        <v>284659627004.3324</v>
      </c>
      <c r="AA74">
        <f>IF(ISBLANK(Calculations!AA74),"",Calculations!AA74)</f>
        <v>285927567218.62073</v>
      </c>
      <c r="AB74">
        <f>IF(ISBLANK(Calculations!AB74),"",Calculations!AB74)</f>
        <v>287334646288.70093</v>
      </c>
      <c r="AC74">
        <f>IF(ISBLANK(Calculations!AC74),"",Calculations!AC74)</f>
        <v>288831277974.57843</v>
      </c>
      <c r="AD74">
        <f>IF(ISBLANK(Calculations!AD74),"",Calculations!AD74)</f>
        <v>290485867607.40594</v>
      </c>
      <c r="AE74">
        <f>IF(ISBLANK(Calculations!AE74),"",Calculations!AE74)</f>
        <v>292245049660.70795</v>
      </c>
      <c r="AF74">
        <f>IF(ISBLANK(Calculations!AF74),"",Calculations!AF74)</f>
        <v>294436353164.77704</v>
      </c>
      <c r="AG74">
        <f>IF(ISBLANK(Calculations!AG74),"",Calculations!AG74)</f>
        <v>296829632219.83911</v>
      </c>
      <c r="AH74">
        <f>IF(ISBLANK(Calculations!AH74),"",Calculations!AH74)</f>
        <v>299491712274.71753</v>
      </c>
      <c r="AI74">
        <f>IF(ISBLANK(Calculations!AI74),"",Calculations!AI74)</f>
        <v>302227601216.25415</v>
      </c>
      <c r="AJ74">
        <f>IF(ISBLANK(Calculations!AJ74),"",Calculations!AJ74)</f>
        <v>305064732162.81036</v>
      </c>
      <c r="AK74">
        <f>IF(ISBLANK(Calculations!AK74),"",Calculations!AK74)</f>
        <v>306660608886.05988</v>
      </c>
      <c r="AL74">
        <f>IF(ISBLANK(Calculations!AL74),"",Calculations!AL74)</f>
        <v>308241492006.36188</v>
      </c>
      <c r="AM74">
        <f>IF(ISBLANK(Calculations!AM74),"",Calculations!AM74)</f>
        <v>309607427675.32373</v>
      </c>
      <c r="AN74">
        <f>IF(ISBLANK(Calculations!AN74),"",Calculations!AN74)</f>
        <v>310883370475.85437</v>
      </c>
      <c r="AO74">
        <f>IF(ISBLANK(Calculations!AO74),"",Calculations!AO74)</f>
        <v>311983780191.45038</v>
      </c>
      <c r="AP74">
        <f>IF(ISBLANK(Calculations!AP74),"",Calculations!AP74)</f>
        <v>313118099769.36633</v>
      </c>
      <c r="AQ74">
        <f>IF(ISBLANK(Calculations!AQ74),"",Calculations!AQ74)</f>
        <v>314206816189.42267</v>
      </c>
      <c r="AR74">
        <f>IF(ISBLANK(Calculations!AR74),"",Calculations!AR74)</f>
        <v>315417088629.39642</v>
      </c>
      <c r="AS74">
        <f>IF(ISBLANK(Calculations!AS74),"",Calculations!AS74)</f>
        <v>316607106290.41431</v>
      </c>
      <c r="AT74">
        <f>IF(ISBLANK(Calculations!AT74),"",Calculations!AT74)</f>
        <v>317913339280.35864</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0.10218589223185118</v>
      </c>
      <c r="L75" t="str">
        <f>IF(ISBLANK(Calculations!L75),"",Calculations!L75)</f>
        <v>RESIDENTIAL</v>
      </c>
      <c r="M75" t="str">
        <f>IF(ISBLANK(Calculations!M75),"",Calculations!M75)</f>
        <v>heating</v>
      </c>
      <c r="N75" t="str">
        <f>IF(ISBLANK(Calculations!N75),"",Calculations!N75)</f>
        <v>kerosene</v>
      </c>
      <c r="O75">
        <f t="shared" si="0"/>
        <v>102185892.23185118</v>
      </c>
      <c r="P75">
        <f>IF(ISBLANK(Calculations!P75),"",Calculations!P75)</f>
        <v>102185892.23185118</v>
      </c>
      <c r="Q75">
        <f>IF(ISBLANK(Calculations!Q75),"",Calculations!Q75)</f>
        <v>102185892.23185118</v>
      </c>
      <c r="R75">
        <f>IF(ISBLANK(Calculations!R75),"",Calculations!R75)</f>
        <v>102934852.36988823</v>
      </c>
      <c r="S75">
        <f>IF(ISBLANK(Calculations!S75),"",Calculations!S75)</f>
        <v>103659500.116006</v>
      </c>
      <c r="T75">
        <f>IF(ISBLANK(Calculations!T75),"",Calculations!T75)</f>
        <v>104388270.41979058</v>
      </c>
      <c r="U75">
        <f>IF(ISBLANK(Calculations!U75),"",Calculations!U75)</f>
        <v>105137514.20954615</v>
      </c>
      <c r="V75">
        <f>IF(ISBLANK(Calculations!V75),"",Calculations!V75)</f>
        <v>105864587.56070934</v>
      </c>
      <c r="W75">
        <f>IF(ISBLANK(Calculations!W75),"",Calculations!W75)</f>
        <v>106576748.21438883</v>
      </c>
      <c r="X75">
        <f>IF(ISBLANK(Calculations!X75),"",Calculations!X75)</f>
        <v>107260303.38895103</v>
      </c>
      <c r="Y75">
        <f>IF(ISBLANK(Calculations!Y75),"",Calculations!Y75)</f>
        <v>107869377.61120097</v>
      </c>
      <c r="Z75">
        <f>IF(ISBLANK(Calculations!Z75),"",Calculations!Z75)</f>
        <v>108470946.65407945</v>
      </c>
      <c r="AA75">
        <f>IF(ISBLANK(Calculations!AA75),"",Calculations!AA75)</f>
        <v>109025716.2346117</v>
      </c>
      <c r="AB75">
        <f>IF(ISBLANK(Calculations!AB75),"",Calculations!AB75)</f>
        <v>109543377.91909549</v>
      </c>
      <c r="AC75">
        <f>IF(ISBLANK(Calculations!AC75),"",Calculations!AC75)</f>
        <v>110018150.44925067</v>
      </c>
      <c r="AD75">
        <f>IF(ISBLANK(Calculations!AD75),"",Calculations!AD75)</f>
        <v>110478225.88657992</v>
      </c>
      <c r="AE75">
        <f>IF(ISBLANK(Calculations!AE75),"",Calculations!AE75)</f>
        <v>110915931.0380936</v>
      </c>
      <c r="AF75">
        <f>IF(ISBLANK(Calculations!AF75),"",Calculations!AF75)</f>
        <v>111393974.27596137</v>
      </c>
      <c r="AG75">
        <f>IF(ISBLANK(Calculations!AG75),"",Calculations!AG75)</f>
        <v>111857334.20473403</v>
      </c>
      <c r="AH75">
        <f>IF(ISBLANK(Calculations!AH75),"",Calculations!AH75)</f>
        <v>112355769.03531343</v>
      </c>
      <c r="AI75">
        <f>IF(ISBLANK(Calculations!AI75),"",Calculations!AI75)</f>
        <v>112836015.33574173</v>
      </c>
      <c r="AJ75">
        <f>IF(ISBLANK(Calculations!AJ75),"",Calculations!AJ75)</f>
        <v>113341266.57278541</v>
      </c>
      <c r="AK75">
        <f>IF(ISBLANK(Calculations!AK75),"",Calculations!AK75)</f>
        <v>113990101.9526024</v>
      </c>
      <c r="AL75">
        <f>IF(ISBLANK(Calculations!AL75),"",Calculations!AL75)</f>
        <v>114661701.68952601</v>
      </c>
      <c r="AM75">
        <f>IF(ISBLANK(Calculations!AM75),"",Calculations!AM75)</f>
        <v>115306313.47209787</v>
      </c>
      <c r="AN75">
        <f>IF(ISBLANK(Calculations!AN75),"",Calculations!AN75)</f>
        <v>115974673.37416272</v>
      </c>
      <c r="AO75">
        <f>IF(ISBLANK(Calculations!AO75),"",Calculations!AO75)</f>
        <v>116617915.89093651</v>
      </c>
      <c r="AP75">
        <f>IF(ISBLANK(Calculations!AP75),"",Calculations!AP75)</f>
        <v>117288207.38711235</v>
      </c>
      <c r="AQ75">
        <f>IF(ISBLANK(Calculations!AQ75),"",Calculations!AQ75)</f>
        <v>117935254.22714497</v>
      </c>
      <c r="AR75">
        <f>IF(ISBLANK(Calculations!AR75),"",Calculations!AR75)</f>
        <v>118611576.68032159</v>
      </c>
      <c r="AS75">
        <f>IF(ISBLANK(Calculations!AS75),"",Calculations!AS75)</f>
        <v>119266086.97068441</v>
      </c>
      <c r="AT75">
        <f>IF(ISBLANK(Calculations!AT75),"",Calculations!AT75)</f>
        <v>119951692.44842169</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0.10218589223185118</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0.83005146139635921</v>
      </c>
      <c r="K77">
        <f>IF(ISBLANK(Calculations!K77),"",Calculations!K77)</f>
        <v>0.10218589223185118</v>
      </c>
      <c r="L77" t="str">
        <f>IF(ISBLANK(Calculations!L77),"",Calculations!L77)</f>
        <v>RESIDENTIAL</v>
      </c>
      <c r="M77" t="str">
        <f>IF(ISBLANK(Calculations!M77),"",Calculations!M77)</f>
        <v>heating</v>
      </c>
      <c r="N77" t="str">
        <f>IF(ISBLANK(Calculations!N77),"",Calculations!N77)</f>
        <v>LPG propane or butane</v>
      </c>
      <c r="O77">
        <f t="shared" si="0"/>
        <v>132403316271.75789</v>
      </c>
      <c r="P77">
        <f>IF(ISBLANK(Calculations!P77),"",Calculations!P77)</f>
        <v>132403316271.75789</v>
      </c>
      <c r="Q77">
        <f>IF(ISBLANK(Calculations!Q77),"",Calculations!Q77)</f>
        <v>132403316271.75789</v>
      </c>
      <c r="R77">
        <f>IF(ISBLANK(Calculations!R77),"",Calculations!R77)</f>
        <v>133588886781.5363</v>
      </c>
      <c r="S77">
        <f>IF(ISBLANK(Calculations!S77),"",Calculations!S77)</f>
        <v>134730665471.99071</v>
      </c>
      <c r="T77">
        <f>IF(ISBLANK(Calculations!T77),"",Calculations!T77)</f>
        <v>135830142550.28972</v>
      </c>
      <c r="U77">
        <f>IF(ISBLANK(Calculations!U77),"",Calculations!U77)</f>
        <v>137042151525.05928</v>
      </c>
      <c r="V77">
        <f>IF(ISBLANK(Calculations!V77),"",Calculations!V77)</f>
        <v>138356210482.32367</v>
      </c>
      <c r="W77">
        <f>IF(ISBLANK(Calculations!W77),"",Calculations!W77)</f>
        <v>139764271877.35645</v>
      </c>
      <c r="X77">
        <f>IF(ISBLANK(Calculations!X77),"",Calculations!X77)</f>
        <v>141277822453.94504</v>
      </c>
      <c r="Y77">
        <f>IF(ISBLANK(Calculations!Y77),"",Calculations!Y77)</f>
        <v>142793821401.23767</v>
      </c>
      <c r="Z77">
        <f>IF(ISBLANK(Calculations!Z77),"",Calculations!Z77)</f>
        <v>144469260253.39236</v>
      </c>
      <c r="AA77">
        <f>IF(ISBLANK(Calculations!AA77),"",Calculations!AA77)</f>
        <v>146175124262.83774</v>
      </c>
      <c r="AB77">
        <f>IF(ISBLANK(Calculations!AB77),"",Calculations!AB77)</f>
        <v>147899799760.44061</v>
      </c>
      <c r="AC77">
        <f>IF(ISBLANK(Calculations!AC77),"",Calculations!AC77)</f>
        <v>149570537124.86816</v>
      </c>
      <c r="AD77">
        <f>IF(ISBLANK(Calculations!AD77),"",Calculations!AD77)</f>
        <v>151177163298.733</v>
      </c>
      <c r="AE77">
        <f>IF(ISBLANK(Calculations!AE77),"",Calculations!AE77)</f>
        <v>152654106728.62491</v>
      </c>
      <c r="AF77">
        <f>IF(ISBLANK(Calculations!AF77),"",Calculations!AF77)</f>
        <v>154162074663.09302</v>
      </c>
      <c r="AG77">
        <f>IF(ISBLANK(Calculations!AG77),"",Calculations!AG77)</f>
        <v>155571859165.68222</v>
      </c>
      <c r="AH77">
        <f>IF(ISBLANK(Calculations!AH77),"",Calculations!AH77)</f>
        <v>156955972776.31238</v>
      </c>
      <c r="AI77">
        <f>IF(ISBLANK(Calculations!AI77),"",Calculations!AI77)</f>
        <v>158295038675.31229</v>
      </c>
      <c r="AJ77">
        <f>IF(ISBLANK(Calculations!AJ77),"",Calculations!AJ77)</f>
        <v>159650902471.26111</v>
      </c>
      <c r="AK77">
        <f>IF(ISBLANK(Calculations!AK77),"",Calculations!AK77)</f>
        <v>160219913268.0087</v>
      </c>
      <c r="AL77">
        <f>IF(ISBLANK(Calculations!AL77),"",Calculations!AL77)</f>
        <v>160869316835.01892</v>
      </c>
      <c r="AM77">
        <f>IF(ISBLANK(Calculations!AM77),"",Calculations!AM77)</f>
        <v>161533823717.99554</v>
      </c>
      <c r="AN77">
        <f>IF(ISBLANK(Calculations!AN77),"",Calculations!AN77)</f>
        <v>162286359363.74014</v>
      </c>
      <c r="AO77">
        <f>IF(ISBLANK(Calculations!AO77),"",Calculations!AO77)</f>
        <v>163052763947.54413</v>
      </c>
      <c r="AP77">
        <f>IF(ISBLANK(Calculations!AP77),"",Calculations!AP77)</f>
        <v>163891296805.60886</v>
      </c>
      <c r="AQ77">
        <f>IF(ISBLANK(Calculations!AQ77),"",Calculations!AQ77)</f>
        <v>164716822974.26025</v>
      </c>
      <c r="AR77">
        <f>IF(ISBLANK(Calculations!AR77),"",Calculations!AR77)</f>
        <v>165590296958.87625</v>
      </c>
      <c r="AS77">
        <f>IF(ISBLANK(Calculations!AS77),"",Calculations!AS77)</f>
        <v>166425363182.00293</v>
      </c>
      <c r="AT77">
        <f>IF(ISBLANK(Calculations!AT77),"",Calculations!AT77)</f>
        <v>167289343512.15186</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0.10218589223185118</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0.11059822328886214</v>
      </c>
      <c r="K82">
        <f>IF(ISBLANK(Calculations!K82),"",Calculations!K82)</f>
        <v>0.10218589223185118</v>
      </c>
      <c r="L82" t="str">
        <f>IF(ISBLANK(Calculations!L82),"",Calculations!L82)</f>
        <v>RESIDENTIAL</v>
      </c>
      <c r="M82" t="str">
        <f>IF(ISBLANK(Calculations!M82),"",Calculations!M82)</f>
        <v>cooling</v>
      </c>
      <c r="N82" t="str">
        <f>IF(ISBLANK(Calculations!N82),"",Calculations!N82)</f>
        <v>electricity</v>
      </c>
      <c r="O82">
        <f t="shared" ref="O82:O145" si="1">P82</f>
        <v>420799775478.13306</v>
      </c>
      <c r="P82">
        <f>IF(ISBLANK(Calculations!P82),"",Calculations!P82)-(SUMIFS(BDEQ!B:B,BDEQ!$AG:$AG,About!$B$2,BDEQ!$AH:$AH,$I82)*BDEQ!$C$2*$J82*$K82)</f>
        <v>420799775478.13306</v>
      </c>
      <c r="Q82">
        <f>IF(ISBLANK(Calculations!Q82),"",Calculations!Q82)-(SUMIFS(BDEQ!C:C,BDEQ!$AG:$AG,About!$B$2,BDEQ!$AH:$AH,$I82)*BDEQ!$C$2*$J82*$K82)</f>
        <v>420799775478.13306</v>
      </c>
      <c r="R82">
        <f>IF(ISBLANK(Calculations!R82),"",Calculations!R82)-(SUMIFS(BDEQ!D:D,BDEQ!$AG:$AG,About!$B$2,BDEQ!$AH:$AH,$I82)*BDEQ!$C$2*$J82*$K82)</f>
        <v>412020641074.71106</v>
      </c>
      <c r="S82" s="99">
        <f>IF(ISBLANK(Calculations!S82),"",Calculations!S82 + ('IRA Buildings Changes'!$C$39/($AB$81-$R$81)*(S81-$R$81)))-(SUMIFS(BDEQ!E:E,BDEQ!$AG:$AG,About!$B$2,BDEQ!$AH:$AH,$I82)*BDEQ!$C$2*$J82*$K82)</f>
        <v>426251310545.44757</v>
      </c>
      <c r="T82" s="99">
        <f>IF(ISBLANK(Calculations!T82),"",Calculations!T82 + ('IRA Buildings Changes'!$C$39/($AB$81-$R$81)*(T81-$R$81)))-(SUMIFS(BDEQ!F:F,BDEQ!$AG:$AG,About!$B$2,BDEQ!$AH:$AH,$I82)*BDEQ!$C$2*$J82*$K82)</f>
        <v>441190563544.67413</v>
      </c>
      <c r="U82" s="99">
        <f>IF(ISBLANK(Calculations!U82),"",Calculations!U82 + ('IRA Buildings Changes'!$C$39/($AB$81-$R$81)*(U81-$R$81)))-(SUMIFS(BDEQ!G:G,BDEQ!$AG:$AG,About!$B$2,BDEQ!$AH:$AH,$I82)*BDEQ!$C$2*$J82*$K82)</f>
        <v>457242181717.50751</v>
      </c>
      <c r="V82" s="99">
        <f>IF(ISBLANK(Calculations!V82),"",Calculations!V82 + ('IRA Buildings Changes'!$C$39/($AB$81-$R$81)*(V81-$R$81)))-(SUMIFS(BDEQ!H:H,BDEQ!$AG:$AG,About!$B$2,BDEQ!$AH:$AH,$I82)*BDEQ!$C$2*$J82*$K82)</f>
        <v>473971038648.47589</v>
      </c>
      <c r="W82" s="99">
        <f>IF(ISBLANK(Calculations!W82),"",Calculations!W82 + ('IRA Buildings Changes'!$C$39/($AB$81-$R$81)*(W81-$R$81)))-(SUMIFS(BDEQ!I:I,BDEQ!$AG:$AG,About!$B$2,BDEQ!$AH:$AH,$I82)*BDEQ!$C$2*$J82*$K82)</f>
        <v>491927229186.29352</v>
      </c>
      <c r="X82" s="99">
        <f>IF(ISBLANK(Calculations!X82),"",Calculations!X82 + ('IRA Buildings Changes'!$C$39/($AB$81-$R$81)*(X81-$R$81)))-(SUMIFS(BDEQ!J:J,BDEQ!$AG:$AG,About!$B$2,BDEQ!$AH:$AH,$I82)*BDEQ!$C$2*$J82*$K82)</f>
        <v>510614302399.92615</v>
      </c>
      <c r="Y82" s="99">
        <f>IF(ISBLANK(Calculations!Y82),"",Calculations!Y82 + ('IRA Buildings Changes'!$C$39/($AB$81-$R$81)*(Y81-$R$81)))-(SUMIFS(BDEQ!K:K,BDEQ!$AG:$AG,About!$B$2,BDEQ!$AH:$AH,$I82)*BDEQ!$C$2*$J82*$K82)</f>
        <v>530350523501.54834</v>
      </c>
      <c r="Z82" s="99">
        <f>IF(ISBLANK(Calculations!Z82),"",Calculations!Z82 + ('IRA Buildings Changes'!$C$39/($AB$81-$R$81)*(Z81-$R$81)))-(SUMIFS(BDEQ!L:L,BDEQ!$AG:$AG,About!$B$2,BDEQ!$AH:$AH,$I82)*BDEQ!$C$2*$J82*$K82)</f>
        <v>550844571954.23682</v>
      </c>
      <c r="AA82" s="99">
        <f>IF(ISBLANK(Calculations!AA82),"",Calculations!AA82 + ('IRA Buildings Changes'!$C$39/($AB$81-$R$81)*(AA81-$R$81)))-(SUMIFS(BDEQ!M:M,BDEQ!$AG:$AG,About!$B$2,BDEQ!$AH:$AH,$I82)*BDEQ!$C$2*$J82*$K82)</f>
        <v>571942412591.25977</v>
      </c>
      <c r="AB82" s="98">
        <f>IF(ISBLANK(Calculations!AB82),"",Calculations!AB82 + 'IRA Buildings Changes'!C39)-(SUMIFS(BDEQ!N:N,BDEQ!$AG:$AG,About!$B$2,BDEQ!$AH:$AH,$I82)*BDEQ!$C$2*$J82*$K82)</f>
        <v>593599434573.62231</v>
      </c>
      <c r="AC82" s="99">
        <f>IF(ISBLANK(Calculations!AC82),"",Calculations!AC82  + 'IRA Buildings Changes'!$C$39)-(SUMIFS(BDEQ!O:O,BDEQ!$AG:$AG,About!$B$2,BDEQ!$AH:$AH,$I82)*BDEQ!$C$2*$J82*$K82)</f>
        <v>593187007937.37012</v>
      </c>
      <c r="AD82" s="99">
        <f>IF(ISBLANK(Calculations!AD82),"",Calculations!AD82  + 'IRA Buildings Changes'!$C$39)-(SUMIFS(BDEQ!P:P,BDEQ!$AG:$AG,About!$B$2,BDEQ!$AH:$AH,$I82)*BDEQ!$C$2*$J82*$K82)</f>
        <v>593303366036.03796</v>
      </c>
      <c r="AE82" s="99">
        <f>IF(ISBLANK(Calculations!AE82),"",Calculations!AE82  + 'IRA Buildings Changes'!$C$39)-(SUMIFS(BDEQ!Q:Q,BDEQ!$AG:$AG,About!$B$2,BDEQ!$AH:$AH,$I82)*BDEQ!$C$2*$J82*$K82)</f>
        <v>593501735003.578</v>
      </c>
      <c r="AF82" s="99">
        <f>IF(ISBLANK(Calculations!AF82),"",Calculations!AF82  + 'IRA Buildings Changes'!$C$39)-(SUMIFS(BDEQ!R:R,BDEQ!$AG:$AG,About!$B$2,BDEQ!$AH:$AH,$I82)*BDEQ!$C$2*$J82*$K82)</f>
        <v>594052769062.88403</v>
      </c>
      <c r="AG82" s="99">
        <f>IF(ISBLANK(Calculations!AG82),"",Calculations!AG82  + 'IRA Buildings Changes'!$C$39)-(SUMIFS(BDEQ!S:S,BDEQ!$AG:$AG,About!$B$2,BDEQ!$AH:$AH,$I82)*BDEQ!$C$2*$J82*$K82)</f>
        <v>594571987441.14685</v>
      </c>
      <c r="AH82" s="99">
        <f>IF(ISBLANK(Calculations!AH82),"",Calculations!AH82  + 'IRA Buildings Changes'!$C$39)-(SUMIFS(BDEQ!T:T,BDEQ!$AG:$AG,About!$B$2,BDEQ!$AH:$AH,$I82)*BDEQ!$C$2*$J82*$K82)</f>
        <v>595478156569.66016</v>
      </c>
      <c r="AI82" s="99">
        <f>IF(ISBLANK(Calculations!AI82),"",Calculations!AI82  + 'IRA Buildings Changes'!$C$39)-(SUMIFS(BDEQ!U:U,BDEQ!$AG:$AG,About!$B$2,BDEQ!$AH:$AH,$I82)*BDEQ!$C$2*$J82*$K82)</f>
        <v>596244844714.8197</v>
      </c>
      <c r="AJ82" s="99">
        <f>IF(ISBLANK(Calculations!AJ82),"",Calculations!AJ82  + 'IRA Buildings Changes'!$C$39)-(SUMIFS(BDEQ!V:V,BDEQ!$AG:$AG,About!$B$2,BDEQ!$AH:$AH,$I82)*BDEQ!$C$2*$J82*$K82)</f>
        <v>597359702944.40466</v>
      </c>
      <c r="AK82" s="99">
        <f>IF(ISBLANK(Calculations!AK82),"",Calculations!AK82  + 'IRA Buildings Changes'!$C$39)-(SUMIFS(BDEQ!W:W,BDEQ!$AG:$AG,About!$B$2,BDEQ!$AH:$AH,$I82)*BDEQ!$C$2*$J82*$K82)</f>
        <v>598385715600.96594</v>
      </c>
      <c r="AL82" s="99">
        <f>IF(ISBLANK(Calculations!AL82),"",Calculations!AL82  + 'IRA Buildings Changes'!$C$39)-(SUMIFS(BDEQ!X:X,BDEQ!$AG:$AG,About!$B$2,BDEQ!$AH:$AH,$I82)*BDEQ!$C$2*$J82*$K82)</f>
        <v>599699940178.48438</v>
      </c>
      <c r="AM82" s="99">
        <f>IF(ISBLANK(Calculations!AM82),"",Calculations!AM82  + 'IRA Buildings Changes'!$C$39)-(SUMIFS(BDEQ!Y:Y,BDEQ!$AG:$AG,About!$B$2,BDEQ!$AH:$AH,$I82)*BDEQ!$C$2*$J82*$K82)</f>
        <v>601088159477.21423</v>
      </c>
      <c r="AN82" s="99">
        <f>IF(ISBLANK(Calculations!AN82),"",Calculations!AN82  + 'IRA Buildings Changes'!$C$39)-(SUMIFS(BDEQ!Z:Z,BDEQ!$AG:$AG,About!$B$2,BDEQ!$AH:$AH,$I82)*BDEQ!$C$2*$J82*$K82)</f>
        <v>602411096541.07666</v>
      </c>
      <c r="AO82" s="99">
        <f>IF(ISBLANK(Calculations!AO82),"",Calculations!AO82  + 'IRA Buildings Changes'!$C$39)-(SUMIFS(BDEQ!AA:AA,BDEQ!$AG:$AG,About!$B$2,BDEQ!$AH:$AH,$I82)*BDEQ!$C$2*$J82*$K82)</f>
        <v>603943111251.60706</v>
      </c>
      <c r="AP82" s="99">
        <f>IF(ISBLANK(Calculations!AP82),"",Calculations!AP82  + 'IRA Buildings Changes'!$C$39)-(SUMIFS(BDEQ!AB:AB,BDEQ!$AG:$AG,About!$B$2,BDEQ!$AH:$AH,$I82)*BDEQ!$C$2*$J82*$K82)</f>
        <v>605480894402.95349</v>
      </c>
      <c r="AQ82" s="99">
        <f>IF(ISBLANK(Calculations!AQ82),"",Calculations!AQ82  + 'IRA Buildings Changes'!$C$39)-(SUMIFS(BDEQ!AC:AC,BDEQ!$AG:$AG,About!$B$2,BDEQ!$AH:$AH,$I82)*BDEQ!$C$2*$J82*$K82)</f>
        <v>606950056632.08301</v>
      </c>
      <c r="AR82" s="99">
        <f>IF(ISBLANK(Calculations!AR82),"",Calculations!AR82  + 'IRA Buildings Changes'!$C$39)-(SUMIFS(BDEQ!AD:AD,BDEQ!$AG:$AG,About!$B$2,BDEQ!$AH:$AH,$I82)*BDEQ!$C$2*$J82*$K82)</f>
        <v>608599018132.00964</v>
      </c>
      <c r="AS82" s="99">
        <f>IF(ISBLANK(Calculations!AS82),"",Calculations!AS82  + 'IRA Buildings Changes'!$C$39)-(SUMIFS(BDEQ!AE:AE,BDEQ!$AG:$AG,About!$B$2,BDEQ!$AH:$AH,$I82)*BDEQ!$C$2*$J82*$K82)</f>
        <v>610301626904.35657</v>
      </c>
      <c r="AT82" s="99">
        <f>IF(ISBLANK(Calculations!AT82),"",Calculations!AT82  + 'IRA Buildings Changes'!$C$39)-(SUMIFS(BDEQ!AF:AF,BDEQ!$AG:$AG,About!$B$2,BDEQ!$AH:$AH,$I82)*BDEQ!$C$2*$J82*$K82)</f>
        <v>611959563691.10168</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0.10218589223185118</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0.10218589223185118</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0.10218589223185118</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0.10218589223185118</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0.10218589223185118</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0.10218589223185118</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0.10218589223185118</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0.10218589223185118</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0.10218589223185118</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6.0292472840084918E-2</v>
      </c>
      <c r="K95">
        <f>IF(ISBLANK(Calculations!K95),"",Calculations!K95)</f>
        <v>0.10218589223185118</v>
      </c>
      <c r="L95" t="str">
        <f>IF(ISBLANK(Calculations!L95),"",Calculations!L95)</f>
        <v>RESIDENTIAL</v>
      </c>
      <c r="M95" t="str">
        <f>IF(ISBLANK(Calculations!M95),"",Calculations!M95)</f>
        <v>lighting</v>
      </c>
      <c r="N95" t="str">
        <f>IF(ISBLANK(Calculations!N95),"",Calculations!N95)</f>
        <v>electricity</v>
      </c>
      <c r="O95">
        <f t="shared" si="1"/>
        <v>229398432268.34348</v>
      </c>
      <c r="P95">
        <f>IF(ISBLANK(Calculations!P95),"",Calculations!P95)-(SUMIFS(BDEQ!B:B,BDEQ!$AG:$AG,About!$B$2,BDEQ!$AH:$AH,$I95)*BDEQ!$C$2*$J95*$K95)</f>
        <v>229398432268.34348</v>
      </c>
      <c r="Q95">
        <f>IF(ISBLANK(Calculations!Q95),"",Calculations!Q95)-(SUMIFS(BDEQ!C:C,BDEQ!$AG:$AG,About!$B$2,BDEQ!$AH:$AH,$I95)*BDEQ!$C$2*$J95*$K95)</f>
        <v>229398432268.34348</v>
      </c>
      <c r="R95">
        <f>IF(ISBLANK(Calculations!R95),"",Calculations!R95)-(SUMIFS(BDEQ!D:D,BDEQ!$AG:$AG,About!$B$2,BDEQ!$AH:$AH,$I95)*BDEQ!$C$2*$J95*$K95)</f>
        <v>230471159079.77747</v>
      </c>
      <c r="S95">
        <f>IF(ISBLANK(Calculations!S95),"",Calculations!S95)-(SUMIFS(BDEQ!E:E,BDEQ!$AG:$AG,About!$B$2,BDEQ!$AH:$AH,$I95)*BDEQ!$C$2*$J95*$K95)</f>
        <v>231715483715.96686</v>
      </c>
      <c r="T95">
        <f>IF(ISBLANK(Calculations!T95),"",Calculations!T95)-(SUMIFS(BDEQ!F:F,BDEQ!$AG:$AG,About!$B$2,BDEQ!$AH:$AH,$I95)*BDEQ!$C$2*$J95*$K95)</f>
        <v>233106287854.15176</v>
      </c>
      <c r="U95">
        <f>IF(ISBLANK(Calculations!U95),"",Calculations!U95)-(SUMIFS(BDEQ!G:G,BDEQ!$AG:$AG,About!$B$2,BDEQ!$AH:$AH,$I95)*BDEQ!$C$2*$J95*$K95)</f>
        <v>235302968820.58578</v>
      </c>
      <c r="V95">
        <f>IF(ISBLANK(Calculations!V95),"",Calculations!V95)-(SUMIFS(BDEQ!H:H,BDEQ!$AG:$AG,About!$B$2,BDEQ!$AH:$AH,$I95)*BDEQ!$C$2*$J95*$K95)</f>
        <v>238089593558.91714</v>
      </c>
      <c r="W95">
        <f>IF(ISBLANK(Calculations!W95),"",Calculations!W95)-(SUMIFS(BDEQ!I:I,BDEQ!$AG:$AG,About!$B$2,BDEQ!$AH:$AH,$I95)*BDEQ!$C$2*$J95*$K95)</f>
        <v>241271904028.52032</v>
      </c>
      <c r="X95">
        <f>IF(ISBLANK(Calculations!X95),"",Calculations!X95)-(SUMIFS(BDEQ!J:J,BDEQ!$AG:$AG,About!$B$2,BDEQ!$AH:$AH,$I95)*BDEQ!$C$2*$J95*$K95)</f>
        <v>244379581175.94287</v>
      </c>
      <c r="Y95">
        <f>IF(ISBLANK(Calculations!Y95),"",Calculations!Y95)-(SUMIFS(BDEQ!K:K,BDEQ!$AG:$AG,About!$B$2,BDEQ!$AH:$AH,$I95)*BDEQ!$C$2*$J95*$K95)</f>
        <v>247558904351.4903</v>
      </c>
      <c r="Z95">
        <f>IF(ISBLANK(Calculations!Z95),"",Calculations!Z95)-(SUMIFS(BDEQ!L:L,BDEQ!$AG:$AG,About!$B$2,BDEQ!$AH:$AH,$I95)*BDEQ!$C$2*$J95*$K95)</f>
        <v>250893842804.76871</v>
      </c>
      <c r="AA95">
        <f>IF(ISBLANK(Calculations!AA95),"",Calculations!AA95)-(SUMIFS(BDEQ!M:M,BDEQ!$AG:$AG,About!$B$2,BDEQ!$AH:$AH,$I95)*BDEQ!$C$2*$J95*$K95)</f>
        <v>254613145280.75101</v>
      </c>
      <c r="AB95">
        <f>IF(ISBLANK(Calculations!AB95),"",Calculations!AB95)-(SUMIFS(BDEQ!N:N,BDEQ!$AG:$AG,About!$B$2,BDEQ!$AH:$AH,$I95)*BDEQ!$C$2*$J95*$K95)</f>
        <v>258647484280.84665</v>
      </c>
      <c r="AC95">
        <f>IF(ISBLANK(Calculations!AC95),"",Calculations!AC95)-(SUMIFS(BDEQ!O:O,BDEQ!$AG:$AG,About!$B$2,BDEQ!$AH:$AH,$I95)*BDEQ!$C$2*$J95*$K95)</f>
        <v>262950763831.75497</v>
      </c>
      <c r="AD95">
        <f>IF(ISBLANK(Calculations!AD95),"",Calculations!AD95)-(SUMIFS(BDEQ!P:P,BDEQ!$AG:$AG,About!$B$2,BDEQ!$AH:$AH,$I95)*BDEQ!$C$2*$J95*$K95)</f>
        <v>267297773631.40027</v>
      </c>
      <c r="AE95">
        <f>IF(ISBLANK(Calculations!AE95),"",Calculations!AE95)-(SUMIFS(BDEQ!Q:Q,BDEQ!$AG:$AG,About!$B$2,BDEQ!$AH:$AH,$I95)*BDEQ!$C$2*$J95*$K95)</f>
        <v>271657079355.14758</v>
      </c>
      <c r="AF95">
        <f>IF(ISBLANK(Calculations!AF95),"",Calculations!AF95)-(SUMIFS(BDEQ!R:R,BDEQ!$AG:$AG,About!$B$2,BDEQ!$AH:$AH,$I95)*BDEQ!$C$2*$J95*$K95)</f>
        <v>275011908842.02216</v>
      </c>
      <c r="AG95">
        <f>IF(ISBLANK(Calculations!AG95),"",Calculations!AG95)-(SUMIFS(BDEQ!S:S,BDEQ!$AG:$AG,About!$B$2,BDEQ!$AH:$AH,$I95)*BDEQ!$C$2*$J95*$K95)</f>
        <v>278321707117.11676</v>
      </c>
      <c r="AH95">
        <f>IF(ISBLANK(Calculations!AH95),"",Calculations!AH95)-(SUMIFS(BDEQ!T:T,BDEQ!$AG:$AG,About!$B$2,BDEQ!$AH:$AH,$I95)*BDEQ!$C$2*$J95*$K95)</f>
        <v>281615686365.71625</v>
      </c>
      <c r="AI95">
        <f>IF(ISBLANK(Calculations!AI95),"",Calculations!AI95)-(SUMIFS(BDEQ!U:U,BDEQ!$AG:$AG,About!$B$2,BDEQ!$AH:$AH,$I95)*BDEQ!$C$2*$J95*$K95)</f>
        <v>284863531969.0459</v>
      </c>
      <c r="AJ95">
        <f>IF(ISBLANK(Calculations!AJ95),"",Calculations!AJ95)-(SUMIFS(BDEQ!V:V,BDEQ!$AG:$AG,About!$B$2,BDEQ!$AH:$AH,$I95)*BDEQ!$C$2*$J95*$K95)</f>
        <v>288113052653.77643</v>
      </c>
      <c r="AK95">
        <f>IF(ISBLANK(Calculations!AK95),"",Calculations!AK95)-(SUMIFS(BDEQ!W:W,BDEQ!$AG:$AG,About!$B$2,BDEQ!$AH:$AH,$I95)*BDEQ!$C$2*$J95*$K95)</f>
        <v>291232778667.7785</v>
      </c>
      <c r="AL95">
        <f>IF(ISBLANK(Calculations!AL95),"",Calculations!AL95)-(SUMIFS(BDEQ!X:X,BDEQ!$AG:$AG,About!$B$2,BDEQ!$AH:$AH,$I95)*BDEQ!$C$2*$J95*$K95)</f>
        <v>294449989102.60272</v>
      </c>
      <c r="AM95">
        <f>IF(ISBLANK(Calculations!AM95),"",Calculations!AM95)-(SUMIFS(BDEQ!Y:Y,BDEQ!$AG:$AG,About!$B$2,BDEQ!$AH:$AH,$I95)*BDEQ!$C$2*$J95*$K95)</f>
        <v>297794665093.92609</v>
      </c>
      <c r="AN95">
        <f>IF(ISBLANK(Calculations!AN95),"",Calculations!AN95)-(SUMIFS(BDEQ!Z:Z,BDEQ!$AG:$AG,About!$B$2,BDEQ!$AH:$AH,$I95)*BDEQ!$C$2*$J95*$K95)</f>
        <v>301333631411.99615</v>
      </c>
      <c r="AO95">
        <f>IF(ISBLANK(Calculations!AO95),"",Calculations!AO95)-(SUMIFS(BDEQ!AA:AA,BDEQ!$AG:$AG,About!$B$2,BDEQ!$AH:$AH,$I95)*BDEQ!$C$2*$J95*$K95)</f>
        <v>304985269694.14752</v>
      </c>
      <c r="AP95">
        <f>IF(ISBLANK(Calculations!AP95),"",Calculations!AP95)-(SUMIFS(BDEQ!AB:AB,BDEQ!$AG:$AG,About!$B$2,BDEQ!$AH:$AH,$I95)*BDEQ!$C$2*$J95*$K95)</f>
        <v>308751660796.5874</v>
      </c>
      <c r="AQ95">
        <f>IF(ISBLANK(Calculations!AQ95),"",Calculations!AQ95)-(SUMIFS(BDEQ!AC:AC,BDEQ!$AG:$AG,About!$B$2,BDEQ!$AH:$AH,$I95)*BDEQ!$C$2*$J95*$K95)</f>
        <v>312696652265.69049</v>
      </c>
      <c r="AR95">
        <f>IF(ISBLANK(Calculations!AR95),"",Calculations!AR95)-(SUMIFS(BDEQ!AD:AD,BDEQ!$AG:$AG,About!$B$2,BDEQ!$AH:$AH,$I95)*BDEQ!$C$2*$J95*$K95)</f>
        <v>316709860615.23633</v>
      </c>
      <c r="AS95">
        <f>IF(ISBLANK(Calculations!AS95),"",Calculations!AS95)-(SUMIFS(BDEQ!AE:AE,BDEQ!$AG:$AG,About!$B$2,BDEQ!$AH:$AH,$I95)*BDEQ!$C$2*$J95*$K95)</f>
        <v>320836235587.87604</v>
      </c>
      <c r="AT95">
        <f>IF(ISBLANK(Calculations!AT95),"",Calculations!AT95)-(SUMIFS(BDEQ!AF:AF,BDEQ!$AG:$AG,About!$B$2,BDEQ!$AH:$AH,$I95)*BDEQ!$C$2*$J95*$K95)</f>
        <v>325139408851.21149</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0.10218589223185118</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0.10218589223185118</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0.10218589223185118</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0.10218589223185118</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0.10218589223185118</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0.10218589223185118</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0.10218589223185118</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0.10218589223185118</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0.10218589223185118</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0.27219507101063123</v>
      </c>
      <c r="K108">
        <f>IF(ISBLANK(Calculations!K108),"",Calculations!K108)</f>
        <v>0.10218589223185118</v>
      </c>
      <c r="L108" t="str">
        <f>IF(ISBLANK(Calculations!L108),"",Calculations!L108)</f>
        <v>RESIDENTIAL</v>
      </c>
      <c r="M108" t="str">
        <f>IF(ISBLANK(Calculations!M108),"",Calculations!M108)</f>
        <v>appl</v>
      </c>
      <c r="N108" t="str">
        <f>IF(ISBLANK(Calculations!N108),"",Calculations!N108)</f>
        <v>electricity</v>
      </c>
      <c r="O108">
        <f t="shared" si="1"/>
        <v>1035637113883.5726</v>
      </c>
      <c r="P108">
        <f>IF(ISBLANK(Calculations!P108),"",Calculations!P108)-(SUMIFS(BDEQ!B:B,BDEQ!$AG:$AG,About!$B$2,BDEQ!$AH:$AH,$I108)*BDEQ!$C$2*$J108*$K108)</f>
        <v>1035637113883.5726</v>
      </c>
      <c r="Q108">
        <f>IF(ISBLANK(Calculations!Q108),"",Calculations!Q108)-(SUMIFS(BDEQ!C:C,BDEQ!$AG:$AG,About!$B$2,BDEQ!$AH:$AH,$I108)*BDEQ!$C$2*$J108*$K108)</f>
        <v>1035637113883.5726</v>
      </c>
      <c r="R108">
        <f>IF(ISBLANK(Calculations!R108),"",Calculations!R108)-(SUMIFS(BDEQ!D:D,BDEQ!$AG:$AG,About!$B$2,BDEQ!$AH:$AH,$I108)*BDEQ!$C$2*$J108*$K108)</f>
        <v>1033861666651.6389</v>
      </c>
      <c r="S108">
        <f>IF(ISBLANK(Calculations!S108),"",Calculations!S108)-(SUMIFS(BDEQ!E:E,BDEQ!$AG:$AG,About!$B$2,BDEQ!$AH:$AH,$I108)*BDEQ!$C$2*$J108*$K108)</f>
        <v>1032175107167.5198</v>
      </c>
      <c r="T108">
        <f>IF(ISBLANK(Calculations!T108),"",Calculations!T108)-(SUMIFS(BDEQ!F:F,BDEQ!$AG:$AG,About!$B$2,BDEQ!$AH:$AH,$I108)*BDEQ!$C$2*$J108*$K108)</f>
        <v>1030909296439.6339</v>
      </c>
      <c r="U108">
        <f>IF(ISBLANK(Calculations!U108),"",Calculations!U108)-(SUMIFS(BDEQ!G:G,BDEQ!$AG:$AG,About!$B$2,BDEQ!$AH:$AH,$I108)*BDEQ!$C$2*$J108*$K108)</f>
        <v>1030435410474.7388</v>
      </c>
      <c r="V108">
        <f>IF(ISBLANK(Calculations!V108),"",Calculations!V108)-(SUMIFS(BDEQ!H:H,BDEQ!$AG:$AG,About!$B$2,BDEQ!$AH:$AH,$I108)*BDEQ!$C$2*$J108*$K108)</f>
        <v>1030869540202.9347</v>
      </c>
      <c r="W108">
        <f>IF(ISBLANK(Calculations!W108),"",Calculations!W108)-(SUMIFS(BDEQ!I:I,BDEQ!$AG:$AG,About!$B$2,BDEQ!$AH:$AH,$I108)*BDEQ!$C$2*$J108*$K108)</f>
        <v>1032393563714.5782</v>
      </c>
      <c r="X108">
        <f>IF(ISBLANK(Calculations!X108),"",Calculations!X108)-(SUMIFS(BDEQ!J:J,BDEQ!$AG:$AG,About!$B$2,BDEQ!$AH:$AH,$I108)*BDEQ!$C$2*$J108*$K108)</f>
        <v>1035077875805.6255</v>
      </c>
      <c r="Y108">
        <f>IF(ISBLANK(Calculations!Y108),"",Calculations!Y108)-(SUMIFS(BDEQ!K:K,BDEQ!$AG:$AG,About!$B$2,BDEQ!$AH:$AH,$I108)*BDEQ!$C$2*$J108*$K108)</f>
        <v>1038600246181.6337</v>
      </c>
      <c r="Z108">
        <f>IF(ISBLANK(Calculations!Z108),"",Calculations!Z108)-(SUMIFS(BDEQ!L:L,BDEQ!$AG:$AG,About!$B$2,BDEQ!$AH:$AH,$I108)*BDEQ!$C$2*$J108*$K108)</f>
        <v>1043300840961.5179</v>
      </c>
      <c r="AA108">
        <f>IF(ISBLANK(Calculations!AA108),"",Calculations!AA108)-(SUMIFS(BDEQ!M:M,BDEQ!$AG:$AG,About!$B$2,BDEQ!$AH:$AH,$I108)*BDEQ!$C$2*$J108*$K108)</f>
        <v>1049096193921.5054</v>
      </c>
      <c r="AB108">
        <f>IF(ISBLANK(Calculations!AB108),"",Calculations!AB108)-(SUMIFS(BDEQ!N:N,BDEQ!$AG:$AG,About!$B$2,BDEQ!$AH:$AH,$I108)*BDEQ!$C$2*$J108*$K108)</f>
        <v>1055963871671.2183</v>
      </c>
      <c r="AC108">
        <f>IF(ISBLANK(Calculations!AC108),"",Calculations!AC108)-(SUMIFS(BDEQ!O:O,BDEQ!$AG:$AG,About!$B$2,BDEQ!$AH:$AH,$I108)*BDEQ!$C$2*$J108*$K108)</f>
        <v>1063470099693.4634</v>
      </c>
      <c r="AD108">
        <f>IF(ISBLANK(Calculations!AD108),"",Calculations!AD108)-(SUMIFS(BDEQ!P:P,BDEQ!$AG:$AG,About!$B$2,BDEQ!$AH:$AH,$I108)*BDEQ!$C$2*$J108*$K108)</f>
        <v>1071842668622.408</v>
      </c>
      <c r="AE108">
        <f>IF(ISBLANK(Calculations!AE108),"",Calculations!AE108)-(SUMIFS(BDEQ!Q:Q,BDEQ!$AG:$AG,About!$B$2,BDEQ!$AH:$AH,$I108)*BDEQ!$C$2*$J108*$K108)</f>
        <v>1081147274199.3041</v>
      </c>
      <c r="AF108">
        <f>IF(ISBLANK(Calculations!AF108),"",Calculations!AF108)-(SUMIFS(BDEQ!R:R,BDEQ!$AG:$AG,About!$B$2,BDEQ!$AH:$AH,$I108)*BDEQ!$C$2*$J108*$K108)</f>
        <v>1090942605717.4382</v>
      </c>
      <c r="AG108">
        <f>IF(ISBLANK(Calculations!AG108),"",Calculations!AG108)-(SUMIFS(BDEQ!S:S,BDEQ!$AG:$AG,About!$B$2,BDEQ!$AH:$AH,$I108)*BDEQ!$C$2*$J108*$K108)</f>
        <v>1101087076472.7632</v>
      </c>
      <c r="AH108">
        <f>IF(ISBLANK(Calculations!AH108),"",Calculations!AH108)-(SUMIFS(BDEQ!T:T,BDEQ!$AG:$AG,About!$B$2,BDEQ!$AH:$AH,$I108)*BDEQ!$C$2*$J108*$K108)</f>
        <v>1111432692407.9922</v>
      </c>
      <c r="AI108">
        <f>IF(ISBLANK(Calculations!AI108),"",Calculations!AI108)-(SUMIFS(BDEQ!U:U,BDEQ!$AG:$AG,About!$B$2,BDEQ!$AH:$AH,$I108)*BDEQ!$C$2*$J108*$K108)</f>
        <v>1121707780613.0615</v>
      </c>
      <c r="AJ108">
        <f>IF(ISBLANK(Calculations!AJ108),"",Calculations!AJ108)-(SUMIFS(BDEQ!V:V,BDEQ!$AG:$AG,About!$B$2,BDEQ!$AH:$AH,$I108)*BDEQ!$C$2*$J108*$K108)</f>
        <v>1132052067787.1902</v>
      </c>
      <c r="AK108">
        <f>IF(ISBLANK(Calculations!AK108),"",Calculations!AK108)-(SUMIFS(BDEQ!W:W,BDEQ!$AG:$AG,About!$B$2,BDEQ!$AH:$AH,$I108)*BDEQ!$C$2*$J108*$K108)</f>
        <v>1141347822303.834</v>
      </c>
      <c r="AL108">
        <f>IF(ISBLANK(Calculations!AL108),"",Calculations!AL108)-(SUMIFS(BDEQ!X:X,BDEQ!$AG:$AG,About!$B$2,BDEQ!$AH:$AH,$I108)*BDEQ!$C$2*$J108*$K108)</f>
        <v>1150686996736.5725</v>
      </c>
      <c r="AM108">
        <f>IF(ISBLANK(Calculations!AM108),"",Calculations!AM108)-(SUMIFS(BDEQ!Y:Y,BDEQ!$AG:$AG,About!$B$2,BDEQ!$AH:$AH,$I108)*BDEQ!$C$2*$J108*$K108)</f>
        <v>1160081279746.7937</v>
      </c>
      <c r="AN108">
        <f>IF(ISBLANK(Calculations!AN108),"",Calculations!AN108)-(SUMIFS(BDEQ!Z:Z,BDEQ!$AG:$AG,About!$B$2,BDEQ!$AH:$AH,$I108)*BDEQ!$C$2*$J108*$K108)</f>
        <v>1169740181148.1646</v>
      </c>
      <c r="AO108">
        <f>IF(ISBLANK(Calculations!AO108),"",Calculations!AO108)-(SUMIFS(BDEQ!AA:AA,BDEQ!$AG:$AG,About!$B$2,BDEQ!$AH:$AH,$I108)*BDEQ!$C$2*$J108*$K108)</f>
        <v>1179317665645.8198</v>
      </c>
      <c r="AP108">
        <f>IF(ISBLANK(Calculations!AP108),"",Calculations!AP108)-(SUMIFS(BDEQ!AB:AB,BDEQ!$AG:$AG,About!$B$2,BDEQ!$AH:$AH,$I108)*BDEQ!$C$2*$J108*$K108)</f>
        <v>1188875468994.3394</v>
      </c>
      <c r="AQ108">
        <f>IF(ISBLANK(Calculations!AQ108),"",Calculations!AQ108)-(SUMIFS(BDEQ!AC:AC,BDEQ!$AG:$AG,About!$B$2,BDEQ!$AH:$AH,$I108)*BDEQ!$C$2*$J108*$K108)</f>
        <v>1198778218647.8542</v>
      </c>
      <c r="AR108">
        <f>IF(ISBLANK(Calculations!AR108),"",Calculations!AR108)-(SUMIFS(BDEQ!AD:AD,BDEQ!$AG:$AG,About!$B$2,BDEQ!$AH:$AH,$I108)*BDEQ!$C$2*$J108*$K108)</f>
        <v>1208624810089.011</v>
      </c>
      <c r="AS108">
        <f>IF(ISBLANK(Calculations!AS108),"",Calculations!AS108)-(SUMIFS(BDEQ!AE:AE,BDEQ!$AG:$AG,About!$B$2,BDEQ!$AH:$AH,$I108)*BDEQ!$C$2*$J108*$K108)</f>
        <v>1218657913638.1157</v>
      </c>
      <c r="AT108">
        <f>IF(ISBLANK(Calculations!AT108),"",Calculations!AT108)-(SUMIFS(BDEQ!AF:AF,BDEQ!$AG:$AG,About!$B$2,BDEQ!$AH:$AH,$I108)*BDEQ!$C$2*$J108*$K108)</f>
        <v>1229173882303.0303</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0.10218589223185118</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0.26022850344727577</v>
      </c>
      <c r="K110">
        <f>IF(ISBLANK(Calculations!K110),"",Calculations!K110)</f>
        <v>0.10218589223185118</v>
      </c>
      <c r="L110" t="str">
        <f>IF(ISBLANK(Calculations!L110),"",Calculations!L110)</f>
        <v>RESIDENTIAL</v>
      </c>
      <c r="M110" t="str">
        <f>IF(ISBLANK(Calculations!M110),"",Calculations!M110)</f>
        <v>appl</v>
      </c>
      <c r="N110" t="str">
        <f>IF(ISBLANK(Calculations!N110),"",Calculations!N110)</f>
        <v>natural gas</v>
      </c>
      <c r="O110">
        <f t="shared" si="1"/>
        <v>1994961152668.7388</v>
      </c>
      <c r="P110">
        <f>IF(ISBLANK(Calculations!P110),"",Calculations!P110)</f>
        <v>1994961152668.7388</v>
      </c>
      <c r="Q110">
        <f>IF(ISBLANK(Calculations!Q110),"",Calculations!Q110)</f>
        <v>1994961152668.7388</v>
      </c>
      <c r="R110">
        <f>IF(ISBLANK(Calculations!R110),"",Calculations!R110)</f>
        <v>2007483363268.4026</v>
      </c>
      <c r="S110">
        <f>IF(ISBLANK(Calculations!S110),"",Calculations!S110)</f>
        <v>2020262505049.5203</v>
      </c>
      <c r="T110">
        <f>IF(ISBLANK(Calculations!T110),"",Calculations!T110)</f>
        <v>2033702856244.2981</v>
      </c>
      <c r="U110">
        <f>IF(ISBLANK(Calculations!U110),"",Calculations!U110)</f>
        <v>2048069640529.2668</v>
      </c>
      <c r="V110">
        <f>IF(ISBLANK(Calculations!V110),"",Calculations!V110)</f>
        <v>2063810851967.1584</v>
      </c>
      <c r="W110">
        <f>IF(ISBLANK(Calculations!W110),"",Calculations!W110)</f>
        <v>2080782665829.2695</v>
      </c>
      <c r="X110">
        <f>IF(ISBLANK(Calculations!X110),"",Calculations!X110)</f>
        <v>2098671176075.1665</v>
      </c>
      <c r="Y110">
        <f>IF(ISBLANK(Calculations!Y110),"",Calculations!Y110)</f>
        <v>2116911792598.1304</v>
      </c>
      <c r="Z110">
        <f>IF(ISBLANK(Calculations!Z110),"",Calculations!Z110)</f>
        <v>2135724494605.0413</v>
      </c>
      <c r="AA110">
        <f>IF(ISBLANK(Calculations!AA110),"",Calculations!AA110)</f>
        <v>2155070788446.5256</v>
      </c>
      <c r="AB110">
        <f>IF(ISBLANK(Calculations!AB110),"",Calculations!AB110)</f>
        <v>2174477729034.521</v>
      </c>
      <c r="AC110">
        <f>IF(ISBLANK(Calculations!AC110),"",Calculations!AC110)</f>
        <v>2193796649986.2642</v>
      </c>
      <c r="AD110">
        <f>IF(ISBLANK(Calculations!AD110),"",Calculations!AD110)</f>
        <v>2213611912799.0293</v>
      </c>
      <c r="AE110">
        <f>IF(ISBLANK(Calculations!AE110),"",Calculations!AE110)</f>
        <v>2234101018264.3164</v>
      </c>
      <c r="AF110">
        <f>IF(ISBLANK(Calculations!AF110),"",Calculations!AF110)</f>
        <v>2255243304653.522</v>
      </c>
      <c r="AG110">
        <f>IF(ISBLANK(Calculations!AG110),"",Calculations!AG110)</f>
        <v>2276561201831.4419</v>
      </c>
      <c r="AH110">
        <f>IF(ISBLANK(Calculations!AH110),"",Calculations!AH110)</f>
        <v>2297925498578.5918</v>
      </c>
      <c r="AI110">
        <f>IF(ISBLANK(Calculations!AI110),"",Calculations!AI110)</f>
        <v>2319195110495.5659</v>
      </c>
      <c r="AJ110">
        <f>IF(ISBLANK(Calculations!AJ110),"",Calculations!AJ110)</f>
        <v>2340337228237.9858</v>
      </c>
      <c r="AK110">
        <f>IF(ISBLANK(Calculations!AK110),"",Calculations!AK110)</f>
        <v>2359108174102.5933</v>
      </c>
      <c r="AL110">
        <f>IF(ISBLANK(Calculations!AL110),"",Calculations!AL110)</f>
        <v>2377971277372.0459</v>
      </c>
      <c r="AM110">
        <f>IF(ISBLANK(Calculations!AM110),"",Calculations!AM110)</f>
        <v>2396997952313.1709</v>
      </c>
      <c r="AN110">
        <f>IF(ISBLANK(Calculations!AN110),"",Calculations!AN110)</f>
        <v>2416245390218.9238</v>
      </c>
      <c r="AO110">
        <f>IF(ISBLANK(Calculations!AO110),"",Calculations!AO110)</f>
        <v>2435740884761.7939</v>
      </c>
      <c r="AP110">
        <f>IF(ISBLANK(Calculations!AP110),"",Calculations!AP110)</f>
        <v>2455487355484.6309</v>
      </c>
      <c r="AQ110">
        <f>IF(ISBLANK(Calculations!AQ110),"",Calculations!AQ110)</f>
        <v>2475512650536.7368</v>
      </c>
      <c r="AR110">
        <f>IF(ISBLANK(Calculations!AR110),"",Calculations!AR110)</f>
        <v>2495796472850.1982</v>
      </c>
      <c r="AS110">
        <f>IF(ISBLANK(Calculations!AS110),"",Calculations!AS110)</f>
        <v>2516361975961.0947</v>
      </c>
      <c r="AT110">
        <f>IF(ISBLANK(Calculations!AT110),"",Calculations!AT110)</f>
        <v>2537223503854.5586</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1.0166190504967174E-2</v>
      </c>
      <c r="K111">
        <f>IF(ISBLANK(Calculations!K111),"",Calculations!K111)</f>
        <v>0.10218589223185118</v>
      </c>
      <c r="L111" t="str">
        <f>IF(ISBLANK(Calculations!L111),"",Calculations!L111)</f>
        <v>RESIDENTIAL</v>
      </c>
      <c r="M111" t="str">
        <f>IF(ISBLANK(Calculations!M111),"",Calculations!M111)</f>
        <v>appl</v>
      </c>
      <c r="N111" t="str">
        <f>IF(ISBLANK(Calculations!N111),"",Calculations!N111)</f>
        <v>petroleum diesel</v>
      </c>
      <c r="O111">
        <f t="shared" si="1"/>
        <v>131932838.41332865</v>
      </c>
      <c r="P111">
        <f>IF(ISBLANK(Calculations!P111),"",Calculations!P111)</f>
        <v>131932838.41332865</v>
      </c>
      <c r="Q111">
        <f>IF(ISBLANK(Calculations!Q111),"",Calculations!Q111)</f>
        <v>131932838.41332865</v>
      </c>
      <c r="R111">
        <f>IF(ISBLANK(Calculations!R111),"",Calculations!R111)</f>
        <v>126912270.60515901</v>
      </c>
      <c r="S111">
        <f>IF(ISBLANK(Calculations!S111),"",Calculations!S111)</f>
        <v>120767465.42621779</v>
      </c>
      <c r="T111">
        <f>IF(ISBLANK(Calculations!T111),"",Calculations!T111)</f>
        <v>114094219.76824826</v>
      </c>
      <c r="U111">
        <f>IF(ISBLANK(Calculations!U111),"",Calculations!U111)</f>
        <v>107495240.37165999</v>
      </c>
      <c r="V111">
        <f>IF(ISBLANK(Calculations!V111),"",Calculations!V111)</f>
        <v>101510898.54425514</v>
      </c>
      <c r="W111">
        <f>IF(ISBLANK(Calculations!W111),"",Calculations!W111)</f>
        <v>96501872.362904444</v>
      </c>
      <c r="X111">
        <f>IF(ISBLANK(Calculations!X111),"",Calculations!X111)</f>
        <v>92638467.915805027</v>
      </c>
      <c r="Y111">
        <f>IF(ISBLANK(Calculations!Y111),"",Calculations!Y111)</f>
        <v>89913117.873685732</v>
      </c>
      <c r="Z111">
        <f>IF(ISBLANK(Calculations!Z111),"",Calculations!Z111)</f>
        <v>88230579.91850923</v>
      </c>
      <c r="AA111">
        <f>IF(ISBLANK(Calculations!AA111),"",Calculations!AA111)</f>
        <v>87404815.026918754</v>
      </c>
      <c r="AB111">
        <f>IF(ISBLANK(Calculations!AB111),"",Calculations!AB111)</f>
        <v>87199717.461265832</v>
      </c>
      <c r="AC111">
        <f>IF(ISBLANK(Calculations!AC111),"",Calculations!AC111)</f>
        <v>87405656.352383718</v>
      </c>
      <c r="AD111">
        <f>IF(ISBLANK(Calculations!AD111),"",Calculations!AD111)</f>
        <v>87888623.168045074</v>
      </c>
      <c r="AE111">
        <f>IF(ISBLANK(Calculations!AE111),"",Calculations!AE111)</f>
        <v>88542539.815069243</v>
      </c>
      <c r="AF111">
        <f>IF(ISBLANK(Calculations!AF111),"",Calculations!AF111)</f>
        <v>89294898.231506824</v>
      </c>
      <c r="AG111">
        <f>IF(ISBLANK(Calculations!AG111),"",Calculations!AG111)</f>
        <v>90087370.606093451</v>
      </c>
      <c r="AH111">
        <f>IF(ISBLANK(Calculations!AH111),"",Calculations!AH111)</f>
        <v>90896514.20750156</v>
      </c>
      <c r="AI111">
        <f>IF(ISBLANK(Calculations!AI111),"",Calculations!AI111)</f>
        <v>91707194.497437224</v>
      </c>
      <c r="AJ111">
        <f>IF(ISBLANK(Calculations!AJ111),"",Calculations!AJ111)</f>
        <v>92513333.559928462</v>
      </c>
      <c r="AK111">
        <f>IF(ISBLANK(Calculations!AK111),"",Calculations!AK111)</f>
        <v>93237128.314939797</v>
      </c>
      <c r="AL111">
        <f>IF(ISBLANK(Calculations!AL111),"",Calculations!AL111)</f>
        <v>93966375.202572912</v>
      </c>
      <c r="AM111">
        <f>IF(ISBLANK(Calculations!AM111),"",Calculations!AM111)</f>
        <v>94704285.680701688</v>
      </c>
      <c r="AN111">
        <f>IF(ISBLANK(Calculations!AN111),"",Calculations!AN111)</f>
        <v>95453412.376987278</v>
      </c>
      <c r="AO111">
        <f>IF(ISBLANK(Calculations!AO111),"",Calculations!AO111)</f>
        <v>96215004.286327958</v>
      </c>
      <c r="AP111">
        <f>IF(ISBLANK(Calculations!AP111),"",Calculations!AP111)</f>
        <v>96988397.451477721</v>
      </c>
      <c r="AQ111">
        <f>IF(ISBLANK(Calculations!AQ111),"",Calculations!AQ111)</f>
        <v>97774310.439741194</v>
      </c>
      <c r="AR111">
        <f>IF(ISBLANK(Calculations!AR111),"",Calculations!AR111)</f>
        <v>98571555.434423104</v>
      </c>
      <c r="AS111">
        <f>IF(ISBLANK(Calculations!AS111),"",Calculations!AS111)</f>
        <v>99380585.152951121</v>
      </c>
      <c r="AT111">
        <f>IF(ISBLANK(Calculations!AT111),"",Calculations!AT111)</f>
        <v>100202020.49301468</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0.10218589223185118</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0.10218589223185118</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0.10218589223185118</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0.10218589223185118</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0.16994853860364084</v>
      </c>
      <c r="K116">
        <f>IF(ISBLANK(Calculations!K116),"",Calculations!K116)</f>
        <v>0.10218589223185118</v>
      </c>
      <c r="L116" t="str">
        <f>IF(ISBLANK(Calculations!L116),"",Calculations!L116)</f>
        <v>RESIDENTIAL</v>
      </c>
      <c r="M116" t="str">
        <f>IF(ISBLANK(Calculations!M116),"",Calculations!M116)</f>
        <v>appl</v>
      </c>
      <c r="N116" t="str">
        <f>IF(ISBLANK(Calculations!N116),"",Calculations!N116)</f>
        <v>LPG propane or butane</v>
      </c>
      <c r="O116">
        <f t="shared" si="1"/>
        <v>27108861502.161812</v>
      </c>
      <c r="P116">
        <f>IF(ISBLANK(Calculations!P116),"",Calculations!P116)</f>
        <v>27108861502.161812</v>
      </c>
      <c r="Q116">
        <f>IF(ISBLANK(Calculations!Q116),"",Calculations!Q116)</f>
        <v>27108861502.161812</v>
      </c>
      <c r="R116">
        <f>IF(ISBLANK(Calculations!R116),"",Calculations!R116)</f>
        <v>26796075707.936409</v>
      </c>
      <c r="S116">
        <f>IF(ISBLANK(Calculations!S116),"",Calculations!S116)</f>
        <v>26598910491.796711</v>
      </c>
      <c r="T116">
        <f>IF(ISBLANK(Calculations!T116),"",Calculations!T116)</f>
        <v>26500466068.255283</v>
      </c>
      <c r="U116">
        <f>IF(ISBLANK(Calculations!U116),"",Calculations!U116)</f>
        <v>26480953520.575603</v>
      </c>
      <c r="V116">
        <f>IF(ISBLANK(Calculations!V116),"",Calculations!V116)</f>
        <v>26524906983.36869</v>
      </c>
      <c r="W116">
        <f>IF(ISBLANK(Calculations!W116),"",Calculations!W116)</f>
        <v>26616518384.548401</v>
      </c>
      <c r="X116">
        <f>IF(ISBLANK(Calculations!X116),"",Calculations!X116)</f>
        <v>26743205059.376762</v>
      </c>
      <c r="Y116">
        <f>IF(ISBLANK(Calculations!Y116),"",Calculations!Y116)</f>
        <v>26891810158.676315</v>
      </c>
      <c r="Z116">
        <f>IF(ISBLANK(Calculations!Z116),"",Calculations!Z116)</f>
        <v>27061297396.18465</v>
      </c>
      <c r="AA116">
        <f>IF(ISBLANK(Calculations!AA116),"",Calculations!AA116)</f>
        <v>27247957580.955662</v>
      </c>
      <c r="AB116">
        <f>IF(ISBLANK(Calculations!AB116),"",Calculations!AB116)</f>
        <v>27442997635.579094</v>
      </c>
      <c r="AC116">
        <f>IF(ISBLANK(Calculations!AC116),"",Calculations!AC116)</f>
        <v>27641695719.421036</v>
      </c>
      <c r="AD116">
        <f>IF(ISBLANK(Calculations!AD116),"",Calculations!AD116)</f>
        <v>27847705501.53809</v>
      </c>
      <c r="AE116">
        <f>IF(ISBLANK(Calculations!AE116),"",Calculations!AE116)</f>
        <v>28061854744.844234</v>
      </c>
      <c r="AF116">
        <f>IF(ISBLANK(Calculations!AF116),"",Calculations!AF116)</f>
        <v>28284035722.053951</v>
      </c>
      <c r="AG116">
        <f>IF(ISBLANK(Calculations!AG116),"",Calculations!AG116)</f>
        <v>28508908273.630173</v>
      </c>
      <c r="AH116">
        <f>IF(ISBLANK(Calculations!AH116),"",Calculations!AH116)</f>
        <v>28735228203.936707</v>
      </c>
      <c r="AI116">
        <f>IF(ISBLANK(Calculations!AI116),"",Calculations!AI116)</f>
        <v>28961520734.015255</v>
      </c>
      <c r="AJ116">
        <f>IF(ISBLANK(Calculations!AJ116),"",Calculations!AJ116)</f>
        <v>29187561513.164177</v>
      </c>
      <c r="AK116">
        <f>IF(ISBLANK(Calculations!AK116),"",Calculations!AK116)</f>
        <v>29432211159.075733</v>
      </c>
      <c r="AL116">
        <f>IF(ISBLANK(Calculations!AL116),"",Calculations!AL116)</f>
        <v>29677295804.510311</v>
      </c>
      <c r="AM116">
        <f>IF(ISBLANK(Calculations!AM116),"",Calculations!AM116)</f>
        <v>29923492714.758888</v>
      </c>
      <c r="AN116">
        <f>IF(ISBLANK(Calculations!AN116),"",Calculations!AN116)</f>
        <v>30171385684.014648</v>
      </c>
      <c r="AO116">
        <f>IF(ISBLANK(Calculations!AO116),"",Calculations!AO116)</f>
        <v>30421280292.76783</v>
      </c>
      <c r="AP116">
        <f>IF(ISBLANK(Calculations!AP116),"",Calculations!AP116)</f>
        <v>30673394785.435276</v>
      </c>
      <c r="AQ116">
        <f>IF(ISBLANK(Calculations!AQ116),"",Calculations!AQ116)</f>
        <v>30928095989.902458</v>
      </c>
      <c r="AR116">
        <f>IF(ISBLANK(Calculations!AR116),"",Calculations!AR116)</f>
        <v>31185307148.17765</v>
      </c>
      <c r="AS116">
        <f>IF(ISBLANK(Calculations!AS116),"",Calculations!AS116)</f>
        <v>31445405156.769249</v>
      </c>
      <c r="AT116">
        <f>IF(ISBLANK(Calculations!AT116),"",Calculations!AT116)</f>
        <v>31708631103.319965</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0.10218589223185118</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0.39179393647635286</v>
      </c>
      <c r="K121">
        <f>IF(ISBLANK(Calculations!K121),"",Calculations!K121)</f>
        <v>0.10218589223185118</v>
      </c>
      <c r="L121" t="str">
        <f>IF(ISBLANK(Calculations!L121),"",Calculations!L121)</f>
        <v>RESIDENTIAL</v>
      </c>
      <c r="M121" t="str">
        <f>IF(ISBLANK(Calculations!M121),"",Calculations!M121)</f>
        <v>other</v>
      </c>
      <c r="N121" t="str">
        <f>IF(ISBLANK(Calculations!N121),"",Calculations!N121)</f>
        <v>electricity</v>
      </c>
      <c r="O121">
        <f t="shared" si="1"/>
        <v>1490682179155.2798</v>
      </c>
      <c r="P121">
        <f>IF(ISBLANK(Calculations!P121),"",Calculations!P121)-(SUMIFS(BDEQ!B:B,BDEQ!$AG:$AG,About!$B$2,BDEQ!$AH:$AH,$I121)*BDEQ!$C$2*$J121*$K121)</f>
        <v>1490682179155.2798</v>
      </c>
      <c r="Q121">
        <f>IF(ISBLANK(Calculations!Q121),"",Calculations!Q121)-(SUMIFS(BDEQ!C:C,BDEQ!$AG:$AG,About!$B$2,BDEQ!$AH:$AH,$I121)*BDEQ!$C$2*$J121*$K121)</f>
        <v>1490682179155.2798</v>
      </c>
      <c r="R121">
        <f>IF(ISBLANK(Calculations!R121),"",Calculations!R121)-(SUMIFS(BDEQ!D:D,BDEQ!$AG:$AG,About!$B$2,BDEQ!$AH:$AH,$I121)*BDEQ!$C$2*$J121*$K121)</f>
        <v>1490990462500.1082</v>
      </c>
      <c r="S121">
        <f>IF(ISBLANK(Calculations!S121),"",Calculations!S121)-(SUMIFS(BDEQ!E:E,BDEQ!$AG:$AG,About!$B$2,BDEQ!$AH:$AH,$I121)*BDEQ!$C$2*$J121*$K121)</f>
        <v>1491655401995.6538</v>
      </c>
      <c r="T121">
        <f>IF(ISBLANK(Calculations!T121),"",Calculations!T121)-(SUMIFS(BDEQ!F:F,BDEQ!$AG:$AG,About!$B$2,BDEQ!$AH:$AH,$I121)*BDEQ!$C$2*$J121*$K121)</f>
        <v>1493217415481.2131</v>
      </c>
      <c r="U121">
        <f>IF(ISBLANK(Calculations!U121),"",Calculations!U121)-(SUMIFS(BDEQ!G:G,BDEQ!$AG:$AG,About!$B$2,BDEQ!$AH:$AH,$I121)*BDEQ!$C$2*$J121*$K121)</f>
        <v>1494119582117.6318</v>
      </c>
      <c r="V121">
        <f>IF(ISBLANK(Calculations!V121),"",Calculations!V121)-(SUMIFS(BDEQ!H:H,BDEQ!$AG:$AG,About!$B$2,BDEQ!$AH:$AH,$I121)*BDEQ!$C$2*$J121*$K121)</f>
        <v>1493679925498.4663</v>
      </c>
      <c r="W121">
        <f>IF(ISBLANK(Calculations!W121),"",Calculations!W121)-(SUMIFS(BDEQ!I:I,BDEQ!$AG:$AG,About!$B$2,BDEQ!$AH:$AH,$I121)*BDEQ!$C$2*$J121*$K121)</f>
        <v>1493657110399.6868</v>
      </c>
      <c r="X121">
        <f>IF(ISBLANK(Calculations!X121),"",Calculations!X121)-(SUMIFS(BDEQ!J:J,BDEQ!$AG:$AG,About!$B$2,BDEQ!$AH:$AH,$I121)*BDEQ!$C$2*$J121*$K121)</f>
        <v>1494001260617.582</v>
      </c>
      <c r="Y121">
        <f>IF(ISBLANK(Calculations!Y121),"",Calculations!Y121)-(SUMIFS(BDEQ!K:K,BDEQ!$AG:$AG,About!$B$2,BDEQ!$AH:$AH,$I121)*BDEQ!$C$2*$J121*$K121)</f>
        <v>1493082927388.696</v>
      </c>
      <c r="Z121">
        <f>IF(ISBLANK(Calculations!Z121),"",Calculations!Z121)-(SUMIFS(BDEQ!L:L,BDEQ!$AG:$AG,About!$B$2,BDEQ!$AH:$AH,$I121)*BDEQ!$C$2*$J121*$K121)</f>
        <v>1490582473570.4792</v>
      </c>
      <c r="AA121">
        <f>IF(ISBLANK(Calculations!AA121),"",Calculations!AA121)-(SUMIFS(BDEQ!M:M,BDEQ!$AG:$AG,About!$B$2,BDEQ!$AH:$AH,$I121)*BDEQ!$C$2*$J121*$K121)</f>
        <v>1486602601434.2375</v>
      </c>
      <c r="AB121">
        <f>IF(ISBLANK(Calculations!AB121),"",Calculations!AB121)-(SUMIFS(BDEQ!N:N,BDEQ!$AG:$AG,About!$B$2,BDEQ!$AH:$AH,$I121)*BDEQ!$C$2*$J121*$K121)</f>
        <v>1480739605007.0173</v>
      </c>
      <c r="AC121">
        <f>IF(ISBLANK(Calculations!AC121),"",Calculations!AC121)-(SUMIFS(BDEQ!O:O,BDEQ!$AG:$AG,About!$B$2,BDEQ!$AH:$AH,$I121)*BDEQ!$C$2*$J121*$K121)</f>
        <v>1474811800992.3413</v>
      </c>
      <c r="AD121">
        <f>IF(ISBLANK(Calculations!AD121),"",Calculations!AD121)-(SUMIFS(BDEQ!P:P,BDEQ!$AG:$AG,About!$B$2,BDEQ!$AH:$AH,$I121)*BDEQ!$C$2*$J121*$K121)</f>
        <v>1470260160710.4187</v>
      </c>
      <c r="AE121">
        <f>IF(ISBLANK(Calculations!AE121),"",Calculations!AE121)-(SUMIFS(BDEQ!Q:Q,BDEQ!$AG:$AG,About!$B$2,BDEQ!$AH:$AH,$I121)*BDEQ!$C$2*$J121*$K121)</f>
        <v>1466331813668.0103</v>
      </c>
      <c r="AF121">
        <f>IF(ISBLANK(Calculations!AF121),"",Calculations!AF121)-(SUMIFS(BDEQ!R:R,BDEQ!$AG:$AG,About!$B$2,BDEQ!$AH:$AH,$I121)*BDEQ!$C$2*$J121*$K121)</f>
        <v>1461319292184.2378</v>
      </c>
      <c r="AG121">
        <f>IF(ISBLANK(Calculations!AG121),"",Calculations!AG121)-(SUMIFS(BDEQ!S:S,BDEQ!$AG:$AG,About!$B$2,BDEQ!$AH:$AH,$I121)*BDEQ!$C$2*$J121*$K121)</f>
        <v>1454365986982.7024</v>
      </c>
      <c r="AH121">
        <f>IF(ISBLANK(Calculations!AH121),"",Calculations!AH121)-(SUMIFS(BDEQ!T:T,BDEQ!$AG:$AG,About!$B$2,BDEQ!$AH:$AH,$I121)*BDEQ!$C$2*$J121*$K121)</f>
        <v>1445945362603.4744</v>
      </c>
      <c r="AI121">
        <f>IF(ISBLANK(Calculations!AI121),"",Calculations!AI121)-(SUMIFS(BDEQ!U:U,BDEQ!$AG:$AG,About!$B$2,BDEQ!$AH:$AH,$I121)*BDEQ!$C$2*$J121*$K121)</f>
        <v>1434351956902.6799</v>
      </c>
      <c r="AJ121">
        <f>IF(ISBLANK(Calculations!AJ121),"",Calculations!AJ121)-(SUMIFS(BDEQ!V:V,BDEQ!$AG:$AG,About!$B$2,BDEQ!$AH:$AH,$I121)*BDEQ!$C$2*$J121*$K121)</f>
        <v>1418801192662.9888</v>
      </c>
      <c r="AK121">
        <f>IF(ISBLANK(Calculations!AK121),"",Calculations!AK121)-(SUMIFS(BDEQ!W:W,BDEQ!$AG:$AG,About!$B$2,BDEQ!$AH:$AH,$I121)*BDEQ!$C$2*$J121*$K121)</f>
        <v>1395013872134.9824</v>
      </c>
      <c r="AL121">
        <f>IF(ISBLANK(Calculations!AL121),"",Calculations!AL121)-(SUMIFS(BDEQ!X:X,BDEQ!$AG:$AG,About!$B$2,BDEQ!$AH:$AH,$I121)*BDEQ!$C$2*$J121*$K121)</f>
        <v>1367765790180.6453</v>
      </c>
      <c r="AM121">
        <f>IF(ISBLANK(Calculations!AM121),"",Calculations!AM121)-(SUMIFS(BDEQ!Y:Y,BDEQ!$AG:$AG,About!$B$2,BDEQ!$AH:$AH,$I121)*BDEQ!$C$2*$J121*$K121)</f>
        <v>1338057391180.8723</v>
      </c>
      <c r="AN121">
        <f>IF(ISBLANK(Calculations!AN121),"",Calculations!AN121)-(SUMIFS(BDEQ!Z:Z,BDEQ!$AG:$AG,About!$B$2,BDEQ!$AH:$AH,$I121)*BDEQ!$C$2*$J121*$K121)</f>
        <v>1306290974187.7288</v>
      </c>
      <c r="AO121">
        <f>IF(ISBLANK(Calculations!AO121),"",Calculations!AO121)-(SUMIFS(BDEQ!AA:AA,BDEQ!$AG:$AG,About!$B$2,BDEQ!$AH:$AH,$I121)*BDEQ!$C$2*$J121*$K121)</f>
        <v>1271077871629.5225</v>
      </c>
      <c r="AP121">
        <f>IF(ISBLANK(Calculations!AP121),"",Calculations!AP121)-(SUMIFS(BDEQ!AB:AB,BDEQ!$AG:$AG,About!$B$2,BDEQ!$AH:$AH,$I121)*BDEQ!$C$2*$J121*$K121)</f>
        <v>1231469797358.5959</v>
      </c>
      <c r="AQ121">
        <f>IF(ISBLANK(Calculations!AQ121),"",Calculations!AQ121)-(SUMIFS(BDEQ!AC:AC,BDEQ!$AG:$AG,About!$B$2,BDEQ!$AH:$AH,$I121)*BDEQ!$C$2*$J121*$K121)</f>
        <v>1187054419569.5891</v>
      </c>
      <c r="AR121">
        <f>IF(ISBLANK(Calculations!AR121),"",Calculations!AR121)-(SUMIFS(BDEQ!AD:AD,BDEQ!$AG:$AG,About!$B$2,BDEQ!$AH:$AH,$I121)*BDEQ!$C$2*$J121*$K121)</f>
        <v>1137254761124.522</v>
      </c>
      <c r="AS121">
        <f>IF(ISBLANK(Calculations!AS121),"",Calculations!AS121)-(SUMIFS(BDEQ!AE:AE,BDEQ!$AG:$AG,About!$B$2,BDEQ!$AH:$AH,$I121)*BDEQ!$C$2*$J121*$K121)</f>
        <v>1083587497324.0052</v>
      </c>
      <c r="AT121">
        <f>IF(ISBLANK(Calculations!AT121),"",Calculations!AT121)-(SUMIFS(BDEQ!AF:AF,BDEQ!$AG:$AG,About!$B$2,BDEQ!$AH:$AH,$I121)*BDEQ!$C$2*$J121*$K121)</f>
        <v>1027041643221.8361</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0.10218589223185118</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0.10218589223185118</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0.10218589223185118</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0.10218589223185118</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0.10218589223185118</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0.10218589223185118</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0.10218589223185118</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0.10218589223185118</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0.10218589223185118</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2.5928952121003244E-2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1079914926887.6641</v>
      </c>
      <c r="P134">
        <f>IF(ISBLANK(Calculations!P134),"",Calculations!P134)</f>
        <v>1079914926887.6641</v>
      </c>
      <c r="Q134">
        <f>IF(ISBLANK(Calculations!Q134),"",Calculations!Q134)</f>
        <v>1079914926887.6641</v>
      </c>
      <c r="R134">
        <f>IF(ISBLANK(Calculations!R134),"",Calculations!R134)</f>
        <v>1090047798418.3898</v>
      </c>
      <c r="S134">
        <f>IF(ISBLANK(Calculations!S134),"",Calculations!S134)</f>
        <v>1099554997809.2668</v>
      </c>
      <c r="T134">
        <f>IF(ISBLANK(Calculations!T134),"",Calculations!T134)</f>
        <v>1108640461845.4099</v>
      </c>
      <c r="U134">
        <f>IF(ISBLANK(Calculations!U134),"",Calculations!U134)</f>
        <v>1117252496288.7461</v>
      </c>
      <c r="V134">
        <f>IF(ISBLANK(Calculations!V134),"",Calculations!V134)</f>
        <v>1125698473958.1155</v>
      </c>
      <c r="W134">
        <f>IF(ISBLANK(Calculations!W134),"",Calculations!W134)</f>
        <v>1134040656653.105</v>
      </c>
      <c r="X134">
        <f>IF(ISBLANK(Calculations!X134),"",Calculations!X134)</f>
        <v>1142361132521.8035</v>
      </c>
      <c r="Y134">
        <f>IF(ISBLANK(Calculations!Y134),"",Calculations!Y134)</f>
        <v>1150796716632.4927</v>
      </c>
      <c r="Z134">
        <f>IF(ISBLANK(Calculations!Z134),"",Calculations!Z134)</f>
        <v>1158973197791.967</v>
      </c>
      <c r="AA134">
        <f>IF(ISBLANK(Calculations!AA134),"",Calculations!AA134)</f>
        <v>1166935772181.6892</v>
      </c>
      <c r="AB134">
        <f>IF(ISBLANK(Calculations!AB134),"",Calculations!AB134)</f>
        <v>1174431629949.5234</v>
      </c>
      <c r="AC134">
        <f>IF(ISBLANK(Calculations!AC134),"",Calculations!AC134)</f>
        <v>1181589834231.825</v>
      </c>
      <c r="AD134">
        <f>IF(ISBLANK(Calculations!AD134),"",Calculations!AD134)</f>
        <v>1188378451174.4683</v>
      </c>
      <c r="AE134">
        <f>IF(ISBLANK(Calculations!AE134),"",Calculations!AE134)</f>
        <v>1194436859820.3127</v>
      </c>
      <c r="AF134">
        <f>IF(ISBLANK(Calculations!AF134),"",Calculations!AF134)</f>
        <v>1200058640833.9202</v>
      </c>
      <c r="AG134">
        <f>IF(ISBLANK(Calculations!AG134),"",Calculations!AG134)</f>
        <v>1205017472679.7375</v>
      </c>
      <c r="AH134">
        <f>IF(ISBLANK(Calculations!AH134),"",Calculations!AH134)</f>
        <v>1209571852401.9189</v>
      </c>
      <c r="AI134">
        <f>IF(ISBLANK(Calculations!AI134),"",Calculations!AI134)</f>
        <v>1213549192585.5232</v>
      </c>
      <c r="AJ134">
        <f>IF(ISBLANK(Calculations!AJ134),"",Calculations!AJ134)</f>
        <v>1217280743843.1387</v>
      </c>
      <c r="AK134">
        <f>IF(ISBLANK(Calculations!AK134),"",Calculations!AK134)</f>
        <v>1220731483489.0093</v>
      </c>
      <c r="AL134">
        <f>IF(ISBLANK(Calculations!AL134),"",Calculations!AL134)</f>
        <v>1224163288954.5203</v>
      </c>
      <c r="AM134">
        <f>IF(ISBLANK(Calculations!AM134),"",Calculations!AM134)</f>
        <v>1227404396403.2043</v>
      </c>
      <c r="AN134">
        <f>IF(ISBLANK(Calculations!AN134),"",Calculations!AN134)</f>
        <v>1230743021006.7786</v>
      </c>
      <c r="AO134">
        <f>IF(ISBLANK(Calculations!AO134),"",Calculations!AO134)</f>
        <v>1234063795849.7966</v>
      </c>
      <c r="AP134">
        <f>IF(ISBLANK(Calculations!AP134),"",Calculations!AP134)</f>
        <v>1237298378116.8777</v>
      </c>
      <c r="AQ134">
        <f>IF(ISBLANK(Calculations!AQ134),"",Calculations!AQ134)</f>
        <v>1240514710489.2166</v>
      </c>
      <c r="AR134">
        <f>IF(ISBLANK(Calculations!AR134),"",Calculations!AR134)</f>
        <v>1243569926001.7478</v>
      </c>
      <c r="AS134">
        <f>IF(ISBLANK(Calculations!AS134),"",Calculations!AS134)</f>
        <v>1246703785466.5837</v>
      </c>
      <c r="AT134">
        <f>IF(ISBLANK(Calculations!AT134),"",Calculations!AT134)</f>
        <v>1249793931497.9724</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0.54606650729230299</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25148000860332.43</v>
      </c>
      <c r="P136">
        <f>IF(ISBLANK(Calculations!P136),"",Calculations!P136)</f>
        <v>25148000860332.43</v>
      </c>
      <c r="Q136">
        <f>IF(ISBLANK(Calculations!Q136),"",Calculations!Q136)</f>
        <v>25148000860332.43</v>
      </c>
      <c r="R136">
        <f>IF(ISBLANK(Calculations!R136),"",Calculations!R136)</f>
        <v>25225044247510.773</v>
      </c>
      <c r="S136" s="99">
        <f>IF(ISBLANK(Calculations!S136),"",Calculations!S136 + ('IRA Buildings Changes'!$F$38/($AB$133-$R$133)*(S133-$R$133)))</f>
        <v>25264993954508.559</v>
      </c>
      <c r="T136" s="99">
        <f>IF(ISBLANK(Calculations!T136),"",Calculations!T136 + ('IRA Buildings Changes'!$F$38/($AB$133-$R$133)*(T133-$R$133)))</f>
        <v>25297198952235.488</v>
      </c>
      <c r="U136" s="99">
        <f>IF(ISBLANK(Calculations!U136),"",Calculations!U136 + ('IRA Buildings Changes'!$F$38/($AB$133-$R$133)*(U133-$R$133)))</f>
        <v>25320603948877.949</v>
      </c>
      <c r="V136" s="99">
        <f>IF(ISBLANK(Calculations!V136),"",Calculations!V136 + ('IRA Buildings Changes'!$F$38/($AB$133-$R$133)*(V133-$R$133)))</f>
        <v>25342719367482.008</v>
      </c>
      <c r="W136" s="99">
        <f>IF(ISBLANK(Calculations!W136),"",Calculations!W136 + ('IRA Buildings Changes'!$F$38/($AB$133-$R$133)*(W133-$R$133)))</f>
        <v>25365908552180.117</v>
      </c>
      <c r="X136" s="99">
        <f>IF(ISBLANK(Calculations!X136),"",Calculations!X136 + ('IRA Buildings Changes'!$F$38/($AB$133-$R$133)*(X133-$R$133)))</f>
        <v>25393568644593.984</v>
      </c>
      <c r="Y136" s="99">
        <f>IF(ISBLANK(Calculations!Y136),"",Calculations!Y136 + ('IRA Buildings Changes'!$F$38/($AB$133-$R$133)*(Y133-$R$133)))</f>
        <v>25430846735155.059</v>
      </c>
      <c r="Z136" s="99">
        <f>IF(ISBLANK(Calculations!Z136),"",Calculations!Z136 + ('IRA Buildings Changes'!$F$38/($AB$133-$R$133)*(Z133-$R$133)))</f>
        <v>25471649751395.965</v>
      </c>
      <c r="AA136" s="99">
        <f>IF(ISBLANK(Calculations!AA136),"",Calculations!AA136 + ('IRA Buildings Changes'!$F$38/($AB$133-$R$133)*(AA133-$R$133)))</f>
        <v>25517979939436.359</v>
      </c>
      <c r="AB136" s="98">
        <f>IF(ISBLANK(Calculations!AB136),"",Calculations!AB136 + 'IRA Buildings Changes'!F38)</f>
        <v>25566558241279.766</v>
      </c>
      <c r="AC136" s="99">
        <f>IF(ISBLANK(Calculations!AC136),"",Calculations!AC136 + 'IRA Buildings Changes'!$F$38)</f>
        <v>25647479124890.418</v>
      </c>
      <c r="AD136" s="99">
        <f>IF(ISBLANK(Calculations!AD136),"",Calculations!AD136 + 'IRA Buildings Changes'!$F$38)</f>
        <v>25736283987378.852</v>
      </c>
      <c r="AE136" s="99">
        <f>IF(ISBLANK(Calculations!AE136),"",Calculations!AE136 + 'IRA Buildings Changes'!$F$38)</f>
        <v>25825203501641.531</v>
      </c>
      <c r="AF136" s="99">
        <f>IF(ISBLANK(Calculations!AF136),"",Calculations!AF136 + 'IRA Buildings Changes'!$F$38)</f>
        <v>25920259516549.461</v>
      </c>
      <c r="AG136" s="99">
        <f>IF(ISBLANK(Calculations!AG136),"",Calculations!AG136 + 'IRA Buildings Changes'!$F$38)</f>
        <v>26014920111556.574</v>
      </c>
      <c r="AH136" s="99">
        <f>IF(ISBLANK(Calculations!AH136),"",Calculations!AH136 + 'IRA Buildings Changes'!$F$38)</f>
        <v>26113190613585.906</v>
      </c>
      <c r="AI136" s="99">
        <f>IF(ISBLANK(Calculations!AI136),"",Calculations!AI136 + 'IRA Buildings Changes'!$F$38)</f>
        <v>26209034227290.523</v>
      </c>
      <c r="AJ136" s="99">
        <f>IF(ISBLANK(Calculations!AJ136),"",Calculations!AJ136 + 'IRA Buildings Changes'!$F$38)</f>
        <v>26307722658114.516</v>
      </c>
      <c r="AK136" s="99">
        <f>IF(ISBLANK(Calculations!AK136),"",Calculations!AK136 + 'IRA Buildings Changes'!$F$38)</f>
        <v>26404491874593.355</v>
      </c>
      <c r="AL136" s="99">
        <f>IF(ISBLANK(Calculations!AL136),"",Calculations!AL136 + 'IRA Buildings Changes'!$F$38)</f>
        <v>26503217062784.348</v>
      </c>
      <c r="AM136" s="99">
        <f>IF(ISBLANK(Calculations!AM136),"",Calculations!AM136 + 'IRA Buildings Changes'!$F$38)</f>
        <v>26597970197919.887</v>
      </c>
      <c r="AN136" s="99">
        <f>IF(ISBLANK(Calculations!AN136),"",Calculations!AN136 + 'IRA Buildings Changes'!$F$38)</f>
        <v>26694446937337.445</v>
      </c>
      <c r="AO136" s="99">
        <f>IF(ISBLANK(Calculations!AO136),"",Calculations!AO136 + 'IRA Buildings Changes'!$F$38)</f>
        <v>26789000618615.105</v>
      </c>
      <c r="AP136" s="99">
        <f>IF(ISBLANK(Calculations!AP136),"",Calculations!AP136 + 'IRA Buildings Changes'!$F$38)</f>
        <v>26880264308748.516</v>
      </c>
      <c r="AQ136" s="99">
        <f>IF(ISBLANK(Calculations!AQ136),"",Calculations!AQ136 + 'IRA Buildings Changes'!$F$38)</f>
        <v>26969763993038.66</v>
      </c>
      <c r="AR136" s="99">
        <f>IF(ISBLANK(Calculations!AR136),"",Calculations!AR136 + 'IRA Buildings Changes'!$F$38)</f>
        <v>27054851263011.809</v>
      </c>
      <c r="AS136" s="99">
        <f>IF(ISBLANK(Calculations!AS136),"",Calculations!AS136 + 'IRA Buildings Changes'!$F$38)</f>
        <v>27141376903435.52</v>
      </c>
      <c r="AT136" s="99">
        <f>IF(ISBLANK(Calculations!AT136),"",Calculations!AT136 + 'IRA Buildings Changes'!$F$38)</f>
        <v>27226944268305.84</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3.9088264048321976E-2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198372940045.23404</v>
      </c>
      <c r="P137">
        <f>IF(ISBLANK(Calculations!P137),"",Calculations!P137)</f>
        <v>198372940045.23404</v>
      </c>
      <c r="Q137">
        <f>IF(ISBLANK(Calculations!Q137),"",Calculations!Q137)</f>
        <v>198372940045.23404</v>
      </c>
      <c r="R137">
        <f>IF(ISBLANK(Calculations!R137),"",Calculations!R137)</f>
        <v>199275672831.88998</v>
      </c>
      <c r="S137">
        <f>IF(ISBLANK(Calculations!S137),"",Calculations!S137)</f>
        <v>199946986904.91864</v>
      </c>
      <c r="T137">
        <f>IF(ISBLANK(Calculations!T137),"",Calculations!T137)</f>
        <v>200354453769.06827</v>
      </c>
      <c r="U137">
        <f>IF(ISBLANK(Calculations!U137),"",Calculations!U137)</f>
        <v>200394837260.80313</v>
      </c>
      <c r="V137">
        <f>IF(ISBLANK(Calculations!V137),"",Calculations!V137)</f>
        <v>200004513623.1683</v>
      </c>
      <c r="W137">
        <f>IF(ISBLANK(Calculations!W137),"",Calculations!W137)</f>
        <v>199060011591.57443</v>
      </c>
      <c r="X137">
        <f>IF(ISBLANK(Calculations!X137),"",Calculations!X137)</f>
        <v>197449351729.64502</v>
      </c>
      <c r="Y137">
        <f>IF(ISBLANK(Calculations!Y137),"",Calculations!Y137)</f>
        <v>195116166896.11035</v>
      </c>
      <c r="Z137">
        <f>IF(ISBLANK(Calculations!Z137),"",Calculations!Z137)</f>
        <v>192010242145.07007</v>
      </c>
      <c r="AA137">
        <f>IF(ISBLANK(Calculations!AA137),"",Calculations!AA137)</f>
        <v>188211213011.56622</v>
      </c>
      <c r="AB137">
        <f>IF(ISBLANK(Calculations!AB137),"",Calculations!AB137)</f>
        <v>183832696864.86887</v>
      </c>
      <c r="AC137">
        <f>IF(ISBLANK(Calculations!AC137),"",Calculations!AC137)</f>
        <v>179036661698.25797</v>
      </c>
      <c r="AD137">
        <f>IF(ISBLANK(Calculations!AD137),"",Calculations!AD137)</f>
        <v>173969298339.71323</v>
      </c>
      <c r="AE137">
        <f>IF(ISBLANK(Calculations!AE137),"",Calculations!AE137)</f>
        <v>168700017597.24927</v>
      </c>
      <c r="AF137">
        <f>IF(ISBLANK(Calculations!AF137),"",Calculations!AF137)</f>
        <v>163381391033.74301</v>
      </c>
      <c r="AG137">
        <f>IF(ISBLANK(Calculations!AG137),"",Calculations!AG137)</f>
        <v>158134433276.86441</v>
      </c>
      <c r="AH137">
        <f>IF(ISBLANK(Calculations!AH137),"",Calculations!AH137)</f>
        <v>153007357553.60437</v>
      </c>
      <c r="AI137">
        <f>IF(ISBLANK(Calculations!AI137),"",Calculations!AI137)</f>
        <v>148018685450.77066</v>
      </c>
      <c r="AJ137">
        <f>IF(ISBLANK(Calculations!AJ137),"",Calculations!AJ137)</f>
        <v>143251725510.14099</v>
      </c>
      <c r="AK137">
        <f>IF(ISBLANK(Calculations!AK137),"",Calculations!AK137)</f>
        <v>138758063302.96265</v>
      </c>
      <c r="AL137">
        <f>IF(ISBLANK(Calculations!AL137),"",Calculations!AL137)</f>
        <v>134625763177.49553</v>
      </c>
      <c r="AM137">
        <f>IF(ISBLANK(Calculations!AM137),"",Calculations!AM137)</f>
        <v>130903575713.40486</v>
      </c>
      <c r="AN137">
        <f>IF(ISBLANK(Calculations!AN137),"",Calculations!AN137)</f>
        <v>127661856396.62979</v>
      </c>
      <c r="AO137">
        <f>IF(ISBLANK(Calculations!AO137),"",Calculations!AO137)</f>
        <v>124928444792.40945</v>
      </c>
      <c r="AP137">
        <f>IF(ISBLANK(Calculations!AP137),"",Calculations!AP137)</f>
        <v>122703655982.5071</v>
      </c>
      <c r="AQ137">
        <f>IF(ISBLANK(Calculations!AQ137),"",Calculations!AQ137)</f>
        <v>120983580895.85378</v>
      </c>
      <c r="AR137">
        <f>IF(ISBLANK(Calculations!AR137),"",Calculations!AR137)</f>
        <v>119716923872.34732</v>
      </c>
      <c r="AS137">
        <f>IF(ISBLANK(Calculations!AS137),"",Calculations!AS137)</f>
        <v>118870393542.89761</v>
      </c>
      <c r="AT137">
        <f>IF(ISBLANK(Calculations!AT137),"",Calculations!AT137)</f>
        <v>118365445383.30141</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690000000000</v>
      </c>
      <c r="P139">
        <f>IF(ISBLANK(Calculations!P139),"",Calculations!P139)</f>
        <v>690000000000</v>
      </c>
      <c r="Q139">
        <f>IF(ISBLANK(Calculations!Q139),"",Calculations!Q139)</f>
        <v>690000000000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2000000000</v>
      </c>
      <c r="P140">
        <f>IF(ISBLANK(Calculations!P140),"",Calculations!P140)</f>
        <v>2000000000</v>
      </c>
      <c r="Q140">
        <f>IF(ISBLANK(Calculations!Q140),"",Calculations!Q140)</f>
        <v>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3109000000000</v>
      </c>
      <c r="P142">
        <f>IF(ISBLANK(Calculations!P142),"",Calculations!P142)</f>
        <v>3109000000000</v>
      </c>
      <c r="Q142">
        <f>IF(ISBLANK(Calculations!Q142),"",Calculations!Q142)</f>
        <v>3109000000000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0.15624805516628279</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6507575249620.5117</v>
      </c>
      <c r="P147">
        <f>IF(ISBLANK(Calculations!P147),"",Calculations!P147)</f>
        <v>6507575249620.5117</v>
      </c>
      <c r="Q147">
        <f>IF(ISBLANK(Calculations!Q147),"",Calculations!Q147)</f>
        <v>6507575249620.5117</v>
      </c>
      <c r="R147">
        <f>IF(ISBLANK(Calculations!R147),"",Calculations!R147)</f>
        <v>6550088315741.9092</v>
      </c>
      <c r="S147" s="99">
        <f>IF(ISBLANK(Calculations!S147),"",Calculations!S147+('IRA Buildings Changes'!$E$38/($AB$146-$R$146)*(S146-$R$146)))</f>
        <v>6549812042914.6826</v>
      </c>
      <c r="T147" s="99">
        <f>IF(ISBLANK(Calculations!T147),"",Calculations!T147+('IRA Buildings Changes'!$E$38/($AB$146-$R$146)*(T146-$R$146)))</f>
        <v>6542138021226.2178</v>
      </c>
      <c r="U147" s="99">
        <f>IF(ISBLANK(Calculations!U147),"",Calculations!U147+('IRA Buildings Changes'!$E$38/($AB$146-$R$146)*(U146-$R$146)))</f>
        <v>6529362407993</v>
      </c>
      <c r="V147" s="99">
        <f>IF(ISBLANK(Calculations!V147),"",Calculations!V147+('IRA Buildings Changes'!$E$38/($AB$146-$R$146)*(V146-$R$146)))</f>
        <v>6509742199777.9883</v>
      </c>
      <c r="W147" s="99">
        <f>IF(ISBLANK(Calculations!W147),"",Calculations!W147+('IRA Buildings Changes'!$E$38/($AB$146-$R$146)*(W146-$R$146)))</f>
        <v>6485491120857.2402</v>
      </c>
      <c r="X147" s="99">
        <f>IF(ISBLANK(Calculations!X147),"",Calculations!X147+('IRA Buildings Changes'!$E$38/($AB$146-$R$146)*(X146-$R$146)))</f>
        <v>6456573041686.6514</v>
      </c>
      <c r="Y147" s="99">
        <f>IF(ISBLANK(Calculations!Y147),"",Calculations!Y147+('IRA Buildings Changes'!$E$38/($AB$146-$R$146)*(Y146-$R$146)))</f>
        <v>6420438929985.7432</v>
      </c>
      <c r="Z147" s="99">
        <f>IF(ISBLANK(Calculations!Z147),"",Calculations!Z147+('IRA Buildings Changes'!$E$38/($AB$146-$R$146)*(Z146-$R$146)))</f>
        <v>6381065615647.4727</v>
      </c>
      <c r="AA147" s="99">
        <f>IF(ISBLANK(Calculations!AA147),"",Calculations!AA147+('IRA Buildings Changes'!$E$38/($AB$146-$R$146)*(AA146-$R$146)))</f>
        <v>6340730699820.6318</v>
      </c>
      <c r="AB147" s="98">
        <f>IF(ISBLANK(Calculations!AB147),"",Calculations!AB147 + 'IRA Buildings Changes'!E38)</f>
        <v>6304467389715.4229</v>
      </c>
      <c r="AC147" s="99">
        <f>IF(ISBLANK(Calculations!AC147),"",Calculations!AC147  + 'IRA Buildings Changes'!$E$38)</f>
        <v>6305312062938.792</v>
      </c>
      <c r="AD147" s="99">
        <f>IF(ISBLANK(Calculations!AD147),"",Calculations!AD147  + 'IRA Buildings Changes'!$E$38)</f>
        <v>6308916923638.0488</v>
      </c>
      <c r="AE147" s="99">
        <f>IF(ISBLANK(Calculations!AE147),"",Calculations!AE147  + 'IRA Buildings Changes'!$E$38)</f>
        <v>6315628117159.5029</v>
      </c>
      <c r="AF147" s="99">
        <f>IF(ISBLANK(Calculations!AF147),"",Calculations!AF147  + 'IRA Buildings Changes'!$E$38)</f>
        <v>6325445364423.9756</v>
      </c>
      <c r="AG147" s="99">
        <f>IF(ISBLANK(Calculations!AG147),"",Calculations!AG147  + 'IRA Buildings Changes'!$E$38)</f>
        <v>6336041189558.9355</v>
      </c>
      <c r="AH147" s="99">
        <f>IF(ISBLANK(Calculations!AH147),"",Calculations!AH147  + 'IRA Buildings Changes'!$E$38)</f>
        <v>6354010674578.3164</v>
      </c>
      <c r="AI147" s="99">
        <f>IF(ISBLANK(Calculations!AI147),"",Calculations!AI147  + 'IRA Buildings Changes'!$E$38)</f>
        <v>6377834422041.5596</v>
      </c>
      <c r="AJ147" s="99">
        <f>IF(ISBLANK(Calculations!AJ147),"",Calculations!AJ147  + 'IRA Buildings Changes'!$E$38)</f>
        <v>6404818777671.1084</v>
      </c>
      <c r="AK147" s="99">
        <f>IF(ISBLANK(Calculations!AK147),"",Calculations!AK147  + 'IRA Buildings Changes'!$E$38)</f>
        <v>6436831891625.1279</v>
      </c>
      <c r="AL147" s="99">
        <f>IF(ISBLANK(Calculations!AL147),"",Calculations!AL147  + 'IRA Buildings Changes'!$E$38)</f>
        <v>6475348624577.1484</v>
      </c>
      <c r="AM147" s="99">
        <f>IF(ISBLANK(Calculations!AM147),"",Calculations!AM147  + 'IRA Buildings Changes'!$E$38)</f>
        <v>6518615507920.8662</v>
      </c>
      <c r="AN147" s="99">
        <f>IF(ISBLANK(Calculations!AN147),"",Calculations!AN147  + 'IRA Buildings Changes'!$E$38)</f>
        <v>6566493314404.543</v>
      </c>
      <c r="AO147" s="99">
        <f>IF(ISBLANK(Calculations!AO147),"",Calculations!AO147  + 'IRA Buildings Changes'!$E$38)</f>
        <v>6621179664886.9121</v>
      </c>
      <c r="AP147" s="99">
        <f>IF(ISBLANK(Calculations!AP147),"",Calculations!AP147  + 'IRA Buildings Changes'!$E$38)</f>
        <v>6680359072433.2744</v>
      </c>
      <c r="AQ147" s="99">
        <f>IF(ISBLANK(Calculations!AQ147),"",Calculations!AQ147  + 'IRA Buildings Changes'!$E$38)</f>
        <v>6743851071061.0186</v>
      </c>
      <c r="AR147" s="99">
        <f>IF(ISBLANK(Calculations!AR147),"",Calculations!AR147  + 'IRA Buildings Changes'!$E$38)</f>
        <v>6811328765751.2188</v>
      </c>
      <c r="AS147" s="99">
        <f>IF(ISBLANK(Calculations!AS147),"",Calculations!AS147  + 'IRA Buildings Changes'!$E$38)</f>
        <v>6883969682424.7529</v>
      </c>
      <c r="AT147" s="99">
        <f>IF(ISBLANK(Calculations!AT147),"",Calculations!AT147  + 'IRA Buildings Changes'!$E$38)</f>
        <v>6961329226204.0312</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1.2490131464797188E-3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57520802434.83049</v>
      </c>
      <c r="P149">
        <f>IF(ISBLANK(Calculations!P149),"",Calculations!P149)</f>
        <v>57520802434.83049</v>
      </c>
      <c r="Q149">
        <f>IF(ISBLANK(Calculations!Q149),"",Calculations!Q149)</f>
        <v>57520802434.83049</v>
      </c>
      <c r="R149">
        <f>IF(ISBLANK(Calculations!R149),"",Calculations!R149)</f>
        <v>57813888969.983223</v>
      </c>
      <c r="S149">
        <f>IF(ISBLANK(Calculations!S149),"",Calculations!S149)</f>
        <v>58060145217.469101</v>
      </c>
      <c r="T149">
        <f>IF(ISBLANK(Calculations!T149),"",Calculations!T149)</f>
        <v>58256723287.236374</v>
      </c>
      <c r="U149">
        <f>IF(ISBLANK(Calculations!U149),"",Calculations!U149)</f>
        <v>58402815512.051292</v>
      </c>
      <c r="V149">
        <f>IF(ISBLANK(Calculations!V149),"",Calculations!V149)</f>
        <v>58493746001.244408</v>
      </c>
      <c r="W149">
        <f>IF(ISBLANK(Calculations!W149),"",Calculations!W149)</f>
        <v>58532384621.920403</v>
      </c>
      <c r="X149">
        <f>IF(ISBLANK(Calculations!X149),"",Calculations!X149)</f>
        <v>58515787603.675888</v>
      </c>
      <c r="Y149">
        <f>IF(ISBLANK(Calculations!Y149),"",Calculations!Y149)</f>
        <v>58451054242.686203</v>
      </c>
      <c r="Z149">
        <f>IF(ISBLANK(Calculations!Z149),"",Calculations!Z149)</f>
        <v>58336482699.486481</v>
      </c>
      <c r="AA149">
        <f>IF(ISBLANK(Calculations!AA149),"",Calculations!AA149)</f>
        <v>58173954517.443008</v>
      </c>
      <c r="AB149">
        <f>IF(ISBLANK(Calculations!AB149),"",Calculations!AB149)</f>
        <v>57967380101.656021</v>
      </c>
      <c r="AC149">
        <f>IF(ISBLANK(Calculations!AC149),"",Calculations!AC149)</f>
        <v>57702731952.774261</v>
      </c>
      <c r="AD149">
        <f>IF(ISBLANK(Calculations!AD149),"",Calculations!AD149)</f>
        <v>57404409749.657532</v>
      </c>
      <c r="AE149">
        <f>IF(ISBLANK(Calculations!AE149),"",Calculations!AE149)</f>
        <v>57061414183.918159</v>
      </c>
      <c r="AF149">
        <f>IF(ISBLANK(Calculations!AF149),"",Calculations!AF149)</f>
        <v>56667228865.06694</v>
      </c>
      <c r="AG149">
        <f>IF(ISBLANK(Calculations!AG149),"",Calculations!AG149)</f>
        <v>56227386956.714149</v>
      </c>
      <c r="AH149">
        <f>IF(ISBLANK(Calculations!AH149),"",Calculations!AH149)</f>
        <v>55755169414.854263</v>
      </c>
      <c r="AI149">
        <f>IF(ISBLANK(Calculations!AI149),"",Calculations!AI149)</f>
        <v>55247284212.26017</v>
      </c>
      <c r="AJ149">
        <f>IF(ISBLANK(Calculations!AJ149),"",Calculations!AJ149)</f>
        <v>54707638514.892365</v>
      </c>
      <c r="AK149">
        <f>IF(ISBLANK(Calculations!AK149),"",Calculations!AK149)</f>
        <v>54147842518.065399</v>
      </c>
      <c r="AL149">
        <f>IF(ISBLANK(Calculations!AL149),"",Calculations!AL149)</f>
        <v>53566811019.331024</v>
      </c>
      <c r="AM149">
        <f>IF(ISBLANK(Calculations!AM149),"",Calculations!AM149)</f>
        <v>52986512075.744484</v>
      </c>
      <c r="AN149">
        <f>IF(ISBLANK(Calculations!AN149),"",Calculations!AN149)</f>
        <v>52403811031.004967</v>
      </c>
      <c r="AO149">
        <f>IF(ISBLANK(Calculations!AO149),"",Calculations!AO149)</f>
        <v>51832306270.703224</v>
      </c>
      <c r="AP149">
        <f>IF(ISBLANK(Calculations!AP149),"",Calculations!AP149)</f>
        <v>51270187490.95314</v>
      </c>
      <c r="AQ149">
        <f>IF(ISBLANK(Calculations!AQ149),"",Calculations!AQ149)</f>
        <v>50722515860.985847</v>
      </c>
      <c r="AR149">
        <f>IF(ISBLANK(Calculations!AR149),"",Calculations!AR149)</f>
        <v>50195960975.648254</v>
      </c>
      <c r="AS149">
        <f>IF(ISBLANK(Calculations!AS149),"",Calculations!AS149)</f>
        <v>49688775064.990097</v>
      </c>
      <c r="AT149">
        <f>IF(ISBLANK(Calculations!AT149),"",Calculations!AT149)</f>
        <v>49202192440.364883</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3241677.9415553198</v>
      </c>
      <c r="S158">
        <f>IF(ISBLANK(Calculations!S158),"",Calculations!S158)</f>
        <v>3286278.5729175801</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9.0442923021869681E-2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3766857300937.8506</v>
      </c>
      <c r="P160">
        <f>IF(ISBLANK(Calculations!P160),"",Calculations!P160)</f>
        <v>3766857300937.8506</v>
      </c>
      <c r="Q160">
        <f>IF(ISBLANK(Calculations!Q160),"",Calculations!Q160)</f>
        <v>3766857300937.8506</v>
      </c>
      <c r="R160">
        <f>IF(ISBLANK(Calculations!R160),"",Calculations!R160)</f>
        <v>3715734363504.0308</v>
      </c>
      <c r="S160">
        <f>IF(ISBLANK(Calculations!S160),"",Calculations!S160)</f>
        <v>3627638168864.9966</v>
      </c>
      <c r="T160">
        <f>IF(ISBLANK(Calculations!T160),"",Calculations!T160)</f>
        <v>3531208129763.2163</v>
      </c>
      <c r="U160">
        <f>IF(ISBLANK(Calculations!U160),"",Calculations!U160)</f>
        <v>3439227319705.5176</v>
      </c>
      <c r="V160">
        <f>IF(ISBLANK(Calculations!V160),"",Calculations!V160)</f>
        <v>3348744191202.3838</v>
      </c>
      <c r="W160">
        <f>IF(ISBLANK(Calculations!W160),"",Calculations!W160)</f>
        <v>3261699933089.1484</v>
      </c>
      <c r="X160">
        <f>IF(ISBLANK(Calculations!X160),"",Calculations!X160)</f>
        <v>3180602464938.7896</v>
      </c>
      <c r="Y160">
        <f>IF(ISBLANK(Calculations!Y160),"",Calculations!Y160)</f>
        <v>3107509169482.3545</v>
      </c>
      <c r="Z160">
        <f>IF(ISBLANK(Calculations!Z160),"",Calculations!Z160)</f>
        <v>3043112841059.1821</v>
      </c>
      <c r="AA160">
        <f>IF(ISBLANK(Calculations!AA160),"",Calculations!AA160)</f>
        <v>2989978228746.1694</v>
      </c>
      <c r="AB160">
        <f>IF(ISBLANK(Calculations!AB160),"",Calculations!AB160)</f>
        <v>2946645976900.769</v>
      </c>
      <c r="AC160">
        <f>IF(ISBLANK(Calculations!AC160),"",Calculations!AC160)</f>
        <v>2910178526022.5449</v>
      </c>
      <c r="AD160">
        <f>IF(ISBLANK(Calculations!AD160),"",Calculations!AD160)</f>
        <v>2879060675512.876</v>
      </c>
      <c r="AE160">
        <f>IF(ISBLANK(Calculations!AE160),"",Calculations!AE160)</f>
        <v>2851013839125.6519</v>
      </c>
      <c r="AF160">
        <f>IF(ISBLANK(Calculations!AF160),"",Calculations!AF160)</f>
        <v>2824824258536.7681</v>
      </c>
      <c r="AG160">
        <f>IF(ISBLANK(Calculations!AG160),"",Calculations!AG160)</f>
        <v>2800971871681.8115</v>
      </c>
      <c r="AH160">
        <f>IF(ISBLANK(Calculations!AH160),"",Calculations!AH160)</f>
        <v>2781124233655.1538</v>
      </c>
      <c r="AI160">
        <f>IF(ISBLANK(Calculations!AI160),"",Calculations!AI160)</f>
        <v>2763875139882.3086</v>
      </c>
      <c r="AJ160">
        <f>IF(ISBLANK(Calculations!AJ160),"",Calculations!AJ160)</f>
        <v>2747732782116.2734</v>
      </c>
      <c r="AK160">
        <f>IF(ISBLANK(Calculations!AK160),"",Calculations!AK160)</f>
        <v>2735315109496.5283</v>
      </c>
      <c r="AL160">
        <f>IF(ISBLANK(Calculations!AL160),"",Calculations!AL160)</f>
        <v>2726585445569.0078</v>
      </c>
      <c r="AM160">
        <f>IF(ISBLANK(Calculations!AM160),"",Calculations!AM160)</f>
        <v>2722147412086.0718</v>
      </c>
      <c r="AN160">
        <f>IF(ISBLANK(Calculations!AN160),"",Calculations!AN160)</f>
        <v>2720920670377.2852</v>
      </c>
      <c r="AO160">
        <f>IF(ISBLANK(Calculations!AO160),"",Calculations!AO160)</f>
        <v>2722941650492.8931</v>
      </c>
      <c r="AP160">
        <f>IF(ISBLANK(Calculations!AP160),"",Calculations!AP160)</f>
        <v>2728673739626.3579</v>
      </c>
      <c r="AQ160">
        <f>IF(ISBLANK(Calculations!AQ160),"",Calculations!AQ160)</f>
        <v>2736728261532.4194</v>
      </c>
      <c r="AR160">
        <f>IF(ISBLANK(Calculations!AR160),"",Calculations!AR160)</f>
        <v>2748200079461.0293</v>
      </c>
      <c r="AS160">
        <f>IF(ISBLANK(Calculations!AS160),"",Calculations!AS160)</f>
        <v>2763289251950.4468</v>
      </c>
      <c r="AT160">
        <f>IF(ISBLANK(Calculations!AT160),"",Calculations!AT160)</f>
        <v>2781835643486.2959</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0.14532500119227315</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6052640974656.9844</v>
      </c>
      <c r="P173">
        <f>IF(ISBLANK(Calculations!P173),"",Calculations!P173)</f>
        <v>6052640974656.9844</v>
      </c>
      <c r="Q173">
        <f>IF(ISBLANK(Calculations!Q173),"",Calculations!Q173)</f>
        <v>6052640974656.9844</v>
      </c>
      <c r="R173">
        <f>IF(ISBLANK(Calculations!R173),"",Calculations!R173)</f>
        <v>6144809859746.9141</v>
      </c>
      <c r="S173">
        <f>IF(ISBLANK(Calculations!S173),"",Calculations!S173)</f>
        <v>6229017778280.6572</v>
      </c>
      <c r="T173">
        <f>IF(ISBLANK(Calculations!T173),"",Calculations!T173)</f>
        <v>6300567450291.1826</v>
      </c>
      <c r="U173">
        <f>IF(ISBLANK(Calculations!U173),"",Calculations!U173)</f>
        <v>6355140531166.4805</v>
      </c>
      <c r="V173">
        <f>IF(ISBLANK(Calculations!V173),"",Calculations!V173)</f>
        <v>6391390325633.5771</v>
      </c>
      <c r="W173">
        <f>IF(ISBLANK(Calculations!W173),"",Calculations!W173)</f>
        <v>6413990151274.3525</v>
      </c>
      <c r="X173">
        <f>IF(ISBLANK(Calculations!X173),"",Calculations!X173)</f>
        <v>6426574053422.5869</v>
      </c>
      <c r="Y173">
        <f>IF(ISBLANK(Calculations!Y173),"",Calculations!Y173)</f>
        <v>6434979416436.0957</v>
      </c>
      <c r="Z173">
        <f>IF(ISBLANK(Calculations!Z173),"",Calculations!Z173)</f>
        <v>6443744301305.4316</v>
      </c>
      <c r="AA173">
        <f>IF(ISBLANK(Calculations!AA173),"",Calculations!AA173)</f>
        <v>6458052583761.4053</v>
      </c>
      <c r="AB173">
        <f>IF(ISBLANK(Calculations!AB173),"",Calculations!AB173)</f>
        <v>6478441897346.4648</v>
      </c>
      <c r="AC173">
        <f>IF(ISBLANK(Calculations!AC173),"",Calculations!AC173)</f>
        <v>6504852647719.9395</v>
      </c>
      <c r="AD173">
        <f>IF(ISBLANK(Calculations!AD173),"",Calculations!AD173)</f>
        <v>6537909943352.3584</v>
      </c>
      <c r="AE173">
        <f>IF(ISBLANK(Calculations!AE173),"",Calculations!AE173)</f>
        <v>6575157884436.8145</v>
      </c>
      <c r="AF173">
        <f>IF(ISBLANK(Calculations!AF173),"",Calculations!AF173)</f>
        <v>6616002804297.2676</v>
      </c>
      <c r="AG173">
        <f>IF(ISBLANK(Calculations!AG173),"",Calculations!AG173)</f>
        <v>6660056940717.4854</v>
      </c>
      <c r="AH173">
        <f>IF(ISBLANK(Calculations!AH173),"",Calculations!AH173)</f>
        <v>6706940157991.6113</v>
      </c>
      <c r="AI173">
        <f>IF(ISBLANK(Calculations!AI173),"",Calculations!AI173)</f>
        <v>6755555003299.5322</v>
      </c>
      <c r="AJ173">
        <f>IF(ISBLANK(Calculations!AJ173),"",Calculations!AJ173)</f>
        <v>6804989508139.8232</v>
      </c>
      <c r="AK173">
        <f>IF(ISBLANK(Calculations!AK173),"",Calculations!AK173)</f>
        <v>6856852192057.8652</v>
      </c>
      <c r="AL173">
        <f>IF(ISBLANK(Calculations!AL173),"",Calculations!AL173)</f>
        <v>6911504398844.4814</v>
      </c>
      <c r="AM173">
        <f>IF(ISBLANK(Calculations!AM173),"",Calculations!AM173)</f>
        <v>6966924744788.2852</v>
      </c>
      <c r="AN173">
        <f>IF(ISBLANK(Calculations!AN173),"",Calculations!AN173)</f>
        <v>7025387855750.4785</v>
      </c>
      <c r="AO173">
        <f>IF(ISBLANK(Calculations!AO173),"",Calculations!AO173)</f>
        <v>7086558957998.4111</v>
      </c>
      <c r="AP173">
        <f>IF(ISBLANK(Calculations!AP173),"",Calculations!AP173)</f>
        <v>7149262675560.7646</v>
      </c>
      <c r="AQ173">
        <f>IF(ISBLANK(Calculations!AQ173),"",Calculations!AQ173)</f>
        <v>7214165495978.7812</v>
      </c>
      <c r="AR173">
        <f>IF(ISBLANK(Calculations!AR173),"",Calculations!AR173)</f>
        <v>7280086545627.3223</v>
      </c>
      <c r="AS173">
        <f>IF(ISBLANK(Calculations!AS173),"",Calculations!AS173)</f>
        <v>7346964744583.0156</v>
      </c>
      <c r="AT173">
        <f>IF(ISBLANK(Calculations!AT173),"",Calculations!AT173)</f>
        <v>7415816374911.8428</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0.23991968288544685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11049021155923.484</v>
      </c>
      <c r="P175">
        <f>IF(ISBLANK(Calculations!P175),"",Calculations!P175)</f>
        <v>11049021155923.484</v>
      </c>
      <c r="Q175">
        <f>IF(ISBLANK(Calculations!Q175),"",Calculations!Q175)</f>
        <v>11049021155923.484</v>
      </c>
      <c r="R175">
        <f>IF(ISBLANK(Calculations!R175),"",Calculations!R175)</f>
        <v>11172891637416.447</v>
      </c>
      <c r="S175">
        <f>IF(ISBLANK(Calculations!S175),"",Calculations!S175)</f>
        <v>11291085191071.217</v>
      </c>
      <c r="T175">
        <f>IF(ISBLANK(Calculations!T175),"",Calculations!T175)</f>
        <v>11406299579282.992</v>
      </c>
      <c r="U175">
        <f>IF(ISBLANK(Calculations!U175),"",Calculations!U175)</f>
        <v>11524001045396.049</v>
      </c>
      <c r="V175">
        <f>IF(ISBLANK(Calculations!V175),"",Calculations!V175)</f>
        <v>11640697365267.84</v>
      </c>
      <c r="W175">
        <f>IF(ISBLANK(Calculations!W175),"",Calculations!W175)</f>
        <v>11765123117427.988</v>
      </c>
      <c r="X175">
        <f>IF(ISBLANK(Calculations!X175),"",Calculations!X175)</f>
        <v>11899014019431.074</v>
      </c>
      <c r="Y175">
        <f>IF(ISBLANK(Calculations!Y175),"",Calculations!Y175)</f>
        <v>12039274533792.355</v>
      </c>
      <c r="Z175">
        <f>IF(ISBLANK(Calculations!Z175),"",Calculations!Z175)</f>
        <v>12188825306160.291</v>
      </c>
      <c r="AA175">
        <f>IF(ISBLANK(Calculations!AA175),"",Calculations!AA175)</f>
        <v>12339255682701.318</v>
      </c>
      <c r="AB175">
        <f>IF(ISBLANK(Calculations!AB175),"",Calculations!AB175)</f>
        <v>12489982876263.082</v>
      </c>
      <c r="AC175">
        <f>IF(ISBLANK(Calculations!AC175),"",Calculations!AC175)</f>
        <v>12642787676965.842</v>
      </c>
      <c r="AD175">
        <f>IF(ISBLANK(Calculations!AD175),"",Calculations!AD175)</f>
        <v>12795560890347.922</v>
      </c>
      <c r="AE175">
        <f>IF(ISBLANK(Calculations!AE175),"",Calculations!AE175)</f>
        <v>12946293733524.523</v>
      </c>
      <c r="AF175">
        <f>IF(ISBLANK(Calculations!AF175),"",Calculations!AF175)</f>
        <v>13098716849222.342</v>
      </c>
      <c r="AG175">
        <f>IF(ISBLANK(Calculations!AG175),"",Calculations!AG175)</f>
        <v>13247396339056.686</v>
      </c>
      <c r="AH175">
        <f>IF(ISBLANK(Calculations!AH175),"",Calculations!AH175)</f>
        <v>13400691380525.824</v>
      </c>
      <c r="AI175">
        <f>IF(ISBLANK(Calculations!AI175),"",Calculations!AI175)</f>
        <v>13550539901378.262</v>
      </c>
      <c r="AJ175">
        <f>IF(ISBLANK(Calculations!AJ175),"",Calculations!AJ175)</f>
        <v>13702716649294.492</v>
      </c>
      <c r="AK175">
        <f>IF(ISBLANK(Calculations!AK175),"",Calculations!AK175)</f>
        <v>13855678952135.512</v>
      </c>
      <c r="AL175">
        <f>IF(ISBLANK(Calculations!AL175),"",Calculations!AL175)</f>
        <v>14008607017395.131</v>
      </c>
      <c r="AM175">
        <f>IF(ISBLANK(Calculations!AM175),"",Calculations!AM175)</f>
        <v>14162669753405.633</v>
      </c>
      <c r="AN175">
        <f>IF(ISBLANK(Calculations!AN175),"",Calculations!AN175)</f>
        <v>14318419817669.979</v>
      </c>
      <c r="AO175">
        <f>IF(ISBLANK(Calculations!AO175),"",Calculations!AO175)</f>
        <v>14474583802821.518</v>
      </c>
      <c r="AP175">
        <f>IF(ISBLANK(Calculations!AP175),"",Calculations!AP175)</f>
        <v>14632857626061.264</v>
      </c>
      <c r="AQ175">
        <f>IF(ISBLANK(Calculations!AQ175),"",Calculations!AQ175)</f>
        <v>14791647696102.914</v>
      </c>
      <c r="AR175">
        <f>IF(ISBLANK(Calculations!AR175),"",Calculations!AR175)</f>
        <v>14950365880280.486</v>
      </c>
      <c r="AS175">
        <f>IF(ISBLANK(Calculations!AS175),"",Calculations!AS175)</f>
        <v>15110443670922.301</v>
      </c>
      <c r="AT175">
        <f>IF(ISBLANK(Calculations!AT175),"",Calculations!AT175)</f>
        <v>15273085280537.596</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0</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0</v>
      </c>
      <c r="P176">
        <f>IF(ISBLANK(Calculations!P176),"",Calculations!P176)</f>
        <v>0</v>
      </c>
      <c r="Q176">
        <f>IF(ISBLANK(Calculations!Q176),"",Calculations!Q176)</f>
        <v>0</v>
      </c>
      <c r="R176">
        <f>IF(ISBLANK(Calculations!R176),"",Calculations!R176)</f>
        <v>0</v>
      </c>
      <c r="S176">
        <f>IF(ISBLANK(Calculations!S176),"",Calculations!S176)</f>
        <v>0</v>
      </c>
      <c r="T176">
        <f>IF(ISBLANK(Calculations!T176),"",Calculations!T176)</f>
        <v>0</v>
      </c>
      <c r="U176">
        <f>IF(ISBLANK(Calculations!U176),"",Calculations!U176)</f>
        <v>0</v>
      </c>
      <c r="V176">
        <f>IF(ISBLANK(Calculations!V176),"",Calculations!V176)</f>
        <v>0</v>
      </c>
      <c r="W176">
        <f>IF(ISBLANK(Calculations!W176),"",Calculations!W176)</f>
        <v>0</v>
      </c>
      <c r="X176">
        <f>IF(ISBLANK(Calculations!X176),"",Calculations!X176)</f>
        <v>0</v>
      </c>
      <c r="Y176">
        <f>IF(ISBLANK(Calculations!Y176),"",Calculations!Y176)</f>
        <v>0</v>
      </c>
      <c r="Z176">
        <f>IF(ISBLANK(Calculations!Z176),"",Calculations!Z176)</f>
        <v>0</v>
      </c>
      <c r="AA176">
        <f>IF(ISBLANK(Calculations!AA176),"",Calculations!AA176)</f>
        <v>0</v>
      </c>
      <c r="AB176">
        <f>IF(ISBLANK(Calculations!AB176),"",Calculations!AB176)</f>
        <v>0</v>
      </c>
      <c r="AC176">
        <f>IF(ISBLANK(Calculations!AC176),"",Calculations!AC176)</f>
        <v>0</v>
      </c>
      <c r="AD176">
        <f>IF(ISBLANK(Calculations!AD176),"",Calculations!AD176)</f>
        <v>0</v>
      </c>
      <c r="AE176">
        <f>IF(ISBLANK(Calculations!AE176),"",Calculations!AE176)</f>
        <v>0</v>
      </c>
      <c r="AF176">
        <f>IF(ISBLANK(Calculations!AF176),"",Calculations!AF176)</f>
        <v>0</v>
      </c>
      <c r="AG176">
        <f>IF(ISBLANK(Calculations!AG176),"",Calculations!AG176)</f>
        <v>0</v>
      </c>
      <c r="AH176">
        <f>IF(ISBLANK(Calculations!AH176),"",Calculations!AH176)</f>
        <v>0</v>
      </c>
      <c r="AI176">
        <f>IF(ISBLANK(Calculations!AI176),"",Calculations!AI176)</f>
        <v>0</v>
      </c>
      <c r="AJ176">
        <f>IF(ISBLANK(Calculations!AJ176),"",Calculations!AJ176)</f>
        <v>0</v>
      </c>
      <c r="AK176">
        <f>IF(ISBLANK(Calculations!AK176),"",Calculations!AK176)</f>
        <v>0</v>
      </c>
      <c r="AL176">
        <f>IF(ISBLANK(Calculations!AL176),"",Calculations!AL176)</f>
        <v>0</v>
      </c>
      <c r="AM176">
        <f>IF(ISBLANK(Calculations!AM176),"",Calculations!AM176)</f>
        <v>0</v>
      </c>
      <c r="AN176">
        <f>IF(ISBLANK(Calculations!AN176),"",Calculations!AN176)</f>
        <v>0</v>
      </c>
      <c r="AO176">
        <f>IF(ISBLANK(Calculations!AO176),"",Calculations!AO176)</f>
        <v>0</v>
      </c>
      <c r="AP176">
        <f>IF(ISBLANK(Calculations!AP176),"",Calculations!AP176)</f>
        <v>0</v>
      </c>
      <c r="AQ176">
        <f>IF(ISBLANK(Calculations!AQ176),"",Calculations!AQ176)</f>
        <v>0</v>
      </c>
      <c r="AR176">
        <f>IF(ISBLANK(Calculations!AR176),"",Calculations!AR176)</f>
        <v>0</v>
      </c>
      <c r="AS176">
        <f>IF(ISBLANK(Calculations!AS176),"",Calculations!AS176)</f>
        <v>0</v>
      </c>
      <c r="AT176">
        <f>IF(ISBLANK(Calculations!AT176),"",Calculations!AT176)</f>
        <v>0</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0.58205506849857114</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24242011547896.988</v>
      </c>
      <c r="P186">
        <f>IF(ISBLANK(Calculations!P186),"",Calculations!P186)</f>
        <v>24242011547896.988</v>
      </c>
      <c r="Q186">
        <f>IF(ISBLANK(Calculations!Q186),"",Calculations!Q186)</f>
        <v>24242011547896.988</v>
      </c>
      <c r="R186">
        <f>IF(ISBLANK(Calculations!R186),"",Calculations!R186)</f>
        <v>24481700331012.031</v>
      </c>
      <c r="S186">
        <f>IF(ISBLANK(Calculations!S186),"",Calculations!S186)</f>
        <v>24759891590303.328</v>
      </c>
      <c r="T186">
        <f>IF(ISBLANK(Calculations!T186),"",Calculations!T186)</f>
        <v>25083244525726.723</v>
      </c>
      <c r="U186">
        <f>IF(ISBLANK(Calculations!U186),"",Calculations!U186)</f>
        <v>25415228971920.59</v>
      </c>
      <c r="V186">
        <f>IF(ISBLANK(Calculations!V186),"",Calculations!V186)</f>
        <v>25770297937705.609</v>
      </c>
      <c r="W186">
        <f>IF(ISBLANK(Calculations!W186),"",Calculations!W186)</f>
        <v>26140880294470.027</v>
      </c>
      <c r="X186">
        <f>IF(ISBLANK(Calculations!X186),"",Calculations!X186)</f>
        <v>26521080317412.473</v>
      </c>
      <c r="Y186">
        <f>IF(ISBLANK(Calculations!Y186),"",Calculations!Y186)</f>
        <v>26917482979737.145</v>
      </c>
      <c r="Z186">
        <f>IF(ISBLANK(Calculations!Z186),"",Calculations!Z186)</f>
        <v>27324394029252.98</v>
      </c>
      <c r="AA186">
        <f>IF(ISBLANK(Calculations!AA186),"",Calculations!AA186)</f>
        <v>27739798739858.664</v>
      </c>
      <c r="AB186">
        <f>IF(ISBLANK(Calculations!AB186),"",Calculations!AB186)</f>
        <v>28174799312754.113</v>
      </c>
      <c r="AC186">
        <f>IF(ISBLANK(Calculations!AC186),"",Calculations!AC186)</f>
        <v>28619587212972.723</v>
      </c>
      <c r="AD186">
        <f>IF(ISBLANK(Calculations!AD186),"",Calculations!AD186)</f>
        <v>29080217222639.949</v>
      </c>
      <c r="AE186">
        <f>IF(ISBLANK(Calculations!AE186),"",Calculations!AE186)</f>
        <v>29554261066612.461</v>
      </c>
      <c r="AF186">
        <f>IF(ISBLANK(Calculations!AF186),"",Calculations!AF186)</f>
        <v>30033320518195.051</v>
      </c>
      <c r="AG186">
        <f>IF(ISBLANK(Calculations!AG186),"",Calculations!AG186)</f>
        <v>30533449763267.582</v>
      </c>
      <c r="AH186">
        <f>IF(ISBLANK(Calculations!AH186),"",Calculations!AH186)</f>
        <v>31036855589209.906</v>
      </c>
      <c r="AI186">
        <f>IF(ISBLANK(Calculations!AI186),"",Calculations!AI186)</f>
        <v>31555859636704.43</v>
      </c>
      <c r="AJ186">
        <f>IF(ISBLANK(Calculations!AJ186),"",Calculations!AJ186)</f>
        <v>32089200050982.223</v>
      </c>
      <c r="AK186">
        <f>IF(ISBLANK(Calculations!AK186),"",Calculations!AK186)</f>
        <v>32638785519928.801</v>
      </c>
      <c r="AL186">
        <f>IF(ISBLANK(Calculations!AL186),"",Calculations!AL186)</f>
        <v>33199674662685.391</v>
      </c>
      <c r="AM186">
        <f>IF(ISBLANK(Calculations!AM186),"",Calculations!AM186)</f>
        <v>33778155545451.93</v>
      </c>
      <c r="AN186">
        <f>IF(ISBLANK(Calculations!AN186),"",Calculations!AN186)</f>
        <v>34366370736433.906</v>
      </c>
      <c r="AO186">
        <f>IF(ISBLANK(Calculations!AO186),"",Calculations!AO186)</f>
        <v>34960513463682.098</v>
      </c>
      <c r="AP186">
        <f>IF(ISBLANK(Calculations!AP186),"",Calculations!AP186)</f>
        <v>35576606101611.867</v>
      </c>
      <c r="AQ186">
        <f>IF(ISBLANK(Calculations!AQ186),"",Calculations!AQ186)</f>
        <v>36191892849101.289</v>
      </c>
      <c r="AR186">
        <f>IF(ISBLANK(Calculations!AR186),"",Calculations!AR186)</f>
        <v>36826658816842.852</v>
      </c>
      <c r="AS186">
        <f>IF(ISBLANK(Calculations!AS186),"",Calculations!AS186)</f>
        <v>37475909604870.039</v>
      </c>
      <c r="AT186">
        <f>IF(ISBLANK(Calculations!AT186),"",Calculations!AT186)</f>
        <v>38143261116343.367</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0.21276479667577056</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9798457181309.2617</v>
      </c>
      <c r="P188">
        <f>IF(ISBLANK(Calculations!P188),"",Calculations!P188)</f>
        <v>9798457181309.2617</v>
      </c>
      <c r="Q188">
        <f>IF(ISBLANK(Calculations!Q188),"",Calculations!Q188)</f>
        <v>9798457181309.2617</v>
      </c>
      <c r="R188">
        <f>IF(ISBLANK(Calculations!R188),"",Calculations!R188)</f>
        <v>9764668621176.9414</v>
      </c>
      <c r="S188">
        <f>IF(ISBLANK(Calculations!S188),"",Calculations!S188)</f>
        <v>9753842203367.8613</v>
      </c>
      <c r="T188">
        <f>IF(ISBLANK(Calculations!T188),"",Calculations!T188)</f>
        <v>9739425751044.7344</v>
      </c>
      <c r="U188">
        <f>IF(ISBLANK(Calculations!U188),"",Calculations!U188)</f>
        <v>9719687600500.7695</v>
      </c>
      <c r="V188">
        <f>IF(ISBLANK(Calculations!V188),"",Calculations!V188)</f>
        <v>9699681957189.0762</v>
      </c>
      <c r="W188">
        <f>IF(ISBLANK(Calculations!W188),"",Calculations!W188)</f>
        <v>9654869879313.5762</v>
      </c>
      <c r="X188">
        <f>IF(ISBLANK(Calculations!X188),"",Calculations!X188)</f>
        <v>9616956299131.7383</v>
      </c>
      <c r="Y188">
        <f>IF(ISBLANK(Calculations!Y188),"",Calculations!Y188)</f>
        <v>9589601643991.2852</v>
      </c>
      <c r="Z188">
        <f>IF(ISBLANK(Calculations!Z188),"",Calculations!Z188)</f>
        <v>9577353290943.3105</v>
      </c>
      <c r="AA188">
        <f>IF(ISBLANK(Calculations!AA188),"",Calculations!AA188)</f>
        <v>9569779022046.9766</v>
      </c>
      <c r="AB188">
        <f>IF(ISBLANK(Calculations!AB188),"",Calculations!AB188)</f>
        <v>9567470137104.5996</v>
      </c>
      <c r="AC188">
        <f>IF(ISBLANK(Calculations!AC188),"",Calculations!AC188)</f>
        <v>9571482528620.3164</v>
      </c>
      <c r="AD188">
        <f>IF(ISBLANK(Calculations!AD188),"",Calculations!AD188)</f>
        <v>9570736364584.0625</v>
      </c>
      <c r="AE188">
        <f>IF(ISBLANK(Calculations!AE188),"",Calculations!AE188)</f>
        <v>9553954713051.6738</v>
      </c>
      <c r="AF188">
        <f>IF(ISBLANK(Calculations!AF188),"",Calculations!AF188)</f>
        <v>9540101403397.418</v>
      </c>
      <c r="AG188">
        <f>IF(ISBLANK(Calculations!AG188),"",Calculations!AG188)</f>
        <v>9530176013858.5352</v>
      </c>
      <c r="AH188">
        <f>IF(ISBLANK(Calculations!AH188),"",Calculations!AH188)</f>
        <v>9527332143380.7285</v>
      </c>
      <c r="AI188">
        <f>IF(ISBLANK(Calculations!AI188),"",Calculations!AI188)</f>
        <v>9524826158504.252</v>
      </c>
      <c r="AJ188">
        <f>IF(ISBLANK(Calculations!AJ188),"",Calculations!AJ188)</f>
        <v>9530204170991.9766</v>
      </c>
      <c r="AK188">
        <f>IF(ISBLANK(Calculations!AK188),"",Calculations!AK188)</f>
        <v>9534681155209.5195</v>
      </c>
      <c r="AL188">
        <f>IF(ISBLANK(Calculations!AL188),"",Calculations!AL188)</f>
        <v>9532681998735.0254</v>
      </c>
      <c r="AM188">
        <f>IF(ISBLANK(Calculations!AM188),"",Calculations!AM188)</f>
        <v>9523488694665.6836</v>
      </c>
      <c r="AN188">
        <f>IF(ISBLANK(Calculations!AN188),"",Calculations!AN188)</f>
        <v>9511507834385.4199</v>
      </c>
      <c r="AO188">
        <f>IF(ISBLANK(Calculations!AO188),"",Calculations!AO188)</f>
        <v>9497964253199.0488</v>
      </c>
      <c r="AP188">
        <f>IF(ISBLANK(Calculations!AP188),"",Calculations!AP188)</f>
        <v>9485659585884.1875</v>
      </c>
      <c r="AQ188">
        <f>IF(ISBLANK(Calculations!AQ188),"",Calculations!AQ188)</f>
        <v>9476466281814.8457</v>
      </c>
      <c r="AR188">
        <f>IF(ISBLANK(Calculations!AR188),"",Calculations!AR188)</f>
        <v>9463880043165.5566</v>
      </c>
      <c r="AS188">
        <f>IF(ISBLANK(Calculations!AS188),"",Calculations!AS188)</f>
        <v>9455137253231.3125</v>
      </c>
      <c r="AT188">
        <f>IF(ISBLANK(Calculations!AT188),"",Calculations!AT188)</f>
        <v>9445437120759.9863</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0.96091173595167811</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4876627059954.7666</v>
      </c>
      <c r="P189">
        <f>IF(ISBLANK(Calculations!P189),"",Calculations!P189)</f>
        <v>4876627059954.7666</v>
      </c>
      <c r="Q189">
        <f>IF(ISBLANK(Calculations!Q189),"",Calculations!Q189)</f>
        <v>4876627059954.7666</v>
      </c>
      <c r="R189">
        <f>IF(ISBLANK(Calculations!R189),"",Calculations!R189)</f>
        <v>4882058824621.1953</v>
      </c>
      <c r="S189">
        <f>IF(ISBLANK(Calculations!S189),"",Calculations!S189)</f>
        <v>4880707919419.1699</v>
      </c>
      <c r="T189">
        <f>IF(ISBLANK(Calculations!T189),"",Calculations!T189)</f>
        <v>4875079147744.1357</v>
      </c>
      <c r="U189">
        <f>IF(ISBLANK(Calculations!U189),"",Calculations!U189)</f>
        <v>4859740744929.6953</v>
      </c>
      <c r="V189">
        <f>IF(ISBLANK(Calculations!V189),"",Calculations!V189)</f>
        <v>4845218514008.0928</v>
      </c>
      <c r="W189">
        <f>IF(ISBLANK(Calculations!W189),"",Calculations!W189)</f>
        <v>4836240623186.4473</v>
      </c>
      <c r="X189">
        <f>IF(ISBLANK(Calculations!X189),"",Calculations!X189)</f>
        <v>4837366377521.4482</v>
      </c>
      <c r="Y189">
        <f>IF(ISBLANK(Calculations!Y189),"",Calculations!Y189)</f>
        <v>4837225658229.5615</v>
      </c>
      <c r="Z189">
        <f>IF(ISBLANK(Calculations!Z189),"",Calculations!Z189)</f>
        <v>4829148370875.8916</v>
      </c>
      <c r="AA189">
        <f>IF(ISBLANK(Calculations!AA189),"",Calculations!AA189)</f>
        <v>4818003402959.3213</v>
      </c>
      <c r="AB189">
        <f>IF(ISBLANK(Calculations!AB189),"",Calculations!AB189)</f>
        <v>4805479385982.3975</v>
      </c>
      <c r="AC189">
        <f>IF(ISBLANK(Calculations!AC189),"",Calculations!AC189)</f>
        <v>4805197947398.624</v>
      </c>
      <c r="AD189">
        <f>IF(ISBLANK(Calculations!AD189),"",Calculations!AD189)</f>
        <v>4804803933381.3848</v>
      </c>
      <c r="AE189">
        <f>IF(ISBLANK(Calculations!AE189),"",Calculations!AE189)</f>
        <v>4806267414016.9072</v>
      </c>
      <c r="AF189">
        <f>IF(ISBLANK(Calculations!AF189),"",Calculations!AF189)</f>
        <v>4798950010839.3574</v>
      </c>
      <c r="AG189">
        <f>IF(ISBLANK(Calculations!AG189),"",Calculations!AG189)</f>
        <v>4798527852963.7285</v>
      </c>
      <c r="AH189">
        <f>IF(ISBLANK(Calculations!AH189),"",Calculations!AH189)</f>
        <v>4801764396676.874</v>
      </c>
      <c r="AI189">
        <f>IF(ISBLANK(Calculations!AI189),"",Calculations!AI189)</f>
        <v>4802749431719.9883</v>
      </c>
      <c r="AJ189">
        <f>IF(ISBLANK(Calculations!AJ189),"",Calculations!AJ189)</f>
        <v>4804072193063.623</v>
      </c>
      <c r="AK189">
        <f>IF(ISBLANK(Calculations!AK189),"",Calculations!AK189)</f>
        <v>4809053655996.0332</v>
      </c>
      <c r="AL189">
        <f>IF(ISBLANK(Calculations!AL189),"",Calculations!AL189)</f>
        <v>4818453704693.3389</v>
      </c>
      <c r="AM189">
        <f>IF(ISBLANK(Calculations!AM189),"",Calculations!AM189)</f>
        <v>4829007651584.0029</v>
      </c>
      <c r="AN189">
        <f>IF(ISBLANK(Calculations!AN189),"",Calculations!AN189)</f>
        <v>4838801714298.5791</v>
      </c>
      <c r="AO189">
        <f>IF(ISBLANK(Calculations!AO189),"",Calculations!AO189)</f>
        <v>4846372412201.4814</v>
      </c>
      <c r="AP189">
        <f>IF(ISBLANK(Calculations!AP189),"",Calculations!AP189)</f>
        <v>4850650278674.5205</v>
      </c>
      <c r="AQ189">
        <f>IF(ISBLANK(Calculations!AQ189),"",Calculations!AQ189)</f>
        <v>4851719745292.7725</v>
      </c>
      <c r="AR189">
        <f>IF(ISBLANK(Calculations!AR189),"",Calculations!AR189)</f>
        <v>4854956289005.918</v>
      </c>
      <c r="AS189">
        <f>IF(ISBLANK(Calculations!AS189),"",Calculations!AS189)</f>
        <v>4858980860753.543</v>
      </c>
      <c r="AT189">
        <f>IF(ISBLANK(Calculations!AT189),"",Calculations!AT189)</f>
        <v>4860500629105.8135</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37363000000000</v>
      </c>
      <c r="P199">
        <f>IF(ISBLANK(Calculations!P199),"",Calculations!P199)</f>
        <v>37363000000000</v>
      </c>
      <c r="Q199">
        <f>IF(ISBLANK(Calculations!Q199),"",Calculations!Q199)</f>
        <v>37363000000000</v>
      </c>
      <c r="R199">
        <f>IF(ISBLANK(Calculations!R199),"",Calculations!R199)</f>
        <v>37321167861583.906</v>
      </c>
      <c r="S199">
        <f>IF(ISBLANK(Calculations!S199),"",Calculations!S199)</f>
        <v>37286395725515.695</v>
      </c>
      <c r="T199">
        <f>IF(ISBLANK(Calculations!T199),"",Calculations!T199)</f>
        <v>37268099712910.727</v>
      </c>
      <c r="U199">
        <f>IF(ISBLANK(Calculations!U199),"",Calculations!U199)</f>
        <v>37264937741628.117</v>
      </c>
      <c r="V199">
        <f>IF(ISBLANK(Calculations!V199),"",Calculations!V199)</f>
        <v>37270284934353.711</v>
      </c>
      <c r="W199">
        <f>IF(ISBLANK(Calculations!W199),"",Calculations!W199)</f>
        <v>37302641362879.227</v>
      </c>
      <c r="X199">
        <f>IF(ISBLANK(Calculations!X199),"",Calculations!X199)</f>
        <v>37353308870579.359</v>
      </c>
      <c r="Y199">
        <f>IF(ISBLANK(Calculations!Y199),"",Calculations!Y199)</f>
        <v>37410771375504.5</v>
      </c>
      <c r="Z199">
        <f>IF(ISBLANK(Calculations!Z199),"",Calculations!Z199)</f>
        <v>37472091229162.805</v>
      </c>
      <c r="AA199">
        <f>IF(ISBLANK(Calculations!AA199),"",Calculations!AA199)</f>
        <v>37543424677148.328</v>
      </c>
      <c r="AB199">
        <f>IF(ISBLANK(Calculations!AB199),"",Calculations!AB199)</f>
        <v>37614346038583.078</v>
      </c>
      <c r="AC199">
        <f>IF(ISBLANK(Calculations!AC199),"",Calculations!AC199)</f>
        <v>37703118001924.289</v>
      </c>
      <c r="AD199">
        <f>IF(ISBLANK(Calculations!AD199),"",Calculations!AD199)</f>
        <v>37822838369734.227</v>
      </c>
      <c r="AE199">
        <f>IF(ISBLANK(Calculations!AE199),"",Calculations!AE199)</f>
        <v>37957502469635.328</v>
      </c>
      <c r="AF199">
        <f>IF(ISBLANK(Calculations!AF199),"",Calculations!AF199)</f>
        <v>38092802550341.656</v>
      </c>
      <c r="AG199">
        <f>IF(ISBLANK(Calculations!AG199),"",Calculations!AG199)</f>
        <v>38215294765312.328</v>
      </c>
      <c r="AH199">
        <f>IF(ISBLANK(Calculations!AH199),"",Calculations!AH199)</f>
        <v>38332471302341.414</v>
      </c>
      <c r="AI199">
        <f>IF(ISBLANK(Calculations!AI199),"",Calculations!AI199)</f>
        <v>38422187137166.641</v>
      </c>
      <c r="AJ199">
        <f>IF(ISBLANK(Calculations!AJ199),"",Calculations!AJ199)</f>
        <v>38477277045328.227</v>
      </c>
      <c r="AK199">
        <f>IF(ISBLANK(Calculations!AK199),"",Calculations!AK199)</f>
        <v>38415662009665.562</v>
      </c>
      <c r="AL199">
        <f>IF(ISBLANK(Calculations!AL199),"",Calculations!AL199)</f>
        <v>38327978567523.664</v>
      </c>
      <c r="AM199">
        <f>IF(ISBLANK(Calculations!AM199),"",Calculations!AM199)</f>
        <v>38219767027607.148</v>
      </c>
      <c r="AN199">
        <f>IF(ISBLANK(Calculations!AN199),"",Calculations!AN199)</f>
        <v>38091558736403.812</v>
      </c>
      <c r="AO199">
        <f>IF(ISBLANK(Calculations!AO199),"",Calculations!AO199)</f>
        <v>37937082078918.984</v>
      </c>
      <c r="AP199">
        <f>IF(ISBLANK(Calculations!AP199),"",Calculations!AP199)</f>
        <v>37746041115961.531</v>
      </c>
      <c r="AQ199">
        <f>IF(ISBLANK(Calculations!AQ199),"",Calculations!AQ199)</f>
        <v>37505164801101.219</v>
      </c>
      <c r="AR199">
        <f>IF(ISBLANK(Calculations!AR199),"",Calculations!AR199)</f>
        <v>37220377092738.523</v>
      </c>
      <c r="AS199">
        <f>IF(ISBLANK(Calculations!AS199),"",Calculations!AS199)</f>
        <v>36898910433628.008</v>
      </c>
      <c r="AT199">
        <f>IF(ISBLANK(Calculations!AT199),"",Calculations!AT199)</f>
        <v>36545840133662.023</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41649000000000</v>
      </c>
      <c r="P202">
        <f>IF(ISBLANK(Calculations!P202),"",Calculations!P202)</f>
        <v>41649000000000</v>
      </c>
      <c r="Q202">
        <f>IF(ISBLANK(Calculations!Q202),"",Calculations!Q202)</f>
        <v>41649000000000</v>
      </c>
      <c r="R202">
        <f>IF(ISBLANK(Calculations!R202),"",Calculations!R202)</f>
        <v>41982380668423.273</v>
      </c>
      <c r="S202">
        <f>IF(ISBLANK(Calculations!S202),"",Calculations!S202)</f>
        <v>42303351848946.266</v>
      </c>
      <c r="T202">
        <f>IF(ISBLANK(Calculations!T202),"",Calculations!T202)</f>
        <v>42640673130399.406</v>
      </c>
      <c r="U202">
        <f>IF(ISBLANK(Calculations!U202),"",Calculations!U202)</f>
        <v>42968523539394.328</v>
      </c>
      <c r="V202">
        <f>IF(ISBLANK(Calculations!V202),"",Calculations!V202)</f>
        <v>43295622211371</v>
      </c>
      <c r="W202">
        <f>IF(ISBLANK(Calculations!W202),"",Calculations!W202)</f>
        <v>43623288510210.531</v>
      </c>
      <c r="X202">
        <f>IF(ISBLANK(Calculations!X202),"",Calculations!X202)</f>
        <v>43951814634622.289</v>
      </c>
      <c r="Y202">
        <f>IF(ISBLANK(Calculations!Y202),"",Calculations!Y202)</f>
        <v>44293268107687.148</v>
      </c>
      <c r="Z202">
        <f>IF(ISBLANK(Calculations!Z202),"",Calculations!Z202)</f>
        <v>44650788151243.68</v>
      </c>
      <c r="AA202">
        <f>IF(ISBLANK(Calculations!AA202),"",Calculations!AA202)</f>
        <v>45032431461328.539</v>
      </c>
      <c r="AB202">
        <f>IF(ISBLANK(Calculations!AB202),"",Calculations!AB202)</f>
        <v>45453158914399.602</v>
      </c>
      <c r="AC202">
        <f>IF(ISBLANK(Calculations!AC202),"",Calculations!AC202)</f>
        <v>45895892991619.133</v>
      </c>
      <c r="AD202">
        <f>IF(ISBLANK(Calculations!AD202),"",Calculations!AD202)</f>
        <v>46368855924051.008</v>
      </c>
      <c r="AE202">
        <f>IF(ISBLANK(Calculations!AE202),"",Calculations!AE202)</f>
        <v>46864870474888.047</v>
      </c>
      <c r="AF202">
        <f>IF(ISBLANK(Calculations!AF202),"",Calculations!AF202)</f>
        <v>47374024294020.289</v>
      </c>
      <c r="AG202">
        <f>IF(ISBLANK(Calculations!AG202),"",Calculations!AG202)</f>
        <v>47909909945638.859</v>
      </c>
      <c r="AH202">
        <f>IF(ISBLANK(Calculations!AH202),"",Calculations!AH202)</f>
        <v>48462875215570.219</v>
      </c>
      <c r="AI202">
        <f>IF(ISBLANK(Calculations!AI202),"",Calculations!AI202)</f>
        <v>49041046102246.656</v>
      </c>
      <c r="AJ202">
        <f>IF(ISBLANK(Calculations!AJ202),"",Calculations!AJ202)</f>
        <v>49638394570485.875</v>
      </c>
      <c r="AK202">
        <f>IF(ISBLANK(Calculations!AK202),"",Calculations!AK202)</f>
        <v>50262888904330.641</v>
      </c>
      <c r="AL202">
        <f>IF(ISBLANK(Calculations!AL202),"",Calculations!AL202)</f>
        <v>50911649128363.859</v>
      </c>
      <c r="AM202">
        <f>IF(ISBLANK(Calculations!AM202),"",Calculations!AM202)</f>
        <v>51587620314383.664</v>
      </c>
      <c r="AN202">
        <f>IF(ISBLANK(Calculations!AN202),"",Calculations!AN202)</f>
        <v>52284288305706.297</v>
      </c>
      <c r="AO202">
        <f>IF(ISBLANK(Calculations!AO202),"",Calculations!AO202)</f>
        <v>52999630240643.422</v>
      </c>
      <c r="AP202">
        <f>IF(ISBLANK(Calculations!AP202),"",Calculations!AP202)</f>
        <v>53746572675082.453</v>
      </c>
      <c r="AQ202">
        <f>IF(ISBLANK(Calculations!AQ202),"",Calculations!AQ202)</f>
        <v>54501525095896.031</v>
      </c>
      <c r="AR202">
        <f>IF(ISBLANK(Calculations!AR202),"",Calculations!AR202)</f>
        <v>55284216841417.477</v>
      </c>
      <c r="AS202">
        <f>IF(ISBLANK(Calculations!AS202),"",Calculations!AS202)</f>
        <v>56091209777028.148</v>
      </c>
      <c r="AT202">
        <f>IF(ISBLANK(Calculations!AT202),"",Calculations!AT202)</f>
        <v>56926409000176.812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5538965049542.3838</v>
      </c>
      <c r="C2" s="7">
        <f>'IRA Calculations'!Q4</f>
        <v>5538788538621.5947</v>
      </c>
      <c r="D2" s="7">
        <f>'IRA Calculations'!R4</f>
        <v>5568183118885.124</v>
      </c>
      <c r="E2" s="7">
        <f>'IRA Calculations'!S4</f>
        <v>5597978821437.1074</v>
      </c>
      <c r="F2" s="7">
        <f>'IRA Calculations'!T4</f>
        <v>5623769362997.0469</v>
      </c>
      <c r="G2" s="7">
        <f>'IRA Calculations'!U4</f>
        <v>5649235155919.1328</v>
      </c>
      <c r="H2" s="7">
        <f>'IRA Calculations'!V4</f>
        <v>5673836644637.5508</v>
      </c>
      <c r="I2" s="7">
        <f>'IRA Calculations'!W4</f>
        <v>5696803024126.6211</v>
      </c>
      <c r="J2" s="7">
        <f>'IRA Calculations'!X4</f>
        <v>5719403500203.2314</v>
      </c>
      <c r="K2" s="7">
        <f>'IRA Calculations'!Y4</f>
        <v>5739872288428.2412</v>
      </c>
      <c r="L2" s="7">
        <f>'IRA Calculations'!Z4</f>
        <v>5762876517755.0088</v>
      </c>
      <c r="M2" s="7">
        <f>'IRA Calculations'!AA4</f>
        <v>5786772097263.5176</v>
      </c>
      <c r="N2" s="7">
        <f>'IRA Calculations'!AB4</f>
        <v>5812325921213.6641</v>
      </c>
      <c r="O2" s="7">
        <f>'IRA Calculations'!AC4</f>
        <v>5835756742752.0596</v>
      </c>
      <c r="P2" s="7">
        <f>'IRA Calculations'!AD4</f>
        <v>5863312961527.8389</v>
      </c>
      <c r="Q2" s="7">
        <f>'IRA Calculations'!AE4</f>
        <v>5893983465271.6104</v>
      </c>
      <c r="R2" s="7">
        <f>'IRA Calculations'!AF4</f>
        <v>5931050376277.5039</v>
      </c>
      <c r="S2" s="7">
        <f>'IRA Calculations'!AG4</f>
        <v>5971311380800.3408</v>
      </c>
      <c r="T2" s="7">
        <f>'IRA Calculations'!AH4</f>
        <v>6015474197522.6689</v>
      </c>
      <c r="U2" s="7">
        <f>'IRA Calculations'!AI4</f>
        <v>6060911254158.6699</v>
      </c>
      <c r="V2" s="7">
        <f>'IRA Calculations'!AJ4</f>
        <v>6107411250246.0029</v>
      </c>
      <c r="W2" s="7">
        <f>'IRA Calculations'!AK4</f>
        <v>6134741745983.8125</v>
      </c>
      <c r="X2" s="7">
        <f>'IRA Calculations'!AL4</f>
        <v>6163429367143.7246</v>
      </c>
      <c r="Y2" s="7">
        <f>'IRA Calculations'!AM4</f>
        <v>6191919178517.9873</v>
      </c>
      <c r="Z2" s="7">
        <f>'IRA Calculations'!AN4</f>
        <v>6221629285995.6113</v>
      </c>
      <c r="AA2" s="7">
        <f>'IRA Calculations'!AO4</f>
        <v>6250969088684.9404</v>
      </c>
      <c r="AB2" s="7">
        <f>'IRA Calculations'!AP4</f>
        <v>6281836898421.1172</v>
      </c>
      <c r="AC2" s="7">
        <f>'IRA Calculations'!AQ4</f>
        <v>6312768571698.7715</v>
      </c>
      <c r="AD2" s="7">
        <f>'IRA Calculations'!AR4</f>
        <v>6345423469388.0127</v>
      </c>
      <c r="AE2" s="7">
        <f>'IRA Calculations'!AS4</f>
        <v>6378376711648.7539</v>
      </c>
      <c r="AF2" s="7">
        <f>'IRA Calculations'!AT4</f>
        <v>6413413034858.0664</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49740132980642.109</v>
      </c>
      <c r="C4" s="7">
        <f>'IRA Calculations'!Q6</f>
        <v>49740132980642.109</v>
      </c>
      <c r="D4" s="7">
        <f>'IRA Calculations'!R6</f>
        <v>50030851420188.18</v>
      </c>
      <c r="E4" s="7">
        <f>'IRA Calculations'!S6</f>
        <v>48910338298175.055</v>
      </c>
      <c r="F4" s="7">
        <f>'IRA Calculations'!T6</f>
        <v>47732580945368.273</v>
      </c>
      <c r="G4" s="7">
        <f>'IRA Calculations'!U6</f>
        <v>46550644855160.781</v>
      </c>
      <c r="H4" s="7">
        <f>'IRA Calculations'!V6</f>
        <v>45361437086730.789</v>
      </c>
      <c r="I4" s="7">
        <f>'IRA Calculations'!W6</f>
        <v>44159946239638.93</v>
      </c>
      <c r="J4" s="7">
        <f>'IRA Calculations'!X6</f>
        <v>42950225823870.523</v>
      </c>
      <c r="K4" s="7">
        <f>'IRA Calculations'!Y6</f>
        <v>41692641221116.945</v>
      </c>
      <c r="L4" s="7">
        <f>'IRA Calculations'!Z6</f>
        <v>40456911792282.484</v>
      </c>
      <c r="M4" s="7">
        <f>'IRA Calculations'!AA6</f>
        <v>39219091587357.914</v>
      </c>
      <c r="N4" s="7">
        <f>'IRA Calculations'!AB6</f>
        <v>37991296964305.844</v>
      </c>
      <c r="O4" s="7">
        <f>'IRA Calculations'!AC6</f>
        <v>38126897492512.438</v>
      </c>
      <c r="P4" s="7">
        <f>'IRA Calculations'!AD6</f>
        <v>38283940584775.133</v>
      </c>
      <c r="Q4" s="7">
        <f>'IRA Calculations'!AE6</f>
        <v>38447300570813.07</v>
      </c>
      <c r="R4" s="7">
        <f>'IRA Calculations'!AF6</f>
        <v>38682782476188.055</v>
      </c>
      <c r="S4" s="7">
        <f>'IRA Calculations'!AG6</f>
        <v>38944612974459.453</v>
      </c>
      <c r="T4" s="7">
        <f>'IRA Calculations'!AH6</f>
        <v>39252580153020.094</v>
      </c>
      <c r="U4" s="7">
        <f>'IRA Calculations'!AI6</f>
        <v>39585566815653.258</v>
      </c>
      <c r="V4" s="7">
        <f>'IRA Calculations'!AJ6</f>
        <v>39955497954208.672</v>
      </c>
      <c r="W4" s="7">
        <f>'IRA Calculations'!AK6</f>
        <v>40058098124316.438</v>
      </c>
      <c r="X4" s="7">
        <f>'IRA Calculations'!AL6</f>
        <v>40202522356935.234</v>
      </c>
      <c r="Y4" s="7">
        <f>'IRA Calculations'!AM6</f>
        <v>40361904024395.242</v>
      </c>
      <c r="Z4" s="7">
        <f>'IRA Calculations'!AN6</f>
        <v>40556965750560.617</v>
      </c>
      <c r="AA4" s="7">
        <f>'IRA Calculations'!AO6</f>
        <v>40760801173541.25</v>
      </c>
      <c r="AB4" s="7">
        <f>'IRA Calculations'!AP6</f>
        <v>40992082571913.367</v>
      </c>
      <c r="AC4" s="7">
        <f>'IRA Calculations'!AQ6</f>
        <v>41221917691321.438</v>
      </c>
      <c r="AD4" s="7">
        <f>'IRA Calculations'!AR6</f>
        <v>41470174984837.234</v>
      </c>
      <c r="AE4" s="7">
        <f>'IRA Calculations'!AS6</f>
        <v>41708361859359.039</v>
      </c>
      <c r="AF4" s="7">
        <f>'IRA Calculations'!AT6</f>
        <v>41958291123024.133</v>
      </c>
    </row>
    <row r="5" spans="1:34" x14ac:dyDescent="0.2">
      <c r="A5" s="1" t="s">
        <v>79</v>
      </c>
      <c r="B5" s="7">
        <f>'IRA Calculations'!P7</f>
        <v>112863218330.83739</v>
      </c>
      <c r="C5" s="7">
        <f>'IRA Calculations'!Q7</f>
        <v>112863218330.83739</v>
      </c>
      <c r="D5" s="7">
        <f>'IRA Calculations'!R7</f>
        <v>113568061205.90564</v>
      </c>
      <c r="E5" s="7">
        <f>'IRA Calculations'!S7</f>
        <v>114087810165.5862</v>
      </c>
      <c r="F5" s="7">
        <f>'IRA Calculations'!T7</f>
        <v>114364346877.33995</v>
      </c>
      <c r="G5" s="7">
        <f>'IRA Calculations'!U7</f>
        <v>114443614575.37236</v>
      </c>
      <c r="H5" s="7">
        <f>'IRA Calculations'!V7</f>
        <v>114234633126.35738</v>
      </c>
      <c r="I5" s="7">
        <f>'IRA Calculations'!W7</f>
        <v>113633329337.26091</v>
      </c>
      <c r="J5" s="7">
        <f>'IRA Calculations'!X7</f>
        <v>112511009170.35506</v>
      </c>
      <c r="K5" s="7">
        <f>'IRA Calculations'!Y7</f>
        <v>110686726396.02016</v>
      </c>
      <c r="L5" s="7">
        <f>'IRA Calculations'!Z7</f>
        <v>108260639186.65039</v>
      </c>
      <c r="M5" s="7">
        <f>'IRA Calculations'!AA7</f>
        <v>105199533165.64638</v>
      </c>
      <c r="N5" s="7">
        <f>'IRA Calculations'!AB7</f>
        <v>101597609583.50627</v>
      </c>
      <c r="O5" s="7">
        <f>'IRA Calculations'!AC7</f>
        <v>97478702143.482513</v>
      </c>
      <c r="P5" s="7">
        <f>'IRA Calculations'!AD7</f>
        <v>92910577125.585434</v>
      </c>
      <c r="Q5" s="7">
        <f>'IRA Calculations'!AE7</f>
        <v>87940950481.478638</v>
      </c>
      <c r="R5" s="7">
        <f>'IRA Calculations'!AF7</f>
        <v>82786844933.708328</v>
      </c>
      <c r="S5" s="7">
        <f>'IRA Calculations'!AG7</f>
        <v>77468073050.095688</v>
      </c>
      <c r="T5" s="7">
        <f>'IRA Calculations'!AH7</f>
        <v>72099737275.313034</v>
      </c>
      <c r="U5" s="7">
        <f>'IRA Calculations'!AI7</f>
        <v>66736328695.401283</v>
      </c>
      <c r="V5" s="7">
        <f>'IRA Calculations'!AJ7</f>
        <v>61476635760.018898</v>
      </c>
      <c r="W5" s="7">
        <f>'IRA Calculations'!AK7</f>
        <v>56128723140.497833</v>
      </c>
      <c r="X5" s="7">
        <f>'IRA Calculations'!AL7</f>
        <v>51096075975.644005</v>
      </c>
      <c r="Y5" s="7">
        <f>'IRA Calculations'!AM7</f>
        <v>46395476812.275352</v>
      </c>
      <c r="Z5" s="7">
        <f>'IRA Calculations'!AN7</f>
        <v>42091375293.316429</v>
      </c>
      <c r="AA5" s="7">
        <f>'IRA Calculations'!AO7</f>
        <v>38205621225.447884</v>
      </c>
      <c r="AB5" s="7">
        <f>'IRA Calculations'!AP7</f>
        <v>34786654277.299835</v>
      </c>
      <c r="AC5" s="7">
        <f>'IRA Calculations'!AQ7</f>
        <v>31833964385.896275</v>
      </c>
      <c r="AD5" s="7">
        <f>'IRA Calculations'!AR7</f>
        <v>29361191132.069633</v>
      </c>
      <c r="AE5" s="7">
        <f>'IRA Calculations'!AS7</f>
        <v>27334819760.558861</v>
      </c>
      <c r="AF5" s="7">
        <f>'IRA Calculations'!AT7</f>
        <v>25733198994.744759</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2417813392219.625</v>
      </c>
      <c r="C7" s="7">
        <f>'IRA Calculations'!Q9</f>
        <v>2417813392219.625</v>
      </c>
      <c r="D7" s="7">
        <f>'IRA Calculations'!R9</f>
        <v>2428708313316.3203</v>
      </c>
      <c r="E7" s="7">
        <f>'IRA Calculations'!S9</f>
        <v>2437766305000.585</v>
      </c>
      <c r="F7" s="7">
        <f>'IRA Calculations'!T9</f>
        <v>2445359125484.0034</v>
      </c>
      <c r="G7" s="7">
        <f>'IRA Calculations'!U9</f>
        <v>2453640186207.8311</v>
      </c>
      <c r="H7" s="7">
        <f>'IRA Calculations'!V9</f>
        <v>2462402476910.8467</v>
      </c>
      <c r="I7" s="7">
        <f>'IRA Calculations'!W9</f>
        <v>2471858646786.0718</v>
      </c>
      <c r="J7" s="7">
        <f>'IRA Calculations'!X9</f>
        <v>2481769539742.2124</v>
      </c>
      <c r="K7" s="7">
        <f>'IRA Calculations'!Y9</f>
        <v>2490585341090.8838</v>
      </c>
      <c r="L7" s="7">
        <f>'IRA Calculations'!Z9</f>
        <v>2501044160348.8555</v>
      </c>
      <c r="M7" s="7">
        <f>'IRA Calculations'!AA9</f>
        <v>2512184392990.8696</v>
      </c>
      <c r="N7" s="7">
        <f>'IRA Calculations'!AB9</f>
        <v>2524547111681.9878</v>
      </c>
      <c r="O7" s="7">
        <f>'IRA Calculations'!AC9</f>
        <v>2537696647418.9258</v>
      </c>
      <c r="P7" s="7">
        <f>'IRA Calculations'!AD9</f>
        <v>2552234015371.333</v>
      </c>
      <c r="Q7" s="7">
        <f>'IRA Calculations'!AE9</f>
        <v>2567690341397.2734</v>
      </c>
      <c r="R7" s="7">
        <f>'IRA Calculations'!AF9</f>
        <v>2586943323950.7866</v>
      </c>
      <c r="S7" s="7">
        <f>'IRA Calculations'!AG9</f>
        <v>2607970881204.8301</v>
      </c>
      <c r="T7" s="7">
        <f>'IRA Calculations'!AH9</f>
        <v>2631360147345.9448</v>
      </c>
      <c r="U7" s="7">
        <f>'IRA Calculations'!AI9</f>
        <v>2655397904763.8208</v>
      </c>
      <c r="V7" s="7">
        <f>'IRA Calculations'!AJ9</f>
        <v>2680325183214.5913</v>
      </c>
      <c r="W7" s="7">
        <f>'IRA Calculations'!AK9</f>
        <v>2694346694453.5527</v>
      </c>
      <c r="X7" s="7">
        <f>'IRA Calculations'!AL9</f>
        <v>2708236470597.2041</v>
      </c>
      <c r="Y7" s="7">
        <f>'IRA Calculations'!AM9</f>
        <v>2720237699799.3252</v>
      </c>
      <c r="Z7" s="7">
        <f>'IRA Calculations'!AN9</f>
        <v>2731448243857.8184</v>
      </c>
      <c r="AA7" s="7">
        <f>'IRA Calculations'!AO9</f>
        <v>2741116539014.8994</v>
      </c>
      <c r="AB7" s="7">
        <f>'IRA Calculations'!AP9</f>
        <v>2751082769162.0107</v>
      </c>
      <c r="AC7" s="7">
        <f>'IRA Calculations'!AQ9</f>
        <v>2760648326010.7744</v>
      </c>
      <c r="AD7" s="7">
        <f>'IRA Calculations'!AR9</f>
        <v>2771281884588.3716</v>
      </c>
      <c r="AE7" s="7">
        <f>'IRA Calculations'!AS9</f>
        <v>2781737482922.1509</v>
      </c>
      <c r="AF7" s="7">
        <f>'IRA Calculations'!AT9</f>
        <v>2793214159210.7261</v>
      </c>
    </row>
    <row r="8" spans="1:34" x14ac:dyDescent="0.2">
      <c r="A8" s="1" t="s">
        <v>344</v>
      </c>
      <c r="B8" s="7">
        <f>'IRA Calculations'!P10</f>
        <v>897814107.7681489</v>
      </c>
      <c r="C8" s="7">
        <f>'IRA Calculations'!Q10</f>
        <v>897814107.7681489</v>
      </c>
      <c r="D8" s="7">
        <f>'IRA Calculations'!R10</f>
        <v>904394536.46920645</v>
      </c>
      <c r="E8" s="7">
        <f>'IRA Calculations'!S10</f>
        <v>910761354.38719034</v>
      </c>
      <c r="F8" s="7">
        <f>'IRA Calculations'!T10</f>
        <v>917164393.45422447</v>
      </c>
      <c r="G8" s="7">
        <f>'IRA Calculations'!U10</f>
        <v>923747314.343871</v>
      </c>
      <c r="H8" s="7">
        <f>'IRA Calculations'!V10</f>
        <v>930135443.83806276</v>
      </c>
      <c r="I8" s="7">
        <f>'IRA Calculations'!W10</f>
        <v>936392549.07936275</v>
      </c>
      <c r="J8" s="7">
        <f>'IRA Calculations'!X10</f>
        <v>942398324.10129452</v>
      </c>
      <c r="K8" s="7">
        <f>'IRA Calculations'!Y10</f>
        <v>947749703.0193665</v>
      </c>
      <c r="L8" s="7">
        <f>'IRA Calculations'!Z10</f>
        <v>953035140.78084779</v>
      </c>
      <c r="M8" s="7">
        <f>'IRA Calculations'!AA10</f>
        <v>957909394.40905297</v>
      </c>
      <c r="N8" s="7">
        <f>'IRA Calculations'!AB10</f>
        <v>962457614.84564769</v>
      </c>
      <c r="O8" s="7">
        <f>'IRA Calculations'!AC10</f>
        <v>966629007.45419836</v>
      </c>
      <c r="P8" s="7">
        <f>'IRA Calculations'!AD10</f>
        <v>970671270.13107145</v>
      </c>
      <c r="Q8" s="7">
        <f>'IRA Calculations'!AE10</f>
        <v>974516985.53746176</v>
      </c>
      <c r="R8" s="7">
        <f>'IRA Calculations'!AF10</f>
        <v>978717114.86751688</v>
      </c>
      <c r="S8" s="7">
        <f>'IRA Calculations'!AG10</f>
        <v>982788235.37094843</v>
      </c>
      <c r="T8" s="7">
        <f>'IRA Calculations'!AH10</f>
        <v>987167527.00233984</v>
      </c>
      <c r="U8" s="7">
        <f>'IRA Calculations'!AI10</f>
        <v>991387012.63103795</v>
      </c>
      <c r="V8" s="7">
        <f>'IRA Calculations'!AJ10</f>
        <v>995826193.80054712</v>
      </c>
      <c r="W8" s="7">
        <f>'IRA Calculations'!AK10</f>
        <v>1001526917.6959463</v>
      </c>
      <c r="X8" s="7">
        <f>'IRA Calculations'!AL10</f>
        <v>1007427651.206354</v>
      </c>
      <c r="Y8" s="7">
        <f>'IRA Calculations'!AM10</f>
        <v>1013091266.2102088</v>
      </c>
      <c r="Z8" s="7">
        <f>'IRA Calculations'!AN10</f>
        <v>1018963534.2506821</v>
      </c>
      <c r="AA8" s="7">
        <f>'IRA Calculations'!AO10</f>
        <v>1024615118.7665316</v>
      </c>
      <c r="AB8" s="7">
        <f>'IRA Calculations'!AP10</f>
        <v>1030504357.9603163</v>
      </c>
      <c r="AC8" s="7">
        <f>'IRA Calculations'!AQ10</f>
        <v>1036189367.5901192</v>
      </c>
      <c r="AD8" s="7">
        <f>'IRA Calculations'!AR10</f>
        <v>1042131595.2949439</v>
      </c>
      <c r="AE8" s="7">
        <f>'IRA Calculations'!AS10</f>
        <v>1047882179.4463636</v>
      </c>
      <c r="AF8" s="7">
        <f>'IRA Calculations'!AT10</f>
        <v>1053905968.6097349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1163307014967.959</v>
      </c>
      <c r="C10" s="7">
        <f>'IRA Calculations'!Q12</f>
        <v>1163307014967.959</v>
      </c>
      <c r="D10" s="7">
        <f>'IRA Calculations'!R12</f>
        <v>1173723540245.4197</v>
      </c>
      <c r="E10" s="7">
        <f>'IRA Calculations'!S12</f>
        <v>1183755306801.9336</v>
      </c>
      <c r="F10" s="7">
        <f>'IRA Calculations'!T12</f>
        <v>1193415407726.8721</v>
      </c>
      <c r="G10" s="7">
        <f>'IRA Calculations'!U12</f>
        <v>1204064223649.7275</v>
      </c>
      <c r="H10" s="7">
        <f>'IRA Calculations'!V12</f>
        <v>1215609659565.6194</v>
      </c>
      <c r="I10" s="7">
        <f>'IRA Calculations'!W12</f>
        <v>1227981009048.9299</v>
      </c>
      <c r="J10" s="7">
        <f>'IRA Calculations'!X12</f>
        <v>1241279195626.375</v>
      </c>
      <c r="K10" s="7">
        <f>'IRA Calculations'!Y12</f>
        <v>1254598893801.0781</v>
      </c>
      <c r="L10" s="7">
        <f>'IRA Calculations'!Z12</f>
        <v>1269319444801.938</v>
      </c>
      <c r="M10" s="7">
        <f>'IRA Calculations'!AA12</f>
        <v>1284307313872.3479</v>
      </c>
      <c r="N10" s="7">
        <f>'IRA Calculations'!AB12</f>
        <v>1299460462308.5002</v>
      </c>
      <c r="O10" s="7">
        <f>'IRA Calculations'!AC12</f>
        <v>1314139705630.6118</v>
      </c>
      <c r="P10" s="7">
        <f>'IRA Calculations'!AD12</f>
        <v>1328255662474.5625</v>
      </c>
      <c r="Q10" s="7">
        <f>'IRA Calculations'!AE12</f>
        <v>1341232215487.6125</v>
      </c>
      <c r="R10" s="7">
        <f>'IRA Calculations'!AF12</f>
        <v>1354481352487.4209</v>
      </c>
      <c r="S10" s="7">
        <f>'IRA Calculations'!AG12</f>
        <v>1366867841343.1003</v>
      </c>
      <c r="T10" s="7">
        <f>'IRA Calculations'!AH12</f>
        <v>1379028783516.5869</v>
      </c>
      <c r="U10" s="7">
        <f>'IRA Calculations'!AI12</f>
        <v>1390793932590.449</v>
      </c>
      <c r="V10" s="7">
        <f>'IRA Calculations'!AJ12</f>
        <v>1402706669443.1345</v>
      </c>
      <c r="W10" s="7">
        <f>'IRA Calculations'!AK12</f>
        <v>1407706047631.5959</v>
      </c>
      <c r="X10" s="7">
        <f>'IRA Calculations'!AL12</f>
        <v>1413411763668.9316</v>
      </c>
      <c r="Y10" s="7">
        <f>'IRA Calculations'!AM12</f>
        <v>1419250178749.6731</v>
      </c>
      <c r="Z10" s="7">
        <f>'IRA Calculations'!AN12</f>
        <v>1425862022171.4143</v>
      </c>
      <c r="AA10" s="7">
        <f>'IRA Calculations'!AO12</f>
        <v>1432595719285.2603</v>
      </c>
      <c r="AB10" s="7">
        <f>'IRA Calculations'!AP12</f>
        <v>1439963141669.6487</v>
      </c>
      <c r="AC10" s="7">
        <f>'IRA Calculations'!AQ12</f>
        <v>1447216286153.2861</v>
      </c>
      <c r="AD10" s="7">
        <f>'IRA Calculations'!AR12</f>
        <v>1454890704304.6428</v>
      </c>
      <c r="AE10" s="7">
        <f>'IRA Calculations'!AS12</f>
        <v>1462227668533.939</v>
      </c>
      <c r="AF10" s="7">
        <f>'IRA Calculations'!AT12</f>
        <v>1469818674614.1316</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3710020553218.9014</v>
      </c>
      <c r="C2" s="7">
        <f>'IRA Calculations'!P17</f>
        <v>3710020553218.9014</v>
      </c>
      <c r="D2" s="7">
        <f>'IRA Calculations'!Q17</f>
        <v>3710020553218.9014</v>
      </c>
      <c r="E2" s="7">
        <f>'IRA Calculations'!R17</f>
        <v>3634680544411.5586</v>
      </c>
      <c r="F2" s="7">
        <f>'IRA Calculations'!S17</f>
        <v>3761543163285.0093</v>
      </c>
      <c r="G2" s="7">
        <f>'IRA Calculations'!T17</f>
        <v>3894599801523.4976</v>
      </c>
      <c r="H2" s="7">
        <f>'IRA Calculations'!U17</f>
        <v>4036875883825.9248</v>
      </c>
      <c r="I2" s="7">
        <f>'IRA Calculations'!V17</f>
        <v>4185259817266.793</v>
      </c>
      <c r="J2" s="7">
        <f>'IRA Calculations'!W17</f>
        <v>4344213121444.8516</v>
      </c>
      <c r="K2" s="7">
        <f>'IRA Calculations'!X17</f>
        <v>4509273332971.582</v>
      </c>
      <c r="L2" s="7">
        <f>'IRA Calculations'!Y17</f>
        <v>4683816065774.0215</v>
      </c>
      <c r="M2" s="7">
        <f>'IRA Calculations'!Z17</f>
        <v>4864560924812.7246</v>
      </c>
      <c r="N2" s="7">
        <f>'IRA Calculations'!AA17</f>
        <v>5051001108919.8496</v>
      </c>
      <c r="O2" s="7">
        <f>'IRA Calculations'!AB17</f>
        <v>5242003455326.2891</v>
      </c>
      <c r="P2" s="7">
        <f>'IRA Calculations'!AC17</f>
        <v>5239468276955.0117</v>
      </c>
      <c r="Q2" s="7">
        <f>'IRA Calculations'!AD17</f>
        <v>5241444196581.2783</v>
      </c>
      <c r="R2" s="7">
        <f>'IRA Calculations'!AE17</f>
        <v>5243574927306.2588</v>
      </c>
      <c r="S2" s="7">
        <f>'IRA Calculations'!AF17</f>
        <v>5249482881757.6572</v>
      </c>
      <c r="T2" s="7">
        <f>'IRA Calculations'!AG17</f>
        <v>5255106550729.7217</v>
      </c>
      <c r="U2" s="7">
        <f>'IRA Calculations'!AH17</f>
        <v>5264023056170.8486</v>
      </c>
      <c r="V2" s="7">
        <f>'IRA Calculations'!AI17</f>
        <v>5272254758190.2168</v>
      </c>
      <c r="W2" s="7">
        <f>'IRA Calculations'!AJ17</f>
        <v>5283418697959.9727</v>
      </c>
      <c r="X2" s="7">
        <f>'IRA Calculations'!AK17</f>
        <v>5293542494999.4609</v>
      </c>
      <c r="Y2" s="7">
        <f>'IRA Calculations'!AL17</f>
        <v>5306428657993.2383</v>
      </c>
      <c r="Z2" s="7">
        <f>'IRA Calculations'!AM17</f>
        <v>5320115198824.6562</v>
      </c>
      <c r="AA2" s="7">
        <f>'IRA Calculations'!AN17</f>
        <v>5332624829645.7432</v>
      </c>
      <c r="AB2" s="7">
        <f>'IRA Calculations'!AO17</f>
        <v>5347628405222.1064</v>
      </c>
      <c r="AC2" s="7">
        <f>'IRA Calculations'!AP17</f>
        <v>5363130388238.5342</v>
      </c>
      <c r="AD2" s="7">
        <f>'IRA Calculations'!AQ17</f>
        <v>5377158393476.2041</v>
      </c>
      <c r="AE2" s="7">
        <f>'IRA Calculations'!AR17</f>
        <v>5393358772457.8652</v>
      </c>
      <c r="AF2" s="7">
        <f>'IRA Calculations'!AS17</f>
        <v>5409719032897.2285</v>
      </c>
      <c r="AG2" s="7">
        <f>'IRA Calculations'!AT17</f>
        <v>5424285809234.125</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2022512720271.1033</v>
      </c>
      <c r="C2" s="7">
        <f>'IRA Calculations'!P30</f>
        <v>2022512720271.1033</v>
      </c>
      <c r="D2" s="7">
        <f>'IRA Calculations'!Q30</f>
        <v>2022512720271.1033</v>
      </c>
      <c r="E2" s="7">
        <f>'IRA Calculations'!R30</f>
        <v>2032915911544.4712</v>
      </c>
      <c r="F2" s="7">
        <f>'IRA Calculations'!S30</f>
        <v>2044846671979.0999</v>
      </c>
      <c r="G2" s="7">
        <f>'IRA Calculations'!T30</f>
        <v>2058047156276.123</v>
      </c>
      <c r="H2" s="7">
        <f>'IRA Calculations'!U30</f>
        <v>2078026190341.7134</v>
      </c>
      <c r="I2" s="7">
        <f>'IRA Calculations'!V30</f>
        <v>2103274422075.2009</v>
      </c>
      <c r="J2" s="7">
        <f>'IRA Calculations'!W30</f>
        <v>2131882472761.6946</v>
      </c>
      <c r="K2" s="7">
        <f>'IRA Calculations'!X30</f>
        <v>2159663235123.3853</v>
      </c>
      <c r="L2" s="7">
        <f>'IRA Calculations'!Y30</f>
        <v>2188217741290.365</v>
      </c>
      <c r="M2" s="7">
        <f>'IRA Calculations'!Z30</f>
        <v>2217890794200.1753</v>
      </c>
      <c r="N2" s="7">
        <f>'IRA Calculations'!AA30</f>
        <v>2251153704016.5972</v>
      </c>
      <c r="O2" s="7">
        <f>'IRA Calculations'!AB30</f>
        <v>2286993284743.1816</v>
      </c>
      <c r="P2" s="7">
        <f>'IRA Calculations'!AC30</f>
        <v>2325395632343.064</v>
      </c>
      <c r="Q2" s="7">
        <f>'IRA Calculations'!AD30</f>
        <v>2364108684117.1392</v>
      </c>
      <c r="R2" s="7">
        <f>'IRA Calculations'!AE30</f>
        <v>2402621354634.7324</v>
      </c>
      <c r="S2" s="7">
        <f>'IRA Calculations'!AF30</f>
        <v>2432678590068.9331</v>
      </c>
      <c r="T2" s="7">
        <f>'IRA Calculations'!AG30</f>
        <v>2462337587836.0688</v>
      </c>
      <c r="U2" s="7">
        <f>'IRA Calculations'!AH30</f>
        <v>2491799296596.2847</v>
      </c>
      <c r="V2" s="7">
        <f>'IRA Calculations'!AI30</f>
        <v>2521150426808.0854</v>
      </c>
      <c r="W2" s="7">
        <f>'IRA Calculations'!AJ30</f>
        <v>2550447141515.353</v>
      </c>
      <c r="X2" s="7">
        <f>'IRA Calculations'!AK30</f>
        <v>2578461982297.7158</v>
      </c>
      <c r="Y2" s="7">
        <f>'IRA Calculations'!AL30</f>
        <v>2607458774372.0396</v>
      </c>
      <c r="Z2" s="7">
        <f>'IRA Calculations'!AM30</f>
        <v>2637657400534.416</v>
      </c>
      <c r="AA2" s="7">
        <f>'IRA Calculations'!AN30</f>
        <v>2669234171284.936</v>
      </c>
      <c r="AB2" s="7">
        <f>'IRA Calculations'!AO30</f>
        <v>2702159034224.9043</v>
      </c>
      <c r="AC2" s="7">
        <f>'IRA Calculations'!AP30</f>
        <v>2736336202302.6387</v>
      </c>
      <c r="AD2" s="7">
        <f>'IRA Calculations'!AQ30</f>
        <v>2771607706912.9609</v>
      </c>
      <c r="AE2" s="7">
        <f>'IRA Calculations'!AR30</f>
        <v>2807801648809.9673</v>
      </c>
      <c r="AF2" s="7">
        <f>'IRA Calculations'!AS30</f>
        <v>2844820086036.21</v>
      </c>
      <c r="AG2" s="7">
        <f>'IRA Calculations'!AT30</f>
        <v>2882628139375.1914</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9130791416936.0605</v>
      </c>
      <c r="C2" s="7">
        <f>'IRA Calculations'!P43</f>
        <v>9130791416936.0605</v>
      </c>
      <c r="D2" s="7">
        <f>'IRA Calculations'!Q43</f>
        <v>9130791416936.0605</v>
      </c>
      <c r="E2" s="7">
        <f>'IRA Calculations'!R43</f>
        <v>9119607984978.8555</v>
      </c>
      <c r="F2" s="7">
        <f>'IRA Calculations'!S43</f>
        <v>9109295349606.7305</v>
      </c>
      <c r="G2" s="7">
        <f>'IRA Calculations'!T43</f>
        <v>9102601537866.0664</v>
      </c>
      <c r="H2" s="7">
        <f>'IRA Calculations'!U43</f>
        <v>9101502451283.1836</v>
      </c>
      <c r="I2" s="7">
        <f>'IRA Calculations'!V43</f>
        <v>9108769074007.0957</v>
      </c>
      <c r="J2" s="7">
        <f>'IRA Calculations'!W43</f>
        <v>9125084700766.4668</v>
      </c>
      <c r="K2" s="7">
        <f>'IRA Calculations'!X43</f>
        <v>9150820231978.5117</v>
      </c>
      <c r="L2" s="7">
        <f>'IRA Calculations'!Y43</f>
        <v>9184570269051.4355</v>
      </c>
      <c r="M2" s="7">
        <f>'IRA Calculations'!Z43</f>
        <v>9227549500694.0918</v>
      </c>
      <c r="N2" s="7">
        <f>'IRA Calculations'!AA43</f>
        <v>9281108080598.2715</v>
      </c>
      <c r="O2" s="7">
        <f>'IRA Calculations'!AB43</f>
        <v>9343224707915.6035</v>
      </c>
      <c r="P2" s="7">
        <f>'IRA Calculations'!AC43</f>
        <v>9411853849887.6172</v>
      </c>
      <c r="Q2" s="7">
        <f>'IRA Calculations'!AD43</f>
        <v>9487762855369.498</v>
      </c>
      <c r="R2" s="7">
        <f>'IRA Calculations'!AE43</f>
        <v>9570468455175.9199</v>
      </c>
      <c r="S2" s="7">
        <f>'IRA Calculations'!AF43</f>
        <v>9659155920171.2031</v>
      </c>
      <c r="T2" s="7">
        <f>'IRA Calculations'!AG43</f>
        <v>9750899262107.0078</v>
      </c>
      <c r="U2" s="7">
        <f>'IRA Calculations'!AH43</f>
        <v>9844146675600.2266</v>
      </c>
      <c r="V2" s="7">
        <f>'IRA Calculations'!AI43</f>
        <v>9938105123750.3574</v>
      </c>
      <c r="W2" s="7">
        <f>'IRA Calculations'!AJ43</f>
        <v>10032359454105.242</v>
      </c>
      <c r="X2" s="7">
        <f>'IRA Calculations'!AK43</f>
        <v>10116762532909.65</v>
      </c>
      <c r="Y2" s="7">
        <f>'IRA Calculations'!AL43</f>
        <v>10202113432831.287</v>
      </c>
      <c r="Z2" s="7">
        <f>'IRA Calculations'!AM43</f>
        <v>10288318313548.385</v>
      </c>
      <c r="AA2" s="7">
        <f>'IRA Calculations'!AN43</f>
        <v>10375363277788.773</v>
      </c>
      <c r="AB2" s="7">
        <f>'IRA Calculations'!AO43</f>
        <v>10463309786566.836</v>
      </c>
      <c r="AC2" s="7">
        <f>'IRA Calculations'!AP43</f>
        <v>10552185279311.764</v>
      </c>
      <c r="AD2" s="7">
        <f>'IRA Calculations'!AQ43</f>
        <v>10641947699690.748</v>
      </c>
      <c r="AE2" s="7">
        <f>'IRA Calculations'!AR43</f>
        <v>10732675269350.135</v>
      </c>
      <c r="AF2" s="7">
        <f>'IRA Calculations'!AS43</f>
        <v>10824274991324.584</v>
      </c>
      <c r="AG2" s="7">
        <f>'IRA Calculations'!AT43</f>
        <v>10916669203656.619</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17527901632952.785</v>
      </c>
      <c r="C4" s="7">
        <f>'IRA Calculations'!P45</f>
        <v>17527901632952.785</v>
      </c>
      <c r="D4" s="7">
        <f>'IRA Calculations'!Q45</f>
        <v>17527901632952.785</v>
      </c>
      <c r="E4" s="7">
        <f>'IRA Calculations'!R45</f>
        <v>17637922860847.074</v>
      </c>
      <c r="F4" s="7">
        <f>'IRA Calculations'!S45</f>
        <v>17750201508375.293</v>
      </c>
      <c r="G4" s="7">
        <f>'IRA Calculations'!T45</f>
        <v>17868289599132.98</v>
      </c>
      <c r="H4" s="7">
        <f>'IRA Calculations'!U45</f>
        <v>17994517411334.695</v>
      </c>
      <c r="I4" s="7">
        <f>'IRA Calculations'!V45</f>
        <v>18132821059652.75</v>
      </c>
      <c r="J4" s="7">
        <f>'IRA Calculations'!W45</f>
        <v>18281936887552.414</v>
      </c>
      <c r="K4" s="7">
        <f>'IRA Calculations'!X45</f>
        <v>18439106889349.543</v>
      </c>
      <c r="L4" s="7">
        <f>'IRA Calculations'!Y45</f>
        <v>18599370527421.504</v>
      </c>
      <c r="M4" s="7">
        <f>'IRA Calculations'!Z45</f>
        <v>18764660558150.207</v>
      </c>
      <c r="N4" s="7">
        <f>'IRA Calculations'!AA45</f>
        <v>18934638772995.199</v>
      </c>
      <c r="O4" s="7">
        <f>'IRA Calculations'!AB45</f>
        <v>19105149835412.574</v>
      </c>
      <c r="P4" s="7">
        <f>'IRA Calculations'!AC45</f>
        <v>19274887549675.309</v>
      </c>
      <c r="Q4" s="7">
        <f>'IRA Calculations'!AD45</f>
        <v>19448986166557.465</v>
      </c>
      <c r="R4" s="7">
        <f>'IRA Calculations'!AE45</f>
        <v>19629005223400.914</v>
      </c>
      <c r="S4" s="7">
        <f>'IRA Calculations'!AF45</f>
        <v>19814763184466.961</v>
      </c>
      <c r="T4" s="7">
        <f>'IRA Calculations'!AG45</f>
        <v>20002064077146.566</v>
      </c>
      <c r="U4" s="7">
        <f>'IRA Calculations'!AH45</f>
        <v>20189772640463.859</v>
      </c>
      <c r="V4" s="7">
        <f>'IRA Calculations'!AI45</f>
        <v>20376649294654.883</v>
      </c>
      <c r="W4" s="7">
        <f>'IRA Calculations'!AJ45</f>
        <v>20562405773975.648</v>
      </c>
      <c r="X4" s="7">
        <f>'IRA Calculations'!AK45</f>
        <v>20727328931618.184</v>
      </c>
      <c r="Y4" s="7">
        <f>'IRA Calculations'!AL45</f>
        <v>20893061792208.93</v>
      </c>
      <c r="Z4" s="7">
        <f>'IRA Calculations'!AM45</f>
        <v>21060231807687.211</v>
      </c>
      <c r="AA4" s="7">
        <f>'IRA Calculations'!AN45</f>
        <v>21229341465710.922</v>
      </c>
      <c r="AB4" s="7">
        <f>'IRA Calculations'!AO45</f>
        <v>21400630570852.68</v>
      </c>
      <c r="AC4" s="7">
        <f>'IRA Calculations'!AP45</f>
        <v>21574124774469.055</v>
      </c>
      <c r="AD4" s="7">
        <f>'IRA Calculations'!AQ45</f>
        <v>21750068752814.008</v>
      </c>
      <c r="AE4" s="7">
        <f>'IRA Calculations'!AR45</f>
        <v>21928284174089.27</v>
      </c>
      <c r="AF4" s="7">
        <f>'IRA Calculations'!AS45</f>
        <v>22108974467270.047</v>
      </c>
      <c r="AG4" s="7">
        <f>'IRA Calculations'!AT45</f>
        <v>22292265659853.207</v>
      </c>
    </row>
    <row r="5" spans="1:35" x14ac:dyDescent="0.2">
      <c r="A5" s="1" t="s">
        <v>79</v>
      </c>
      <c r="B5" s="7">
        <f>'IRA Calculations'!O46</f>
        <v>1159173355.7175026</v>
      </c>
      <c r="C5" s="7">
        <f>'IRA Calculations'!P46</f>
        <v>1159173355.7175026</v>
      </c>
      <c r="D5" s="7">
        <f>'IRA Calculations'!Q46</f>
        <v>1159173355.7175026</v>
      </c>
      <c r="E5" s="7">
        <f>'IRA Calculations'!R46</f>
        <v>1115062211.7158034</v>
      </c>
      <c r="F5" s="7">
        <f>'IRA Calculations'!S46</f>
        <v>1061073420.7130018</v>
      </c>
      <c r="G5" s="7">
        <f>'IRA Calculations'!T46</f>
        <v>1002441705.8503106</v>
      </c>
      <c r="H5" s="7">
        <f>'IRA Calculations'!U46</f>
        <v>944462500.79834759</v>
      </c>
      <c r="I5" s="7">
        <f>'IRA Calculations'!V46</f>
        <v>891883554.71290743</v>
      </c>
      <c r="J5" s="7">
        <f>'IRA Calculations'!W46</f>
        <v>847873816.44499695</v>
      </c>
      <c r="K5" s="7">
        <f>'IRA Calculations'!X46</f>
        <v>813929610.04955781</v>
      </c>
      <c r="L5" s="7">
        <f>'IRA Calculations'!Y46</f>
        <v>789984448.31559253</v>
      </c>
      <c r="M5" s="7">
        <f>'IRA Calculations'!Z46</f>
        <v>775201523.98015296</v>
      </c>
      <c r="N5" s="7">
        <f>'IRA Calculations'!AA46</f>
        <v>767946282.05607772</v>
      </c>
      <c r="O5" s="7">
        <f>'IRA Calculations'!AB46</f>
        <v>766144277.06409407</v>
      </c>
      <c r="P5" s="7">
        <f>'IRA Calculations'!AC46</f>
        <v>767953674.01454842</v>
      </c>
      <c r="Q5" s="7">
        <f>'IRA Calculations'!AD46</f>
        <v>772197062.32592893</v>
      </c>
      <c r="R5" s="7">
        <f>'IRA Calculations'!AE46</f>
        <v>777942430.6755116</v>
      </c>
      <c r="S5" s="7">
        <f>'IRA Calculations'!AF46</f>
        <v>784552716.94519711</v>
      </c>
      <c r="T5" s="7">
        <f>'IRA Calculations'!AG46</f>
        <v>791515447.92870784</v>
      </c>
      <c r="U5" s="7">
        <f>'IRA Calculations'!AH46</f>
        <v>798624653.75632107</v>
      </c>
      <c r="V5" s="7">
        <f>'IRA Calculations'!AI46</f>
        <v>805747361.06255472</v>
      </c>
      <c r="W5" s="7">
        <f>'IRA Calculations'!AJ46</f>
        <v>812830168.75077713</v>
      </c>
      <c r="X5" s="7">
        <f>'IRA Calculations'!AK46</f>
        <v>819189492.21495306</v>
      </c>
      <c r="Y5" s="7">
        <f>'IRA Calculations'!AL46</f>
        <v>825596718.58899593</v>
      </c>
      <c r="Z5" s="7">
        <f>'IRA Calculations'!AM46</f>
        <v>832080064.02019083</v>
      </c>
      <c r="AA5" s="7">
        <f>'IRA Calculations'!AN46</f>
        <v>838661956.11645913</v>
      </c>
      <c r="AB5" s="7">
        <f>'IRA Calculations'!AO46</f>
        <v>845353368.65525389</v>
      </c>
      <c r="AC5" s="7">
        <f>'IRA Calculations'!AP46</f>
        <v>852148468.0506525</v>
      </c>
      <c r="AD5" s="7">
        <f>'IRA Calculations'!AQ46</f>
        <v>859053567.69728684</v>
      </c>
      <c r="AE5" s="7">
        <f>'IRA Calculations'!AR46</f>
        <v>866058231.33469892</v>
      </c>
      <c r="AF5" s="7">
        <f>'IRA Calculations'!AS46</f>
        <v>873166436.57745492</v>
      </c>
      <c r="AG5" s="7">
        <f>'IRA Calculations'!AT46</f>
        <v>880383638.68648064</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238180807258.12155</v>
      </c>
      <c r="C10" s="7">
        <f>'IRA Calculations'!P51</f>
        <v>238180807258.12155</v>
      </c>
      <c r="D10" s="7">
        <f>'IRA Calculations'!Q51</f>
        <v>238180807258.12155</v>
      </c>
      <c r="E10" s="7">
        <f>'IRA Calculations'!R51</f>
        <v>235432644154.27676</v>
      </c>
      <c r="F10" s="7">
        <f>'IRA Calculations'!S51</f>
        <v>233700333472.78134</v>
      </c>
      <c r="G10" s="7">
        <f>'IRA Calculations'!T51</f>
        <v>232835392233.27972</v>
      </c>
      <c r="H10" s="7">
        <f>'IRA Calculations'!U51</f>
        <v>232663953297.79959</v>
      </c>
      <c r="I10" s="7">
        <f>'IRA Calculations'!V51</f>
        <v>233050132232.27872</v>
      </c>
      <c r="J10" s="7">
        <f>'IRA Calculations'!W51</f>
        <v>233855037944.9473</v>
      </c>
      <c r="K10" s="7">
        <f>'IRA Calculations'!X51</f>
        <v>234968118052.61099</v>
      </c>
      <c r="L10" s="7">
        <f>'IRA Calculations'!Y51</f>
        <v>236273775337.81342</v>
      </c>
      <c r="M10" s="7">
        <f>'IRA Calculations'!Z51</f>
        <v>237762904899.61612</v>
      </c>
      <c r="N10" s="7">
        <f>'IRA Calculations'!AA51</f>
        <v>239402917464.81232</v>
      </c>
      <c r="O10" s="7">
        <f>'IRA Calculations'!AB51</f>
        <v>241116556292.99301</v>
      </c>
      <c r="P10" s="7">
        <f>'IRA Calculations'!AC51</f>
        <v>242862334883.00653</v>
      </c>
      <c r="Q10" s="7">
        <f>'IRA Calculations'!AD51</f>
        <v>244672354687.92517</v>
      </c>
      <c r="R10" s="7">
        <f>'IRA Calculations'!AE51</f>
        <v>246553888504.47098</v>
      </c>
      <c r="S10" s="7">
        <f>'IRA Calculations'!AF51</f>
        <v>248505989831.37433</v>
      </c>
      <c r="T10" s="7">
        <f>'IRA Calculations'!AG51</f>
        <v>250481739563.99762</v>
      </c>
      <c r="U10" s="7">
        <f>'IRA Calculations'!AH51</f>
        <v>252470206091.62045</v>
      </c>
      <c r="V10" s="7">
        <f>'IRA Calculations'!AI51</f>
        <v>254458431878.46487</v>
      </c>
      <c r="W10" s="7">
        <f>'IRA Calculations'!AJ51</f>
        <v>256444445759.81699</v>
      </c>
      <c r="X10" s="7">
        <f>'IRA Calculations'!AK51</f>
        <v>258593958757.77087</v>
      </c>
      <c r="Y10" s="7">
        <f>'IRA Calculations'!AL51</f>
        <v>260747293699.24466</v>
      </c>
      <c r="Z10" s="7">
        <f>'IRA Calculations'!AM51</f>
        <v>262910401095.79782</v>
      </c>
      <c r="AA10" s="7">
        <f>'IRA Calculations'!AN51</f>
        <v>265088410213.8215</v>
      </c>
      <c r="AB10" s="7">
        <f>'IRA Calculations'!AO51</f>
        <v>267284005909.99411</v>
      </c>
      <c r="AC10" s="7">
        <f>'IRA Calculations'!AP51</f>
        <v>269499105698.68185</v>
      </c>
      <c r="AD10" s="7">
        <f>'IRA Calculations'!AQ51</f>
        <v>271736932561.48727</v>
      </c>
      <c r="AE10" s="7">
        <f>'IRA Calculations'!AR51</f>
        <v>273996812096.0408</v>
      </c>
      <c r="AF10" s="7">
        <f>'IRA Calculations'!AS51</f>
        <v>276282055747.73883</v>
      </c>
      <c r="AG10" s="7">
        <f>'IRA Calculations'!AT51</f>
        <v>278594781733.51044</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13142738768572.895</v>
      </c>
      <c r="C2" s="7">
        <f>'IRA Calculations'!P56</f>
        <v>13142738768572.895</v>
      </c>
      <c r="D2" s="7">
        <f>'IRA Calculations'!Q56</f>
        <v>13142738768572.895</v>
      </c>
      <c r="E2" s="7">
        <f>'IRA Calculations'!R56</f>
        <v>13151803418019.088</v>
      </c>
      <c r="F2" s="7">
        <f>'IRA Calculations'!S56</f>
        <v>13164130966650.596</v>
      </c>
      <c r="G2" s="7">
        <f>'IRA Calculations'!T56</f>
        <v>13184228140478.963</v>
      </c>
      <c r="H2" s="7">
        <f>'IRA Calculations'!U56</f>
        <v>13196565678851.564</v>
      </c>
      <c r="I2" s="7">
        <f>'IRA Calculations'!V56</f>
        <v>13197672042677.871</v>
      </c>
      <c r="J2" s="7">
        <f>'IRA Calculations'!W56</f>
        <v>13201682403428.725</v>
      </c>
      <c r="K2" s="7">
        <f>'IRA Calculations'!X56</f>
        <v>13207802160447.838</v>
      </c>
      <c r="L2" s="7">
        <f>'IRA Calculations'!Y56</f>
        <v>13203767033463.848</v>
      </c>
      <c r="M2" s="7">
        <f>'IRA Calculations'!Z56</f>
        <v>13184215133003.578</v>
      </c>
      <c r="N2" s="7">
        <f>'IRA Calculations'!AA56</f>
        <v>13153047765144.344</v>
      </c>
      <c r="O2" s="7">
        <f>'IRA Calculations'!AB56</f>
        <v>13104092206427.17</v>
      </c>
      <c r="P2" s="7">
        <f>'IRA Calculations'!AC56</f>
        <v>13055865794750.178</v>
      </c>
      <c r="Q2" s="7">
        <f>'IRA Calculations'!AD56</f>
        <v>13019252769276.205</v>
      </c>
      <c r="R2" s="7">
        <f>'IRA Calculations'!AE56</f>
        <v>12986111907251.529</v>
      </c>
      <c r="S2" s="7">
        <f>'IRA Calculations'!AF56</f>
        <v>12945849608543.336</v>
      </c>
      <c r="T2" s="7">
        <f>'IRA Calculations'!AG56</f>
        <v>12888518588455.865</v>
      </c>
      <c r="U2" s="7">
        <f>'IRA Calculations'!AH56</f>
        <v>12817916717621.953</v>
      </c>
      <c r="V2" s="7">
        <f>'IRA Calculations'!AI56</f>
        <v>12721353903056.084</v>
      </c>
      <c r="W2" s="7">
        <f>'IRA Calculations'!AJ56</f>
        <v>12589572152198.217</v>
      </c>
      <c r="X2" s="7">
        <f>'IRA Calculations'!AK56</f>
        <v>12384503891646.695</v>
      </c>
      <c r="Y2" s="7">
        <f>'IRA Calculations'!AL56</f>
        <v>12149844248953.486</v>
      </c>
      <c r="Z2" s="7">
        <f>'IRA Calculations'!AM56</f>
        <v>11894100321139.992</v>
      </c>
      <c r="AA2" s="7">
        <f>'IRA Calculations'!AN56</f>
        <v>11618137157349.111</v>
      </c>
      <c r="AB2" s="7">
        <f>'IRA Calculations'!AO56</f>
        <v>11314218431520.936</v>
      </c>
      <c r="AC2" s="7">
        <f>'IRA Calculations'!AP56</f>
        <v>10973271169425.012</v>
      </c>
      <c r="AD2" s="7">
        <f>'IRA Calculations'!AQ56</f>
        <v>10587000764158.057</v>
      </c>
      <c r="AE2" s="7">
        <f>'IRA Calculations'!AR56</f>
        <v>10155523034280.961</v>
      </c>
      <c r="AF2" s="7">
        <f>'IRA Calculations'!AS56</f>
        <v>9688960813377.207</v>
      </c>
      <c r="AG2" s="7">
        <f>'IRA Calculations'!AT56</f>
        <v>9192144037206.7793</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628243217468.5415</v>
      </c>
      <c r="C2" s="7">
        <f>'IRA Calculations'!P69</f>
        <v>628243217468.5415</v>
      </c>
      <c r="D2" s="7">
        <f>'IRA Calculations'!Q69</f>
        <v>628243217468.5415</v>
      </c>
      <c r="E2" s="7">
        <f>'IRA Calculations'!R69</f>
        <v>631295700570.32996</v>
      </c>
      <c r="F2" s="7">
        <f>'IRA Calculations'!S69</f>
        <v>634375852282.1814</v>
      </c>
      <c r="G2" s="7">
        <f>'IRA Calculations'!T69</f>
        <v>636999323664.27637</v>
      </c>
      <c r="H2" s="7">
        <f>'IRA Calculations'!U69</f>
        <v>639688970118.44727</v>
      </c>
      <c r="I2" s="7">
        <f>'IRA Calculations'!V69</f>
        <v>642252600509.80164</v>
      </c>
      <c r="J2" s="7">
        <f>'IRA Calculations'!W69</f>
        <v>644666757216.50012</v>
      </c>
      <c r="K2" s="7">
        <f>'IRA Calculations'!X69</f>
        <v>647092392448.61255</v>
      </c>
      <c r="L2" s="7">
        <f>'IRA Calculations'!Y69</f>
        <v>649243695206.84973</v>
      </c>
      <c r="M2" s="7">
        <f>'IRA Calculations'!Z69</f>
        <v>651749103127.56299</v>
      </c>
      <c r="N2" s="7">
        <f>'IRA Calculations'!AA69</f>
        <v>654272550259.47668</v>
      </c>
      <c r="O2" s="7">
        <f>'IRA Calculations'!AB69</f>
        <v>657051531896.35657</v>
      </c>
      <c r="P2" s="7">
        <f>'IRA Calculations'!AC69</f>
        <v>659533389031.86169</v>
      </c>
      <c r="Q2" s="7">
        <f>'IRA Calculations'!AD69</f>
        <v>662501491155.30176</v>
      </c>
      <c r="R2" s="7">
        <f>'IRA Calculations'!AE69</f>
        <v>665929200210.5907</v>
      </c>
      <c r="S2" s="7">
        <f>'IRA Calculations'!AF69</f>
        <v>669968731950.13367</v>
      </c>
      <c r="T2" s="7">
        <f>'IRA Calculations'!AG69</f>
        <v>674372860238.48218</v>
      </c>
      <c r="U2" s="7">
        <f>'IRA Calculations'!AH69</f>
        <v>679238901707.47656</v>
      </c>
      <c r="V2" s="7">
        <f>'IRA Calculations'!AI69</f>
        <v>684171349426.61951</v>
      </c>
      <c r="W2" s="7">
        <f>'IRA Calculations'!AJ69</f>
        <v>689234335080.1073</v>
      </c>
      <c r="X2" s="7">
        <f>'IRA Calculations'!AK69</f>
        <v>692142540739.09448</v>
      </c>
      <c r="Y2" s="7">
        <f>'IRA Calculations'!AL69</f>
        <v>695181761590.23572</v>
      </c>
      <c r="Z2" s="7">
        <f>'IRA Calculations'!AM69</f>
        <v>698172422888.38293</v>
      </c>
      <c r="AA2" s="7">
        <f>'IRA Calculations'!AN69</f>
        <v>701404979764.62891</v>
      </c>
      <c r="AB2" s="7">
        <f>'IRA Calculations'!AO69</f>
        <v>704483546674.7373</v>
      </c>
      <c r="AC2" s="7">
        <f>'IRA Calculations'!AP69</f>
        <v>707659136064.7998</v>
      </c>
      <c r="AD2" s="7">
        <f>'IRA Calculations'!AQ69</f>
        <v>710991047319.79187</v>
      </c>
      <c r="AE2" s="7">
        <f>'IRA Calculations'!AR69</f>
        <v>714418370431.51965</v>
      </c>
      <c r="AF2" s="7">
        <f>'IRA Calculations'!AS69</f>
        <v>717932432543.07727</v>
      </c>
      <c r="AG2" s="7">
        <f>'IRA Calculations'!AT69</f>
        <v>721922404307.65979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5661238584224.1699</v>
      </c>
      <c r="C4" s="7">
        <f>'IRA Calculations'!P71</f>
        <v>5661238584224.1699</v>
      </c>
      <c r="D4" s="7">
        <f>'IRA Calculations'!Q71</f>
        <v>5661238584224.1699</v>
      </c>
      <c r="E4" s="7">
        <f>'IRA Calculations'!R71</f>
        <v>5694327085369.5967</v>
      </c>
      <c r="F4" s="7">
        <f>'IRA Calculations'!S71</f>
        <v>5566794412247.4922</v>
      </c>
      <c r="G4" s="7">
        <f>'IRA Calculations'!T71</f>
        <v>5432746411789.626</v>
      </c>
      <c r="H4" s="7">
        <f>'IRA Calculations'!U71</f>
        <v>5298222802844.4336</v>
      </c>
      <c r="I4" s="7">
        <f>'IRA Calculations'!V71</f>
        <v>5162871558288.7529</v>
      </c>
      <c r="J4" s="7">
        <f>'IRA Calculations'!W71</f>
        <v>5026122298997.5518</v>
      </c>
      <c r="K4" s="7">
        <f>'IRA Calculations'!X71</f>
        <v>4888436380535.3496</v>
      </c>
      <c r="L4" s="7">
        <f>'IRA Calculations'!Y71</f>
        <v>4745302736747.0312</v>
      </c>
      <c r="M4" s="7">
        <f>'IRA Calculations'!Z71</f>
        <v>4604656568291.8418</v>
      </c>
      <c r="N4" s="7">
        <f>'IRA Calculations'!AA71</f>
        <v>4463772435409.0752</v>
      </c>
      <c r="O4" s="7">
        <f>'IRA Calculations'!AB71</f>
        <v>4324029377298.8262</v>
      </c>
      <c r="P4" s="7">
        <f>'IRA Calculations'!AC71</f>
        <v>4339462929569.8486</v>
      </c>
      <c r="Q4" s="7">
        <f>'IRA Calculations'!AD71</f>
        <v>4357336995440.3486</v>
      </c>
      <c r="R4" s="7">
        <f>'IRA Calculations'!AE71</f>
        <v>4375930026875.0693</v>
      </c>
      <c r="S4" s="7">
        <f>'IRA Calculations'!AF71</f>
        <v>4402731709313.5605</v>
      </c>
      <c r="T4" s="7">
        <f>'IRA Calculations'!AG71</f>
        <v>4432532291469.5742</v>
      </c>
      <c r="U4" s="7">
        <f>'IRA Calculations'!AH71</f>
        <v>4467583980507.4922</v>
      </c>
      <c r="V4" s="7">
        <f>'IRA Calculations'!AI71</f>
        <v>4505483294995.9463</v>
      </c>
      <c r="W4" s="7">
        <f>'IRA Calculations'!AJ71</f>
        <v>4547587493549.4746</v>
      </c>
      <c r="X4" s="7">
        <f>'IRA Calculations'!AK71</f>
        <v>4559265066707.3125</v>
      </c>
      <c r="Y4" s="7">
        <f>'IRA Calculations'!AL71</f>
        <v>4575702900488.6719</v>
      </c>
      <c r="Z4" s="7">
        <f>'IRA Calculations'!AM71</f>
        <v>4593843134367.6953</v>
      </c>
      <c r="AA4" s="7">
        <f>'IRA Calculations'!AN71</f>
        <v>4616044341005.0508</v>
      </c>
      <c r="AB4" s="7">
        <f>'IRA Calculations'!AO71</f>
        <v>4639244137472.3965</v>
      </c>
      <c r="AC4" s="7">
        <f>'IRA Calculations'!AP71</f>
        <v>4665567733687.6924</v>
      </c>
      <c r="AD4" s="7">
        <f>'IRA Calculations'!AQ71</f>
        <v>4691726719762.5615</v>
      </c>
      <c r="AE4" s="7">
        <f>'IRA Calculations'!AR71</f>
        <v>4719982449786.7178</v>
      </c>
      <c r="AF4" s="7">
        <f>'IRA Calculations'!AS71</f>
        <v>4747092001842.4668</v>
      </c>
      <c r="AG4" s="7">
        <f>'IRA Calculations'!AT71</f>
        <v>4775538029345.8154</v>
      </c>
    </row>
    <row r="5" spans="1:35" x14ac:dyDescent="0.2">
      <c r="A5" s="1" t="s">
        <v>79</v>
      </c>
      <c r="B5" s="7">
        <f>'IRA Calculations'!O72</f>
        <v>12845675475.031769</v>
      </c>
      <c r="C5" s="7">
        <f>'IRA Calculations'!P72</f>
        <v>12845675475.031769</v>
      </c>
      <c r="D5" s="7">
        <f>'IRA Calculations'!Q72</f>
        <v>12845675475.031769</v>
      </c>
      <c r="E5" s="7">
        <f>'IRA Calculations'!R72</f>
        <v>12925898092.886545</v>
      </c>
      <c r="F5" s="7">
        <f>'IRA Calculations'!S72</f>
        <v>12985054003.583427</v>
      </c>
      <c r="G5" s="7">
        <f>'IRA Calculations'!T72</f>
        <v>13016528392.748091</v>
      </c>
      <c r="H5" s="7">
        <f>'IRA Calculations'!U72</f>
        <v>13025550349.942263</v>
      </c>
      <c r="I5" s="7">
        <f>'IRA Calculations'!V72</f>
        <v>13001764851.760923</v>
      </c>
      <c r="J5" s="7">
        <f>'IRA Calculations'!W72</f>
        <v>12933326671.006603</v>
      </c>
      <c r="K5" s="7">
        <f>'IRA Calculations'!X72</f>
        <v>12805588326.695923</v>
      </c>
      <c r="L5" s="7">
        <f>'IRA Calculations'!Y72</f>
        <v>12597955185.975941</v>
      </c>
      <c r="M5" s="7">
        <f>'IRA Calculations'!Z72</f>
        <v>12321826882.826406</v>
      </c>
      <c r="N5" s="7">
        <f>'IRA Calculations'!AA72</f>
        <v>11973423079.337317</v>
      </c>
      <c r="O5" s="7">
        <f>'IRA Calculations'!AB72</f>
        <v>11563465414.596565</v>
      </c>
      <c r="P5" s="7">
        <f>'IRA Calculations'!AC72</f>
        <v>11094666552.85276</v>
      </c>
      <c r="Q5" s="7">
        <f>'IRA Calculations'!AD72</f>
        <v>10574739402.297224</v>
      </c>
      <c r="R5" s="7">
        <f>'IRA Calculations'!AE72</f>
        <v>10009114816.658195</v>
      </c>
      <c r="S5" s="7">
        <f>'IRA Calculations'!AF72</f>
        <v>9422493522.2286682</v>
      </c>
      <c r="T5" s="7">
        <f>'IRA Calculations'!AG72</f>
        <v>8817130512.4451389</v>
      </c>
      <c r="U5" s="7">
        <f>'IRA Calculations'!AH72</f>
        <v>8206126323.2706099</v>
      </c>
      <c r="V5" s="7">
        <f>'IRA Calculations'!AI72</f>
        <v>7595682929.253705</v>
      </c>
      <c r="W5" s="7">
        <f>'IRA Calculations'!AJ72</f>
        <v>6997044067.5814524</v>
      </c>
      <c r="X5" s="7">
        <f>'IRA Calculations'!AK72</f>
        <v>6388364366.6551447</v>
      </c>
      <c r="Y5" s="7">
        <f>'IRA Calculations'!AL72</f>
        <v>5815567017.6503677</v>
      </c>
      <c r="Z5" s="7">
        <f>'IRA Calculations'!AM72</f>
        <v>5280562148.1822662</v>
      </c>
      <c r="AA5" s="7">
        <f>'IRA Calculations'!AN72</f>
        <v>4790685179.0348158</v>
      </c>
      <c r="AB5" s="7">
        <f>'IRA Calculations'!AO72</f>
        <v>4348422974.6618462</v>
      </c>
      <c r="AC5" s="7">
        <f>'IRA Calculations'!AP72</f>
        <v>3959288759.5889654</v>
      </c>
      <c r="AD5" s="7">
        <f>'IRA Calculations'!AQ72</f>
        <v>3623224480.328433</v>
      </c>
      <c r="AE5" s="7">
        <f>'IRA Calculations'!AR72</f>
        <v>3341782543.6924963</v>
      </c>
      <c r="AF5" s="7">
        <f>'IRA Calculations'!AS72</f>
        <v>3111148423.7791333</v>
      </c>
      <c r="AG5" s="7">
        <f>'IRA Calculations'!AT72</f>
        <v>2928857852.0942883</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275186607780.37524</v>
      </c>
      <c r="C7" s="7">
        <f>'IRA Calculations'!P74</f>
        <v>275186607780.37524</v>
      </c>
      <c r="D7" s="7">
        <f>'IRA Calculations'!Q74</f>
        <v>275186607780.37524</v>
      </c>
      <c r="E7" s="7">
        <f>'IRA Calculations'!R74</f>
        <v>276426627538.84058</v>
      </c>
      <c r="F7" s="7">
        <f>'IRA Calculations'!S74</f>
        <v>277457574762.85577</v>
      </c>
      <c r="G7" s="7">
        <f>'IRA Calculations'!T74</f>
        <v>278321761601.69159</v>
      </c>
      <c r="H7" s="7">
        <f>'IRA Calculations'!U74</f>
        <v>279264281407.70581</v>
      </c>
      <c r="I7" s="7">
        <f>'IRA Calculations'!V74</f>
        <v>280261573036.04553</v>
      </c>
      <c r="J7" s="7">
        <f>'IRA Calculations'!W74</f>
        <v>281337839433.995</v>
      </c>
      <c r="K7" s="7">
        <f>'IRA Calculations'!X74</f>
        <v>282465860736.81812</v>
      </c>
      <c r="L7" s="7">
        <f>'IRA Calculations'!Y74</f>
        <v>283469242749.59595</v>
      </c>
      <c r="M7" s="7">
        <f>'IRA Calculations'!Z74</f>
        <v>284659627004.3324</v>
      </c>
      <c r="N7" s="7">
        <f>'IRA Calculations'!AA74</f>
        <v>285927567218.62073</v>
      </c>
      <c r="O7" s="7">
        <f>'IRA Calculations'!AB74</f>
        <v>287334646288.70093</v>
      </c>
      <c r="P7" s="7">
        <f>'IRA Calculations'!AC74</f>
        <v>288831277974.57843</v>
      </c>
      <c r="Q7" s="7">
        <f>'IRA Calculations'!AD74</f>
        <v>290485867607.40594</v>
      </c>
      <c r="R7" s="7">
        <f>'IRA Calculations'!AE74</f>
        <v>292245049660.70795</v>
      </c>
      <c r="S7" s="7">
        <f>'IRA Calculations'!AF74</f>
        <v>294436353164.77704</v>
      </c>
      <c r="T7" s="7">
        <f>'IRA Calculations'!AG74</f>
        <v>296829632219.83911</v>
      </c>
      <c r="U7" s="7">
        <f>'IRA Calculations'!AH74</f>
        <v>299491712274.71753</v>
      </c>
      <c r="V7" s="7">
        <f>'IRA Calculations'!AI74</f>
        <v>302227601216.25415</v>
      </c>
      <c r="W7" s="7">
        <f>'IRA Calculations'!AJ74</f>
        <v>305064732162.81036</v>
      </c>
      <c r="X7" s="7">
        <f>'IRA Calculations'!AK74</f>
        <v>306660608886.05988</v>
      </c>
      <c r="Y7" s="7">
        <f>'IRA Calculations'!AL74</f>
        <v>308241492006.36188</v>
      </c>
      <c r="Z7" s="7">
        <f>'IRA Calculations'!AM74</f>
        <v>309607427675.32373</v>
      </c>
      <c r="AA7" s="7">
        <f>'IRA Calculations'!AN74</f>
        <v>310883370475.85437</v>
      </c>
      <c r="AB7" s="7">
        <f>'IRA Calculations'!AO74</f>
        <v>311983780191.45038</v>
      </c>
      <c r="AC7" s="7">
        <f>'IRA Calculations'!AP74</f>
        <v>313118099769.36633</v>
      </c>
      <c r="AD7" s="7">
        <f>'IRA Calculations'!AQ74</f>
        <v>314206816189.42267</v>
      </c>
      <c r="AE7" s="7">
        <f>'IRA Calculations'!AR74</f>
        <v>315417088629.39642</v>
      </c>
      <c r="AF7" s="7">
        <f>'IRA Calculations'!AS74</f>
        <v>316607106290.41431</v>
      </c>
      <c r="AG7" s="7">
        <f>'IRA Calculations'!AT74</f>
        <v>317913339280.35864</v>
      </c>
    </row>
    <row r="8" spans="1:35" x14ac:dyDescent="0.2">
      <c r="A8" s="1" t="s">
        <v>344</v>
      </c>
      <c r="B8" s="7">
        <f>'IRA Calculations'!O75</f>
        <v>102185892.23185118</v>
      </c>
      <c r="C8" s="7">
        <f>'IRA Calculations'!P75</f>
        <v>102185892.23185118</v>
      </c>
      <c r="D8" s="7">
        <f>'IRA Calculations'!Q75</f>
        <v>102185892.23185118</v>
      </c>
      <c r="E8" s="7">
        <f>'IRA Calculations'!R75</f>
        <v>102934852.36988823</v>
      </c>
      <c r="F8" s="7">
        <f>'IRA Calculations'!S75</f>
        <v>103659500.116006</v>
      </c>
      <c r="G8" s="7">
        <f>'IRA Calculations'!T75</f>
        <v>104388270.41979058</v>
      </c>
      <c r="H8" s="7">
        <f>'IRA Calculations'!U75</f>
        <v>105137514.20954615</v>
      </c>
      <c r="I8" s="7">
        <f>'IRA Calculations'!V75</f>
        <v>105864587.56070934</v>
      </c>
      <c r="J8" s="7">
        <f>'IRA Calculations'!W75</f>
        <v>106576748.21438883</v>
      </c>
      <c r="K8" s="7">
        <f>'IRA Calculations'!X75</f>
        <v>107260303.38895103</v>
      </c>
      <c r="L8" s="7">
        <f>'IRA Calculations'!Y75</f>
        <v>107869377.61120097</v>
      </c>
      <c r="M8" s="7">
        <f>'IRA Calculations'!Z75</f>
        <v>108470946.65407945</v>
      </c>
      <c r="N8" s="7">
        <f>'IRA Calculations'!AA75</f>
        <v>109025716.2346117</v>
      </c>
      <c r="O8" s="7">
        <f>'IRA Calculations'!AB75</f>
        <v>109543377.91909549</v>
      </c>
      <c r="P8" s="7">
        <f>'IRA Calculations'!AC75</f>
        <v>110018150.44925067</v>
      </c>
      <c r="Q8" s="7">
        <f>'IRA Calculations'!AD75</f>
        <v>110478225.88657992</v>
      </c>
      <c r="R8" s="7">
        <f>'IRA Calculations'!AE75</f>
        <v>110915931.0380936</v>
      </c>
      <c r="S8" s="7">
        <f>'IRA Calculations'!AF75</f>
        <v>111393974.27596137</v>
      </c>
      <c r="T8" s="7">
        <f>'IRA Calculations'!AG75</f>
        <v>111857334.20473403</v>
      </c>
      <c r="U8" s="7">
        <f>'IRA Calculations'!AH75</f>
        <v>112355769.03531343</v>
      </c>
      <c r="V8" s="7">
        <f>'IRA Calculations'!AI75</f>
        <v>112836015.33574173</v>
      </c>
      <c r="W8" s="7">
        <f>'IRA Calculations'!AJ75</f>
        <v>113341266.57278541</v>
      </c>
      <c r="X8" s="7">
        <f>'IRA Calculations'!AK75</f>
        <v>113990101.9526024</v>
      </c>
      <c r="Y8" s="7">
        <f>'IRA Calculations'!AL75</f>
        <v>114661701.68952601</v>
      </c>
      <c r="Z8" s="7">
        <f>'IRA Calculations'!AM75</f>
        <v>115306313.47209787</v>
      </c>
      <c r="AA8" s="7">
        <f>'IRA Calculations'!AN75</f>
        <v>115974673.37416272</v>
      </c>
      <c r="AB8" s="7">
        <f>'IRA Calculations'!AO75</f>
        <v>116617915.89093651</v>
      </c>
      <c r="AC8" s="7">
        <f>'IRA Calculations'!AP75</f>
        <v>117288207.38711235</v>
      </c>
      <c r="AD8" s="7">
        <f>'IRA Calculations'!AQ75</f>
        <v>117935254.22714497</v>
      </c>
      <c r="AE8" s="7">
        <f>'IRA Calculations'!AR75</f>
        <v>118611576.68032159</v>
      </c>
      <c r="AF8" s="7">
        <f>'IRA Calculations'!AS75</f>
        <v>119266086.97068441</v>
      </c>
      <c r="AG8" s="7">
        <f>'IRA Calculations'!AT75</f>
        <v>119951692.44842169</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132403316271.75789</v>
      </c>
      <c r="C10" s="7">
        <f>'IRA Calculations'!P77</f>
        <v>132403316271.75789</v>
      </c>
      <c r="D10" s="7">
        <f>'IRA Calculations'!Q77</f>
        <v>132403316271.75789</v>
      </c>
      <c r="E10" s="7">
        <f>'IRA Calculations'!R77</f>
        <v>133588886781.5363</v>
      </c>
      <c r="F10" s="7">
        <f>'IRA Calculations'!S77</f>
        <v>134730665471.99071</v>
      </c>
      <c r="G10" s="7">
        <f>'IRA Calculations'!T77</f>
        <v>135830142550.28972</v>
      </c>
      <c r="H10" s="7">
        <f>'IRA Calculations'!U77</f>
        <v>137042151525.05928</v>
      </c>
      <c r="I10" s="7">
        <f>'IRA Calculations'!V77</f>
        <v>138356210482.32367</v>
      </c>
      <c r="J10" s="7">
        <f>'IRA Calculations'!W77</f>
        <v>139764271877.35645</v>
      </c>
      <c r="K10" s="7">
        <f>'IRA Calculations'!X77</f>
        <v>141277822453.94504</v>
      </c>
      <c r="L10" s="7">
        <f>'IRA Calculations'!Y77</f>
        <v>142793821401.23767</v>
      </c>
      <c r="M10" s="7">
        <f>'IRA Calculations'!Z77</f>
        <v>144469260253.39236</v>
      </c>
      <c r="N10" s="7">
        <f>'IRA Calculations'!AA77</f>
        <v>146175124262.83774</v>
      </c>
      <c r="O10" s="7">
        <f>'IRA Calculations'!AB77</f>
        <v>147899799760.44061</v>
      </c>
      <c r="P10" s="7">
        <f>'IRA Calculations'!AC77</f>
        <v>149570537124.86816</v>
      </c>
      <c r="Q10" s="7">
        <f>'IRA Calculations'!AD77</f>
        <v>151177163298.733</v>
      </c>
      <c r="R10" s="7">
        <f>'IRA Calculations'!AE77</f>
        <v>152654106728.62491</v>
      </c>
      <c r="S10" s="7">
        <f>'IRA Calculations'!AF77</f>
        <v>154162074663.09302</v>
      </c>
      <c r="T10" s="7">
        <f>'IRA Calculations'!AG77</f>
        <v>155571859165.68222</v>
      </c>
      <c r="U10" s="7">
        <f>'IRA Calculations'!AH77</f>
        <v>156955972776.31238</v>
      </c>
      <c r="V10" s="7">
        <f>'IRA Calculations'!AI77</f>
        <v>158295038675.31229</v>
      </c>
      <c r="W10" s="7">
        <f>'IRA Calculations'!AJ77</f>
        <v>159650902471.26111</v>
      </c>
      <c r="X10" s="7">
        <f>'IRA Calculations'!AK77</f>
        <v>160219913268.0087</v>
      </c>
      <c r="Y10" s="7">
        <f>'IRA Calculations'!AL77</f>
        <v>160869316835.01892</v>
      </c>
      <c r="Z10" s="7">
        <f>'IRA Calculations'!AM77</f>
        <v>161533823717.99554</v>
      </c>
      <c r="AA10" s="7">
        <f>'IRA Calculations'!AN77</f>
        <v>162286359363.74014</v>
      </c>
      <c r="AB10" s="7">
        <f>'IRA Calculations'!AO77</f>
        <v>163052763947.54413</v>
      </c>
      <c r="AC10" s="7">
        <f>'IRA Calculations'!AP77</f>
        <v>163891296805.60886</v>
      </c>
      <c r="AD10" s="7">
        <f>'IRA Calculations'!AQ77</f>
        <v>164716822974.26025</v>
      </c>
      <c r="AE10" s="7">
        <f>'IRA Calculations'!AR77</f>
        <v>165590296958.87625</v>
      </c>
      <c r="AF10" s="7">
        <f>'IRA Calculations'!AS77</f>
        <v>166425363182.00293</v>
      </c>
      <c r="AG10" s="7">
        <f>'IRA Calculations'!AT77</f>
        <v>167289343512.15186</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420799775478.13306</v>
      </c>
      <c r="C2" s="7">
        <f>'IRA Calculations'!P82</f>
        <v>420799775478.13306</v>
      </c>
      <c r="D2" s="7">
        <f>'IRA Calculations'!Q82</f>
        <v>420799775478.13306</v>
      </c>
      <c r="E2" s="7">
        <f>'IRA Calculations'!R82</f>
        <v>412020641074.71106</v>
      </c>
      <c r="F2" s="7">
        <f>'IRA Calculations'!S82</f>
        <v>426251310545.44757</v>
      </c>
      <c r="G2" s="7">
        <f>'IRA Calculations'!T82</f>
        <v>441190563544.67413</v>
      </c>
      <c r="H2" s="7">
        <f>'IRA Calculations'!U82</f>
        <v>457242181717.50751</v>
      </c>
      <c r="I2" s="7">
        <f>'IRA Calculations'!V82</f>
        <v>473971038648.47589</v>
      </c>
      <c r="J2" s="7">
        <f>'IRA Calculations'!W82</f>
        <v>491927229186.29352</v>
      </c>
      <c r="K2" s="7">
        <f>'IRA Calculations'!X82</f>
        <v>510614302399.92615</v>
      </c>
      <c r="L2" s="7">
        <f>'IRA Calculations'!Y82</f>
        <v>530350523501.54834</v>
      </c>
      <c r="M2" s="7">
        <f>'IRA Calculations'!Z82</f>
        <v>550844571954.23682</v>
      </c>
      <c r="N2" s="7">
        <f>'IRA Calculations'!AA82</f>
        <v>571942412591.25977</v>
      </c>
      <c r="O2" s="7">
        <f>'IRA Calculations'!AB82</f>
        <v>593599434573.62231</v>
      </c>
      <c r="P2" s="7">
        <f>'IRA Calculations'!AC82</f>
        <v>593187007937.37012</v>
      </c>
      <c r="Q2" s="7">
        <f>'IRA Calculations'!AD82</f>
        <v>593303366036.03796</v>
      </c>
      <c r="R2" s="7">
        <f>'IRA Calculations'!AE82</f>
        <v>593501735003.578</v>
      </c>
      <c r="S2" s="7">
        <f>'IRA Calculations'!AF82</f>
        <v>594052769062.88403</v>
      </c>
      <c r="T2" s="7">
        <f>'IRA Calculations'!AG82</f>
        <v>594571987441.14685</v>
      </c>
      <c r="U2" s="7">
        <f>'IRA Calculations'!AH82</f>
        <v>595478156569.66016</v>
      </c>
      <c r="V2" s="7">
        <f>'IRA Calculations'!AI82</f>
        <v>596244844714.8197</v>
      </c>
      <c r="W2" s="7">
        <f>'IRA Calculations'!AJ82</f>
        <v>597359702944.40466</v>
      </c>
      <c r="X2" s="7">
        <f>'IRA Calculations'!AK82</f>
        <v>598385715600.96594</v>
      </c>
      <c r="Y2" s="7">
        <f>'IRA Calculations'!AL82</f>
        <v>599699940178.48438</v>
      </c>
      <c r="Z2" s="7">
        <f>'IRA Calculations'!AM82</f>
        <v>601088159477.21423</v>
      </c>
      <c r="AA2" s="7">
        <f>'IRA Calculations'!AN82</f>
        <v>602411096541.07666</v>
      </c>
      <c r="AB2" s="7">
        <f>'IRA Calculations'!AO82</f>
        <v>603943111251.60706</v>
      </c>
      <c r="AC2" s="7">
        <f>'IRA Calculations'!AP82</f>
        <v>605480894402.95349</v>
      </c>
      <c r="AD2" s="7">
        <f>'IRA Calculations'!AQ82</f>
        <v>606950056632.08301</v>
      </c>
      <c r="AE2" s="7">
        <f>'IRA Calculations'!AR82</f>
        <v>608599018132.00964</v>
      </c>
      <c r="AF2" s="7">
        <f>'IRA Calculations'!AS82</f>
        <v>610301626904.35657</v>
      </c>
      <c r="AG2" s="7">
        <f>'IRA Calculations'!AT82</f>
        <v>611959563691.10168</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229398432268.34348</v>
      </c>
      <c r="C2" s="7">
        <f>'IRA Calculations'!P95</f>
        <v>229398432268.34348</v>
      </c>
      <c r="D2" s="7">
        <f>'IRA Calculations'!Q95</f>
        <v>229398432268.34348</v>
      </c>
      <c r="E2" s="7">
        <f>'IRA Calculations'!R95</f>
        <v>230471159079.77747</v>
      </c>
      <c r="F2" s="7">
        <f>'IRA Calculations'!S95</f>
        <v>231715483715.96686</v>
      </c>
      <c r="G2" s="7">
        <f>'IRA Calculations'!T95</f>
        <v>233106287854.15176</v>
      </c>
      <c r="H2" s="7">
        <f>'IRA Calculations'!U95</f>
        <v>235302968820.58578</v>
      </c>
      <c r="I2" s="7">
        <f>'IRA Calculations'!V95</f>
        <v>238089593558.91714</v>
      </c>
      <c r="J2" s="7">
        <f>'IRA Calculations'!W95</f>
        <v>241271904028.52032</v>
      </c>
      <c r="K2" s="7">
        <f>'IRA Calculations'!X95</f>
        <v>244379581175.94287</v>
      </c>
      <c r="L2" s="7">
        <f>'IRA Calculations'!Y95</f>
        <v>247558904351.4903</v>
      </c>
      <c r="M2" s="7">
        <f>'IRA Calculations'!Z95</f>
        <v>250893842804.76871</v>
      </c>
      <c r="N2" s="7">
        <f>'IRA Calculations'!AA95</f>
        <v>254613145280.75101</v>
      </c>
      <c r="O2" s="7">
        <f>'IRA Calculations'!AB95</f>
        <v>258647484280.84665</v>
      </c>
      <c r="P2" s="7">
        <f>'IRA Calculations'!AC95</f>
        <v>262950763831.75497</v>
      </c>
      <c r="Q2" s="7">
        <f>'IRA Calculations'!AD95</f>
        <v>267297773631.40027</v>
      </c>
      <c r="R2" s="7">
        <f>'IRA Calculations'!AE95</f>
        <v>271657079355.14758</v>
      </c>
      <c r="S2" s="7">
        <f>'IRA Calculations'!AF95</f>
        <v>275011908842.02216</v>
      </c>
      <c r="T2" s="7">
        <f>'IRA Calculations'!AG95</f>
        <v>278321707117.11676</v>
      </c>
      <c r="U2" s="7">
        <f>'IRA Calculations'!AH95</f>
        <v>281615686365.71625</v>
      </c>
      <c r="V2" s="7">
        <f>'IRA Calculations'!AI95</f>
        <v>284863531969.0459</v>
      </c>
      <c r="W2" s="7">
        <f>'IRA Calculations'!AJ95</f>
        <v>288113052653.77643</v>
      </c>
      <c r="X2" s="7">
        <f>'IRA Calculations'!AK95</f>
        <v>291232778667.7785</v>
      </c>
      <c r="Y2" s="7">
        <f>'IRA Calculations'!AL95</f>
        <v>294449989102.60272</v>
      </c>
      <c r="Z2" s="7">
        <f>'IRA Calculations'!AM95</f>
        <v>297794665093.92609</v>
      </c>
      <c r="AA2" s="7">
        <f>'IRA Calculations'!AN95</f>
        <v>301333631411.99615</v>
      </c>
      <c r="AB2" s="7">
        <f>'IRA Calculations'!AO95</f>
        <v>304985269694.14752</v>
      </c>
      <c r="AC2" s="7">
        <f>'IRA Calculations'!AP95</f>
        <v>308751660796.5874</v>
      </c>
      <c r="AD2" s="7">
        <f>'IRA Calculations'!AQ95</f>
        <v>312696652265.69049</v>
      </c>
      <c r="AE2" s="7">
        <f>'IRA Calculations'!AR95</f>
        <v>316709860615.23633</v>
      </c>
      <c r="AF2" s="7">
        <f>'IRA Calculations'!AS95</f>
        <v>320836235587.87604</v>
      </c>
      <c r="AG2" s="7">
        <f>'IRA Calculations'!AT95</f>
        <v>325139408851.21149</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1035637113883.5726</v>
      </c>
      <c r="C2" s="7">
        <f>'IRA Calculations'!P108</f>
        <v>1035637113883.5726</v>
      </c>
      <c r="D2" s="7">
        <f>'IRA Calculations'!Q108</f>
        <v>1035637113883.5726</v>
      </c>
      <c r="E2" s="7">
        <f>'IRA Calculations'!R108</f>
        <v>1033861666651.6389</v>
      </c>
      <c r="F2" s="7">
        <f>'IRA Calculations'!S108</f>
        <v>1032175107167.5198</v>
      </c>
      <c r="G2" s="7">
        <f>'IRA Calculations'!T108</f>
        <v>1030909296439.6339</v>
      </c>
      <c r="H2" s="7">
        <f>'IRA Calculations'!U108</f>
        <v>1030435410474.7388</v>
      </c>
      <c r="I2" s="7">
        <f>'IRA Calculations'!V108</f>
        <v>1030869540202.9347</v>
      </c>
      <c r="J2" s="7">
        <f>'IRA Calculations'!W108</f>
        <v>1032393563714.5782</v>
      </c>
      <c r="K2" s="7">
        <f>'IRA Calculations'!X108</f>
        <v>1035077875805.6255</v>
      </c>
      <c r="L2" s="7">
        <f>'IRA Calculations'!Y108</f>
        <v>1038600246181.6337</v>
      </c>
      <c r="M2" s="7">
        <f>'IRA Calculations'!Z108</f>
        <v>1043300840961.5179</v>
      </c>
      <c r="N2" s="7">
        <f>'IRA Calculations'!AA108</f>
        <v>1049096193921.5054</v>
      </c>
      <c r="O2" s="7">
        <f>'IRA Calculations'!AB108</f>
        <v>1055963871671.2183</v>
      </c>
      <c r="P2" s="7">
        <f>'IRA Calculations'!AC108</f>
        <v>1063470099693.4634</v>
      </c>
      <c r="Q2" s="7">
        <f>'IRA Calculations'!AD108</f>
        <v>1071842668622.408</v>
      </c>
      <c r="R2" s="7">
        <f>'IRA Calculations'!AE108</f>
        <v>1081147274199.3041</v>
      </c>
      <c r="S2" s="7">
        <f>'IRA Calculations'!AF108</f>
        <v>1090942605717.4382</v>
      </c>
      <c r="T2" s="7">
        <f>'IRA Calculations'!AG108</f>
        <v>1101087076472.7632</v>
      </c>
      <c r="U2" s="7">
        <f>'IRA Calculations'!AH108</f>
        <v>1111432692407.9922</v>
      </c>
      <c r="V2" s="7">
        <f>'IRA Calculations'!AI108</f>
        <v>1121707780613.0615</v>
      </c>
      <c r="W2" s="7">
        <f>'IRA Calculations'!AJ108</f>
        <v>1132052067787.1902</v>
      </c>
      <c r="X2" s="7">
        <f>'IRA Calculations'!AK108</f>
        <v>1141347822303.834</v>
      </c>
      <c r="Y2" s="7">
        <f>'IRA Calculations'!AL108</f>
        <v>1150686996736.5725</v>
      </c>
      <c r="Z2" s="7">
        <f>'IRA Calculations'!AM108</f>
        <v>1160081279746.7937</v>
      </c>
      <c r="AA2" s="7">
        <f>'IRA Calculations'!AN108</f>
        <v>1169740181148.1646</v>
      </c>
      <c r="AB2" s="7">
        <f>'IRA Calculations'!AO108</f>
        <v>1179317665645.8198</v>
      </c>
      <c r="AC2" s="7">
        <f>'IRA Calculations'!AP108</f>
        <v>1188875468994.3394</v>
      </c>
      <c r="AD2" s="7">
        <f>'IRA Calculations'!AQ108</f>
        <v>1198778218647.8542</v>
      </c>
      <c r="AE2" s="7">
        <f>'IRA Calculations'!AR108</f>
        <v>1208624810089.011</v>
      </c>
      <c r="AF2" s="7">
        <f>'IRA Calculations'!AS108</f>
        <v>1218657913638.1157</v>
      </c>
      <c r="AG2" s="7">
        <f>'IRA Calculations'!AT108</f>
        <v>1229173882303.0303</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1994961152668.7388</v>
      </c>
      <c r="C4" s="7">
        <f>'IRA Calculations'!P110</f>
        <v>1994961152668.7388</v>
      </c>
      <c r="D4" s="7">
        <f>'IRA Calculations'!Q110</f>
        <v>1994961152668.7388</v>
      </c>
      <c r="E4" s="7">
        <f>'IRA Calculations'!R110</f>
        <v>2007483363268.4026</v>
      </c>
      <c r="F4" s="7">
        <f>'IRA Calculations'!S110</f>
        <v>2020262505049.5203</v>
      </c>
      <c r="G4" s="7">
        <f>'IRA Calculations'!T110</f>
        <v>2033702856244.2981</v>
      </c>
      <c r="H4" s="7">
        <f>'IRA Calculations'!U110</f>
        <v>2048069640529.2668</v>
      </c>
      <c r="I4" s="7">
        <f>'IRA Calculations'!V110</f>
        <v>2063810851967.1584</v>
      </c>
      <c r="J4" s="7">
        <f>'IRA Calculations'!W110</f>
        <v>2080782665829.2695</v>
      </c>
      <c r="K4" s="7">
        <f>'IRA Calculations'!X110</f>
        <v>2098671176075.1665</v>
      </c>
      <c r="L4" s="7">
        <f>'IRA Calculations'!Y110</f>
        <v>2116911792598.1304</v>
      </c>
      <c r="M4" s="7">
        <f>'IRA Calculations'!Z110</f>
        <v>2135724494605.0413</v>
      </c>
      <c r="N4" s="7">
        <f>'IRA Calculations'!AA110</f>
        <v>2155070788446.5256</v>
      </c>
      <c r="O4" s="7">
        <f>'IRA Calculations'!AB110</f>
        <v>2174477729034.521</v>
      </c>
      <c r="P4" s="7">
        <f>'IRA Calculations'!AC110</f>
        <v>2193796649986.2642</v>
      </c>
      <c r="Q4" s="7">
        <f>'IRA Calculations'!AD110</f>
        <v>2213611912799.0293</v>
      </c>
      <c r="R4" s="7">
        <f>'IRA Calculations'!AE110</f>
        <v>2234101018264.3164</v>
      </c>
      <c r="S4" s="7">
        <f>'IRA Calculations'!AF110</f>
        <v>2255243304653.522</v>
      </c>
      <c r="T4" s="7">
        <f>'IRA Calculations'!AG110</f>
        <v>2276561201831.4419</v>
      </c>
      <c r="U4" s="7">
        <f>'IRA Calculations'!AH110</f>
        <v>2297925498578.5918</v>
      </c>
      <c r="V4" s="7">
        <f>'IRA Calculations'!AI110</f>
        <v>2319195110495.5659</v>
      </c>
      <c r="W4" s="7">
        <f>'IRA Calculations'!AJ110</f>
        <v>2340337228237.9858</v>
      </c>
      <c r="X4" s="7">
        <f>'IRA Calculations'!AK110</f>
        <v>2359108174102.5933</v>
      </c>
      <c r="Y4" s="7">
        <f>'IRA Calculations'!AL110</f>
        <v>2377971277372.0459</v>
      </c>
      <c r="Z4" s="7">
        <f>'IRA Calculations'!AM110</f>
        <v>2396997952313.1709</v>
      </c>
      <c r="AA4" s="7">
        <f>'IRA Calculations'!AN110</f>
        <v>2416245390218.9238</v>
      </c>
      <c r="AB4" s="7">
        <f>'IRA Calculations'!AO110</f>
        <v>2435740884761.7939</v>
      </c>
      <c r="AC4" s="7">
        <f>'IRA Calculations'!AP110</f>
        <v>2455487355484.6309</v>
      </c>
      <c r="AD4" s="7">
        <f>'IRA Calculations'!AQ110</f>
        <v>2475512650536.7368</v>
      </c>
      <c r="AE4" s="7">
        <f>'IRA Calculations'!AR110</f>
        <v>2495796472850.1982</v>
      </c>
      <c r="AF4" s="7">
        <f>'IRA Calculations'!AS110</f>
        <v>2516361975961.0947</v>
      </c>
      <c r="AG4" s="7">
        <f>'IRA Calculations'!AT110</f>
        <v>2537223503854.5586</v>
      </c>
    </row>
    <row r="5" spans="1:35" x14ac:dyDescent="0.2">
      <c r="A5" s="1" t="s">
        <v>79</v>
      </c>
      <c r="B5" s="7">
        <f>'IRA Calculations'!O111</f>
        <v>131932838.41332865</v>
      </c>
      <c r="C5" s="7">
        <f>'IRA Calculations'!P111</f>
        <v>131932838.41332865</v>
      </c>
      <c r="D5" s="7">
        <f>'IRA Calculations'!Q111</f>
        <v>131932838.41332865</v>
      </c>
      <c r="E5" s="7">
        <f>'IRA Calculations'!R111</f>
        <v>126912270.60515901</v>
      </c>
      <c r="F5" s="7">
        <f>'IRA Calculations'!S111</f>
        <v>120767465.42621779</v>
      </c>
      <c r="G5" s="7">
        <f>'IRA Calculations'!T111</f>
        <v>114094219.76824826</v>
      </c>
      <c r="H5" s="7">
        <f>'IRA Calculations'!U111</f>
        <v>107495240.37165999</v>
      </c>
      <c r="I5" s="7">
        <f>'IRA Calculations'!V111</f>
        <v>101510898.54425514</v>
      </c>
      <c r="J5" s="7">
        <f>'IRA Calculations'!W111</f>
        <v>96501872.362904444</v>
      </c>
      <c r="K5" s="7">
        <f>'IRA Calculations'!X111</f>
        <v>92638467.915805027</v>
      </c>
      <c r="L5" s="7">
        <f>'IRA Calculations'!Y111</f>
        <v>89913117.873685732</v>
      </c>
      <c r="M5" s="7">
        <f>'IRA Calculations'!Z111</f>
        <v>88230579.91850923</v>
      </c>
      <c r="N5" s="7">
        <f>'IRA Calculations'!AA111</f>
        <v>87404815.026918754</v>
      </c>
      <c r="O5" s="7">
        <f>'IRA Calculations'!AB111</f>
        <v>87199717.461265832</v>
      </c>
      <c r="P5" s="7">
        <f>'IRA Calculations'!AC111</f>
        <v>87405656.352383718</v>
      </c>
      <c r="Q5" s="7">
        <f>'IRA Calculations'!AD111</f>
        <v>87888623.168045074</v>
      </c>
      <c r="R5" s="7">
        <f>'IRA Calculations'!AE111</f>
        <v>88542539.815069243</v>
      </c>
      <c r="S5" s="7">
        <f>'IRA Calculations'!AF111</f>
        <v>89294898.231506824</v>
      </c>
      <c r="T5" s="7">
        <f>'IRA Calculations'!AG111</f>
        <v>90087370.606093451</v>
      </c>
      <c r="U5" s="7">
        <f>'IRA Calculations'!AH111</f>
        <v>90896514.20750156</v>
      </c>
      <c r="V5" s="7">
        <f>'IRA Calculations'!AI111</f>
        <v>91707194.497437224</v>
      </c>
      <c r="W5" s="7">
        <f>'IRA Calculations'!AJ111</f>
        <v>92513333.559928462</v>
      </c>
      <c r="X5" s="7">
        <f>'IRA Calculations'!AK111</f>
        <v>93237128.314939797</v>
      </c>
      <c r="Y5" s="7">
        <f>'IRA Calculations'!AL111</f>
        <v>93966375.202572912</v>
      </c>
      <c r="Z5" s="7">
        <f>'IRA Calculations'!AM111</f>
        <v>94704285.680701688</v>
      </c>
      <c r="AA5" s="7">
        <f>'IRA Calculations'!AN111</f>
        <v>95453412.376987278</v>
      </c>
      <c r="AB5" s="7">
        <f>'IRA Calculations'!AO111</f>
        <v>96215004.286327958</v>
      </c>
      <c r="AC5" s="7">
        <f>'IRA Calculations'!AP111</f>
        <v>96988397.451477721</v>
      </c>
      <c r="AD5" s="7">
        <f>'IRA Calculations'!AQ111</f>
        <v>97774310.439741194</v>
      </c>
      <c r="AE5" s="7">
        <f>'IRA Calculations'!AR111</f>
        <v>98571555.434423104</v>
      </c>
      <c r="AF5" s="7">
        <f>'IRA Calculations'!AS111</f>
        <v>99380585.152951121</v>
      </c>
      <c r="AG5" s="7">
        <f>'IRA Calculations'!AT111</f>
        <v>100202020.49301468</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27108861502.161812</v>
      </c>
      <c r="C10" s="7">
        <f>'IRA Calculations'!P116</f>
        <v>27108861502.161812</v>
      </c>
      <c r="D10" s="7">
        <f>'IRA Calculations'!Q116</f>
        <v>27108861502.161812</v>
      </c>
      <c r="E10" s="7">
        <f>'IRA Calculations'!R116</f>
        <v>26796075707.936409</v>
      </c>
      <c r="F10" s="7">
        <f>'IRA Calculations'!S116</f>
        <v>26598910491.796711</v>
      </c>
      <c r="G10" s="7">
        <f>'IRA Calculations'!T116</f>
        <v>26500466068.255283</v>
      </c>
      <c r="H10" s="7">
        <f>'IRA Calculations'!U116</f>
        <v>26480953520.575603</v>
      </c>
      <c r="I10" s="7">
        <f>'IRA Calculations'!V116</f>
        <v>26524906983.36869</v>
      </c>
      <c r="J10" s="7">
        <f>'IRA Calculations'!W116</f>
        <v>26616518384.548401</v>
      </c>
      <c r="K10" s="7">
        <f>'IRA Calculations'!X116</f>
        <v>26743205059.376762</v>
      </c>
      <c r="L10" s="7">
        <f>'IRA Calculations'!Y116</f>
        <v>26891810158.676315</v>
      </c>
      <c r="M10" s="7">
        <f>'IRA Calculations'!Z116</f>
        <v>27061297396.18465</v>
      </c>
      <c r="N10" s="7">
        <f>'IRA Calculations'!AA116</f>
        <v>27247957580.955662</v>
      </c>
      <c r="O10" s="7">
        <f>'IRA Calculations'!AB116</f>
        <v>27442997635.579094</v>
      </c>
      <c r="P10" s="7">
        <f>'IRA Calculations'!AC116</f>
        <v>27641695719.421036</v>
      </c>
      <c r="Q10" s="7">
        <f>'IRA Calculations'!AD116</f>
        <v>27847705501.53809</v>
      </c>
      <c r="R10" s="7">
        <f>'IRA Calculations'!AE116</f>
        <v>28061854744.844234</v>
      </c>
      <c r="S10" s="7">
        <f>'IRA Calculations'!AF116</f>
        <v>28284035722.053951</v>
      </c>
      <c r="T10" s="7">
        <f>'IRA Calculations'!AG116</f>
        <v>28508908273.630173</v>
      </c>
      <c r="U10" s="7">
        <f>'IRA Calculations'!AH116</f>
        <v>28735228203.936707</v>
      </c>
      <c r="V10" s="7">
        <f>'IRA Calculations'!AI116</f>
        <v>28961520734.015255</v>
      </c>
      <c r="W10" s="7">
        <f>'IRA Calculations'!AJ116</f>
        <v>29187561513.164177</v>
      </c>
      <c r="X10" s="7">
        <f>'IRA Calculations'!AK116</f>
        <v>29432211159.075733</v>
      </c>
      <c r="Y10" s="7">
        <f>'IRA Calculations'!AL116</f>
        <v>29677295804.510311</v>
      </c>
      <c r="Z10" s="7">
        <f>'IRA Calculations'!AM116</f>
        <v>29923492714.758888</v>
      </c>
      <c r="AA10" s="7">
        <f>'IRA Calculations'!AN116</f>
        <v>30171385684.014648</v>
      </c>
      <c r="AB10" s="7">
        <f>'IRA Calculations'!AO116</f>
        <v>30421280292.76783</v>
      </c>
      <c r="AC10" s="7">
        <f>'IRA Calculations'!AP116</f>
        <v>30673394785.435276</v>
      </c>
      <c r="AD10" s="7">
        <f>'IRA Calculations'!AQ116</f>
        <v>30928095989.902458</v>
      </c>
      <c r="AE10" s="7">
        <f>'IRA Calculations'!AR116</f>
        <v>31185307148.17765</v>
      </c>
      <c r="AF10" s="7">
        <f>'IRA Calculations'!AS116</f>
        <v>31445405156.769249</v>
      </c>
      <c r="AG10" s="7">
        <f>'IRA Calculations'!AT116</f>
        <v>31708631103.319965</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1490682179155.2798</v>
      </c>
      <c r="C2" s="7">
        <f>'IRA Calculations'!P121</f>
        <v>1490682179155.2798</v>
      </c>
      <c r="D2" s="7">
        <f>'IRA Calculations'!Q121</f>
        <v>1490682179155.2798</v>
      </c>
      <c r="E2" s="7">
        <f>'IRA Calculations'!R121</f>
        <v>1490990462500.1082</v>
      </c>
      <c r="F2" s="7">
        <f>'IRA Calculations'!S121</f>
        <v>1491655401995.6538</v>
      </c>
      <c r="G2" s="7">
        <f>'IRA Calculations'!T121</f>
        <v>1493217415481.2131</v>
      </c>
      <c r="H2" s="7">
        <f>'IRA Calculations'!U121</f>
        <v>1494119582117.6318</v>
      </c>
      <c r="I2" s="7">
        <f>'IRA Calculations'!V121</f>
        <v>1493679925498.4663</v>
      </c>
      <c r="J2" s="7">
        <f>'IRA Calculations'!W121</f>
        <v>1493657110399.6868</v>
      </c>
      <c r="K2" s="7">
        <f>'IRA Calculations'!X121</f>
        <v>1494001260617.582</v>
      </c>
      <c r="L2" s="7">
        <f>'IRA Calculations'!Y121</f>
        <v>1493082927388.696</v>
      </c>
      <c r="M2" s="7">
        <f>'IRA Calculations'!Z121</f>
        <v>1490582473570.4792</v>
      </c>
      <c r="N2" s="7">
        <f>'IRA Calculations'!AA121</f>
        <v>1486602601434.2375</v>
      </c>
      <c r="O2" s="7">
        <f>'IRA Calculations'!AB121</f>
        <v>1480739605007.0173</v>
      </c>
      <c r="P2" s="7">
        <f>'IRA Calculations'!AC121</f>
        <v>1474811800992.3413</v>
      </c>
      <c r="Q2" s="7">
        <f>'IRA Calculations'!AD121</f>
        <v>1470260160710.4187</v>
      </c>
      <c r="R2" s="7">
        <f>'IRA Calculations'!AE121</f>
        <v>1466331813668.0103</v>
      </c>
      <c r="S2" s="7">
        <f>'IRA Calculations'!AF121</f>
        <v>1461319292184.2378</v>
      </c>
      <c r="T2" s="7">
        <f>'IRA Calculations'!AG121</f>
        <v>1454365986982.7024</v>
      </c>
      <c r="U2" s="7">
        <f>'IRA Calculations'!AH121</f>
        <v>1445945362603.4744</v>
      </c>
      <c r="V2" s="7">
        <f>'IRA Calculations'!AI121</f>
        <v>1434351956902.6799</v>
      </c>
      <c r="W2" s="7">
        <f>'IRA Calculations'!AJ121</f>
        <v>1418801192662.9888</v>
      </c>
      <c r="X2" s="7">
        <f>'IRA Calculations'!AK121</f>
        <v>1395013872134.9824</v>
      </c>
      <c r="Y2" s="7">
        <f>'IRA Calculations'!AL121</f>
        <v>1367765790180.6453</v>
      </c>
      <c r="Z2" s="7">
        <f>'IRA Calculations'!AM121</f>
        <v>1338057391180.8723</v>
      </c>
      <c r="AA2" s="7">
        <f>'IRA Calculations'!AN121</f>
        <v>1306290974187.7288</v>
      </c>
      <c r="AB2" s="7">
        <f>'IRA Calculations'!AO121</f>
        <v>1271077871629.5225</v>
      </c>
      <c r="AC2" s="7">
        <f>'IRA Calculations'!AP121</f>
        <v>1231469797358.5959</v>
      </c>
      <c r="AD2" s="7">
        <f>'IRA Calculations'!AQ121</f>
        <v>1187054419569.5891</v>
      </c>
      <c r="AE2" s="7">
        <f>'IRA Calculations'!AR121</f>
        <v>1137254761124.522</v>
      </c>
      <c r="AF2" s="7">
        <f>'IRA Calculations'!AS121</f>
        <v>1083587497324.0052</v>
      </c>
      <c r="AG2" s="7">
        <f>'IRA Calculations'!AT121</f>
        <v>1027041643221.8361</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1079914926887.6641</v>
      </c>
      <c r="C2" s="7">
        <f>'IRA Calculations'!P134</f>
        <v>1079914926887.6641</v>
      </c>
      <c r="D2" s="7">
        <f>'IRA Calculations'!Q134</f>
        <v>1079914926887.6641</v>
      </c>
      <c r="E2" s="7">
        <f>'IRA Calculations'!R134</f>
        <v>1090047798418.3898</v>
      </c>
      <c r="F2" s="7">
        <f>'IRA Calculations'!S134</f>
        <v>1099554997809.2668</v>
      </c>
      <c r="G2" s="7">
        <f>'IRA Calculations'!T134</f>
        <v>1108640461845.4099</v>
      </c>
      <c r="H2" s="7">
        <f>'IRA Calculations'!U134</f>
        <v>1117252496288.7461</v>
      </c>
      <c r="I2" s="7">
        <f>'IRA Calculations'!V134</f>
        <v>1125698473958.1155</v>
      </c>
      <c r="J2" s="7">
        <f>'IRA Calculations'!W134</f>
        <v>1134040656653.105</v>
      </c>
      <c r="K2" s="7">
        <f>'IRA Calculations'!X134</f>
        <v>1142361132521.8035</v>
      </c>
      <c r="L2" s="7">
        <f>'IRA Calculations'!Y134</f>
        <v>1150796716632.4927</v>
      </c>
      <c r="M2" s="7">
        <f>'IRA Calculations'!Z134</f>
        <v>1158973197791.967</v>
      </c>
      <c r="N2" s="7">
        <f>'IRA Calculations'!AA134</f>
        <v>1166935772181.6892</v>
      </c>
      <c r="O2" s="7">
        <f>'IRA Calculations'!AB134</f>
        <v>1174431629949.5234</v>
      </c>
      <c r="P2" s="7">
        <f>'IRA Calculations'!AC134</f>
        <v>1181589834231.825</v>
      </c>
      <c r="Q2" s="7">
        <f>'IRA Calculations'!AD134</f>
        <v>1188378451174.4683</v>
      </c>
      <c r="R2" s="7">
        <f>'IRA Calculations'!AE134</f>
        <v>1194436859820.3127</v>
      </c>
      <c r="S2" s="7">
        <f>'IRA Calculations'!AF134</f>
        <v>1200058640833.9202</v>
      </c>
      <c r="T2" s="7">
        <f>'IRA Calculations'!AG134</f>
        <v>1205017472679.7375</v>
      </c>
      <c r="U2" s="7">
        <f>'IRA Calculations'!AH134</f>
        <v>1209571852401.9189</v>
      </c>
      <c r="V2" s="7">
        <f>'IRA Calculations'!AI134</f>
        <v>1213549192585.5232</v>
      </c>
      <c r="W2" s="7">
        <f>'IRA Calculations'!AJ134</f>
        <v>1217280743843.1387</v>
      </c>
      <c r="X2" s="7">
        <f>'IRA Calculations'!AK134</f>
        <v>1220731483489.0093</v>
      </c>
      <c r="Y2" s="7">
        <f>'IRA Calculations'!AL134</f>
        <v>1224163288954.5203</v>
      </c>
      <c r="Z2" s="7">
        <f>'IRA Calculations'!AM134</f>
        <v>1227404396403.2043</v>
      </c>
      <c r="AA2" s="7">
        <f>'IRA Calculations'!AN134</f>
        <v>1230743021006.7786</v>
      </c>
      <c r="AB2" s="7">
        <f>'IRA Calculations'!AO134</f>
        <v>1234063795849.7966</v>
      </c>
      <c r="AC2" s="7">
        <f>'IRA Calculations'!AP134</f>
        <v>1237298378116.8777</v>
      </c>
      <c r="AD2" s="7">
        <f>'IRA Calculations'!AQ134</f>
        <v>1240514710489.2166</v>
      </c>
      <c r="AE2" s="7">
        <f>'IRA Calculations'!AR134</f>
        <v>1243569926001.7478</v>
      </c>
      <c r="AF2" s="7">
        <f>'IRA Calculations'!AS134</f>
        <v>1246703785466.5837</v>
      </c>
      <c r="AG2" s="7">
        <f>'IRA Calculations'!AT134</f>
        <v>1249793931497.9724</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25148000860332.43</v>
      </c>
      <c r="C4" s="7">
        <f>'IRA Calculations'!P136</f>
        <v>25148000860332.43</v>
      </c>
      <c r="D4" s="7">
        <f>'IRA Calculations'!Q136</f>
        <v>25148000860332.43</v>
      </c>
      <c r="E4" s="7">
        <f>'IRA Calculations'!R136</f>
        <v>25225044247510.773</v>
      </c>
      <c r="F4" s="7">
        <f>'IRA Calculations'!S136</f>
        <v>25264993954508.559</v>
      </c>
      <c r="G4" s="7">
        <f>'IRA Calculations'!T136</f>
        <v>25297198952235.488</v>
      </c>
      <c r="H4" s="7">
        <f>'IRA Calculations'!U136</f>
        <v>25320603948877.949</v>
      </c>
      <c r="I4" s="7">
        <f>'IRA Calculations'!V136</f>
        <v>25342719367482.008</v>
      </c>
      <c r="J4" s="7">
        <f>'IRA Calculations'!W136</f>
        <v>25365908552180.117</v>
      </c>
      <c r="K4" s="7">
        <f>'IRA Calculations'!X136</f>
        <v>25393568644593.984</v>
      </c>
      <c r="L4" s="7">
        <f>'IRA Calculations'!Y136</f>
        <v>25430846735155.059</v>
      </c>
      <c r="M4" s="7">
        <f>'IRA Calculations'!Z136</f>
        <v>25471649751395.965</v>
      </c>
      <c r="N4" s="7">
        <f>'IRA Calculations'!AA136</f>
        <v>25517979939436.359</v>
      </c>
      <c r="O4" s="7">
        <f>'IRA Calculations'!AB136</f>
        <v>25566558241279.766</v>
      </c>
      <c r="P4" s="7">
        <f>'IRA Calculations'!AC136</f>
        <v>25647479124890.418</v>
      </c>
      <c r="Q4" s="7">
        <f>'IRA Calculations'!AD136</f>
        <v>25736283987378.852</v>
      </c>
      <c r="R4" s="7">
        <f>'IRA Calculations'!AE136</f>
        <v>25825203501641.531</v>
      </c>
      <c r="S4" s="7">
        <f>'IRA Calculations'!AF136</f>
        <v>25920259516549.461</v>
      </c>
      <c r="T4" s="7">
        <f>'IRA Calculations'!AG136</f>
        <v>26014920111556.574</v>
      </c>
      <c r="U4" s="7">
        <f>'IRA Calculations'!AH136</f>
        <v>26113190613585.906</v>
      </c>
      <c r="V4" s="7">
        <f>'IRA Calculations'!AI136</f>
        <v>26209034227290.523</v>
      </c>
      <c r="W4" s="7">
        <f>'IRA Calculations'!AJ136</f>
        <v>26307722658114.516</v>
      </c>
      <c r="X4" s="7">
        <f>'IRA Calculations'!AK136</f>
        <v>26404491874593.355</v>
      </c>
      <c r="Y4" s="7">
        <f>'IRA Calculations'!AL136</f>
        <v>26503217062784.348</v>
      </c>
      <c r="Z4" s="7">
        <f>'IRA Calculations'!AM136</f>
        <v>26597970197919.887</v>
      </c>
      <c r="AA4" s="7">
        <f>'IRA Calculations'!AN136</f>
        <v>26694446937337.445</v>
      </c>
      <c r="AB4" s="7">
        <f>'IRA Calculations'!AO136</f>
        <v>26789000618615.105</v>
      </c>
      <c r="AC4" s="7">
        <f>'IRA Calculations'!AP136</f>
        <v>26880264308748.516</v>
      </c>
      <c r="AD4" s="7">
        <f>'IRA Calculations'!AQ136</f>
        <v>26969763993038.66</v>
      </c>
      <c r="AE4" s="7">
        <f>'IRA Calculations'!AR136</f>
        <v>27054851263011.809</v>
      </c>
      <c r="AF4" s="7">
        <f>'IRA Calculations'!AS136</f>
        <v>27141376903435.52</v>
      </c>
      <c r="AG4" s="7">
        <f>'IRA Calculations'!AT136</f>
        <v>27226944268305.84</v>
      </c>
    </row>
    <row r="5" spans="1:35" x14ac:dyDescent="0.2">
      <c r="A5" s="1" t="s">
        <v>79</v>
      </c>
      <c r="B5" s="7">
        <f>'IRA Calculations'!O137</f>
        <v>198372940045.23404</v>
      </c>
      <c r="C5" s="7">
        <f>'IRA Calculations'!P137</f>
        <v>198372940045.23404</v>
      </c>
      <c r="D5" s="7">
        <f>'IRA Calculations'!Q137</f>
        <v>198372940045.23404</v>
      </c>
      <c r="E5" s="7">
        <f>'IRA Calculations'!R137</f>
        <v>199275672831.88998</v>
      </c>
      <c r="F5" s="7">
        <f>'IRA Calculations'!S137</f>
        <v>199946986904.91864</v>
      </c>
      <c r="G5" s="7">
        <f>'IRA Calculations'!T137</f>
        <v>200354453769.06827</v>
      </c>
      <c r="H5" s="7">
        <f>'IRA Calculations'!U137</f>
        <v>200394837260.80313</v>
      </c>
      <c r="I5" s="7">
        <f>'IRA Calculations'!V137</f>
        <v>200004513623.1683</v>
      </c>
      <c r="J5" s="7">
        <f>'IRA Calculations'!W137</f>
        <v>199060011591.57443</v>
      </c>
      <c r="K5" s="7">
        <f>'IRA Calculations'!X137</f>
        <v>197449351729.64502</v>
      </c>
      <c r="L5" s="7">
        <f>'IRA Calculations'!Y137</f>
        <v>195116166896.11035</v>
      </c>
      <c r="M5" s="7">
        <f>'IRA Calculations'!Z137</f>
        <v>192010242145.07007</v>
      </c>
      <c r="N5" s="7">
        <f>'IRA Calculations'!AA137</f>
        <v>188211213011.56622</v>
      </c>
      <c r="O5" s="7">
        <f>'IRA Calculations'!AB137</f>
        <v>183832696864.86887</v>
      </c>
      <c r="P5" s="7">
        <f>'IRA Calculations'!AC137</f>
        <v>179036661698.25797</v>
      </c>
      <c r="Q5" s="7">
        <f>'IRA Calculations'!AD137</f>
        <v>173969298339.71323</v>
      </c>
      <c r="R5" s="7">
        <f>'IRA Calculations'!AE137</f>
        <v>168700017597.24927</v>
      </c>
      <c r="S5" s="7">
        <f>'IRA Calculations'!AF137</f>
        <v>163381391033.74301</v>
      </c>
      <c r="T5" s="7">
        <f>'IRA Calculations'!AG137</f>
        <v>158134433276.86441</v>
      </c>
      <c r="U5" s="7">
        <f>'IRA Calculations'!AH137</f>
        <v>153007357553.60437</v>
      </c>
      <c r="V5" s="7">
        <f>'IRA Calculations'!AI137</f>
        <v>148018685450.77066</v>
      </c>
      <c r="W5" s="7">
        <f>'IRA Calculations'!AJ137</f>
        <v>143251725510.14099</v>
      </c>
      <c r="X5" s="7">
        <f>'IRA Calculations'!AK137</f>
        <v>138758063302.96265</v>
      </c>
      <c r="Y5" s="7">
        <f>'IRA Calculations'!AL137</f>
        <v>134625763177.49553</v>
      </c>
      <c r="Z5" s="7">
        <f>'IRA Calculations'!AM137</f>
        <v>130903575713.40486</v>
      </c>
      <c r="AA5" s="7">
        <f>'IRA Calculations'!AN137</f>
        <v>127661856396.62979</v>
      </c>
      <c r="AB5" s="7">
        <f>'IRA Calculations'!AO137</f>
        <v>124928444792.40945</v>
      </c>
      <c r="AC5" s="7">
        <f>'IRA Calculations'!AP137</f>
        <v>122703655982.5071</v>
      </c>
      <c r="AD5" s="7">
        <f>'IRA Calculations'!AQ137</f>
        <v>120983580895.85378</v>
      </c>
      <c r="AE5" s="7">
        <f>'IRA Calculations'!AR137</f>
        <v>119716923872.34732</v>
      </c>
      <c r="AF5" s="7">
        <f>'IRA Calculations'!AS137</f>
        <v>118870393542.89761</v>
      </c>
      <c r="AG5" s="7">
        <f>'IRA Calculations'!AT137</f>
        <v>118365445383.30141</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690000000000</v>
      </c>
      <c r="C7" s="7">
        <f>'IRA Calculations'!P139</f>
        <v>690000000000</v>
      </c>
      <c r="D7" s="7">
        <f>'IRA Calculations'!Q139</f>
        <v>690000000000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2000000000</v>
      </c>
      <c r="C8" s="7">
        <f>'IRA Calculations'!P140</f>
        <v>2000000000</v>
      </c>
      <c r="D8" s="7">
        <f>'IRA Calculations'!Q140</f>
        <v>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3109000000000</v>
      </c>
      <c r="C10" s="7">
        <f>'IRA Calculations'!P142</f>
        <v>3109000000000</v>
      </c>
      <c r="D10" s="7">
        <f>'IRA Calculations'!Q142</f>
        <v>3109000000000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6507575249620.5117</v>
      </c>
      <c r="C2" s="7">
        <f>'IRA Calculations'!P147</f>
        <v>6507575249620.5117</v>
      </c>
      <c r="D2" s="7">
        <f>'IRA Calculations'!Q147</f>
        <v>6507575249620.5117</v>
      </c>
      <c r="E2" s="7">
        <f>'IRA Calculations'!R147</f>
        <v>6550088315741.9092</v>
      </c>
      <c r="F2" s="7">
        <f>'IRA Calculations'!S147</f>
        <v>6549812042914.6826</v>
      </c>
      <c r="G2" s="7">
        <f>'IRA Calculations'!T147</f>
        <v>6542138021226.2178</v>
      </c>
      <c r="H2" s="7">
        <f>'IRA Calculations'!U147</f>
        <v>6529362407993</v>
      </c>
      <c r="I2" s="7">
        <f>'IRA Calculations'!V147</f>
        <v>6509742199777.9883</v>
      </c>
      <c r="J2" s="7">
        <f>'IRA Calculations'!W147</f>
        <v>6485491120857.2402</v>
      </c>
      <c r="K2" s="7">
        <f>'IRA Calculations'!X147</f>
        <v>6456573041686.6514</v>
      </c>
      <c r="L2" s="7">
        <f>'IRA Calculations'!Y147</f>
        <v>6420438929985.7432</v>
      </c>
      <c r="M2" s="7">
        <f>'IRA Calculations'!Z147</f>
        <v>6381065615647.4727</v>
      </c>
      <c r="N2" s="7">
        <f>'IRA Calculations'!AA147</f>
        <v>6340730699820.6318</v>
      </c>
      <c r="O2" s="7">
        <f>'IRA Calculations'!AB147</f>
        <v>6304467389715.4229</v>
      </c>
      <c r="P2" s="7">
        <f>'IRA Calculations'!AC147</f>
        <v>6305312062938.792</v>
      </c>
      <c r="Q2" s="7">
        <f>'IRA Calculations'!AD147</f>
        <v>6308916923638.0488</v>
      </c>
      <c r="R2" s="7">
        <f>'IRA Calculations'!AE147</f>
        <v>6315628117159.5029</v>
      </c>
      <c r="S2" s="7">
        <f>'IRA Calculations'!AF147</f>
        <v>6325445364423.9756</v>
      </c>
      <c r="T2" s="7">
        <f>'IRA Calculations'!AG147</f>
        <v>6336041189558.9355</v>
      </c>
      <c r="U2" s="7">
        <f>'IRA Calculations'!AH147</f>
        <v>6354010674578.3164</v>
      </c>
      <c r="V2" s="7">
        <f>'IRA Calculations'!AI147</f>
        <v>6377834422041.5596</v>
      </c>
      <c r="W2" s="7">
        <f>'IRA Calculations'!AJ147</f>
        <v>6404818777671.1084</v>
      </c>
      <c r="X2" s="7">
        <f>'IRA Calculations'!AK147</f>
        <v>6436831891625.1279</v>
      </c>
      <c r="Y2" s="7">
        <f>'IRA Calculations'!AL147</f>
        <v>6475348624577.1484</v>
      </c>
      <c r="Z2" s="7">
        <f>'IRA Calculations'!AM147</f>
        <v>6518615507920.8662</v>
      </c>
      <c r="AA2" s="7">
        <f>'IRA Calculations'!AN147</f>
        <v>6566493314404.543</v>
      </c>
      <c r="AB2" s="7">
        <f>'IRA Calculations'!AO147</f>
        <v>6621179664886.9121</v>
      </c>
      <c r="AC2" s="7">
        <f>'IRA Calculations'!AP147</f>
        <v>6680359072433.2744</v>
      </c>
      <c r="AD2" s="7">
        <f>'IRA Calculations'!AQ147</f>
        <v>6743851071061.0186</v>
      </c>
      <c r="AE2" s="7">
        <f>'IRA Calculations'!AR147</f>
        <v>6811328765751.2188</v>
      </c>
      <c r="AF2" s="7">
        <f>'IRA Calculations'!AS147</f>
        <v>6883969682424.7529</v>
      </c>
      <c r="AG2" s="7">
        <f>'IRA Calculations'!AT147</f>
        <v>6961329226204.0312</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57520802434.83049</v>
      </c>
      <c r="C4" s="7">
        <f>'IRA Calculations'!P149</f>
        <v>57520802434.83049</v>
      </c>
      <c r="D4" s="7">
        <f>'IRA Calculations'!Q149</f>
        <v>57520802434.83049</v>
      </c>
      <c r="E4" s="7">
        <f>'IRA Calculations'!R149</f>
        <v>57813888969.983223</v>
      </c>
      <c r="F4" s="7">
        <f>'IRA Calculations'!S149</f>
        <v>58060145217.469101</v>
      </c>
      <c r="G4" s="7">
        <f>'IRA Calculations'!T149</f>
        <v>58256723287.236374</v>
      </c>
      <c r="H4" s="7">
        <f>'IRA Calculations'!U149</f>
        <v>58402815512.051292</v>
      </c>
      <c r="I4" s="7">
        <f>'IRA Calculations'!V149</f>
        <v>58493746001.244408</v>
      </c>
      <c r="J4" s="7">
        <f>'IRA Calculations'!W149</f>
        <v>58532384621.920403</v>
      </c>
      <c r="K4" s="7">
        <f>'IRA Calculations'!X149</f>
        <v>58515787603.675888</v>
      </c>
      <c r="L4" s="7">
        <f>'IRA Calculations'!Y149</f>
        <v>58451054242.686203</v>
      </c>
      <c r="M4" s="7">
        <f>'IRA Calculations'!Z149</f>
        <v>58336482699.486481</v>
      </c>
      <c r="N4" s="7">
        <f>'IRA Calculations'!AA149</f>
        <v>58173954517.443008</v>
      </c>
      <c r="O4" s="7">
        <f>'IRA Calculations'!AB149</f>
        <v>57967380101.656021</v>
      </c>
      <c r="P4" s="7">
        <f>'IRA Calculations'!AC149</f>
        <v>57702731952.774261</v>
      </c>
      <c r="Q4" s="7">
        <f>'IRA Calculations'!AD149</f>
        <v>57404409749.657532</v>
      </c>
      <c r="R4" s="7">
        <f>'IRA Calculations'!AE149</f>
        <v>57061414183.918159</v>
      </c>
      <c r="S4" s="7">
        <f>'IRA Calculations'!AF149</f>
        <v>56667228865.06694</v>
      </c>
      <c r="T4" s="7">
        <f>'IRA Calculations'!AG149</f>
        <v>56227386956.714149</v>
      </c>
      <c r="U4" s="7">
        <f>'IRA Calculations'!AH149</f>
        <v>55755169414.854263</v>
      </c>
      <c r="V4" s="7">
        <f>'IRA Calculations'!AI149</f>
        <v>55247284212.26017</v>
      </c>
      <c r="W4" s="7">
        <f>'IRA Calculations'!AJ149</f>
        <v>54707638514.892365</v>
      </c>
      <c r="X4" s="7">
        <f>'IRA Calculations'!AK149</f>
        <v>54147842518.065399</v>
      </c>
      <c r="Y4" s="7">
        <f>'IRA Calculations'!AL149</f>
        <v>53566811019.331024</v>
      </c>
      <c r="Z4" s="7">
        <f>'IRA Calculations'!AM149</f>
        <v>52986512075.744484</v>
      </c>
      <c r="AA4" s="7">
        <f>'IRA Calculations'!AN149</f>
        <v>52403811031.004967</v>
      </c>
      <c r="AB4" s="7">
        <f>'IRA Calculations'!AO149</f>
        <v>51832306270.703224</v>
      </c>
      <c r="AC4" s="7">
        <f>'IRA Calculations'!AP149</f>
        <v>51270187490.95314</v>
      </c>
      <c r="AD4" s="7">
        <f>'IRA Calculations'!AQ149</f>
        <v>50722515860.985847</v>
      </c>
      <c r="AE4" s="7">
        <f>'IRA Calculations'!AR149</f>
        <v>50195960975.648254</v>
      </c>
      <c r="AF4" s="7">
        <f>'IRA Calculations'!AS149</f>
        <v>49688775064.990097</v>
      </c>
      <c r="AG4" s="7">
        <f>'IRA Calculations'!AT149</f>
        <v>49202192440.364883</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3766857300937.8506</v>
      </c>
      <c r="C2" s="7">
        <f>'IRA Calculations'!P160</f>
        <v>3766857300937.8506</v>
      </c>
      <c r="D2" s="7">
        <f>'IRA Calculations'!Q160</f>
        <v>3766857300937.8506</v>
      </c>
      <c r="E2" s="7">
        <f>'IRA Calculations'!R160</f>
        <v>3715734363504.0308</v>
      </c>
      <c r="F2" s="7">
        <f>'IRA Calculations'!S160</f>
        <v>3627638168864.9966</v>
      </c>
      <c r="G2" s="7">
        <f>'IRA Calculations'!T160</f>
        <v>3531208129763.2163</v>
      </c>
      <c r="H2" s="7">
        <f>'IRA Calculations'!U160</f>
        <v>3439227319705.5176</v>
      </c>
      <c r="I2" s="7">
        <f>'IRA Calculations'!V160</f>
        <v>3348744191202.3838</v>
      </c>
      <c r="J2" s="7">
        <f>'IRA Calculations'!W160</f>
        <v>3261699933089.1484</v>
      </c>
      <c r="K2" s="7">
        <f>'IRA Calculations'!X160</f>
        <v>3180602464938.7896</v>
      </c>
      <c r="L2" s="7">
        <f>'IRA Calculations'!Y160</f>
        <v>3107509169482.3545</v>
      </c>
      <c r="M2" s="7">
        <f>'IRA Calculations'!Z160</f>
        <v>3043112841059.1821</v>
      </c>
      <c r="N2" s="7">
        <f>'IRA Calculations'!AA160</f>
        <v>2989978228746.1694</v>
      </c>
      <c r="O2" s="7">
        <f>'IRA Calculations'!AB160</f>
        <v>2946645976900.769</v>
      </c>
      <c r="P2" s="7">
        <f>'IRA Calculations'!AC160</f>
        <v>2910178526022.5449</v>
      </c>
      <c r="Q2" s="7">
        <f>'IRA Calculations'!AD160</f>
        <v>2879060675512.876</v>
      </c>
      <c r="R2" s="7">
        <f>'IRA Calculations'!AE160</f>
        <v>2851013839125.6519</v>
      </c>
      <c r="S2" s="7">
        <f>'IRA Calculations'!AF160</f>
        <v>2824824258536.7681</v>
      </c>
      <c r="T2" s="7">
        <f>'IRA Calculations'!AG160</f>
        <v>2800971871681.8115</v>
      </c>
      <c r="U2" s="7">
        <f>'IRA Calculations'!AH160</f>
        <v>2781124233655.1538</v>
      </c>
      <c r="V2" s="7">
        <f>'IRA Calculations'!AI160</f>
        <v>2763875139882.3086</v>
      </c>
      <c r="W2" s="7">
        <f>'IRA Calculations'!AJ160</f>
        <v>2747732782116.2734</v>
      </c>
      <c r="X2" s="7">
        <f>'IRA Calculations'!AK160</f>
        <v>2735315109496.5283</v>
      </c>
      <c r="Y2" s="7">
        <f>'IRA Calculations'!AL160</f>
        <v>2726585445569.0078</v>
      </c>
      <c r="Z2" s="7">
        <f>'IRA Calculations'!AM160</f>
        <v>2722147412086.0718</v>
      </c>
      <c r="AA2" s="7">
        <f>'IRA Calculations'!AN160</f>
        <v>2720920670377.2852</v>
      </c>
      <c r="AB2" s="7">
        <f>'IRA Calculations'!AO160</f>
        <v>2722941650492.8931</v>
      </c>
      <c r="AC2" s="7">
        <f>'IRA Calculations'!AP160</f>
        <v>2728673739626.3579</v>
      </c>
      <c r="AD2" s="7">
        <f>'IRA Calculations'!AQ160</f>
        <v>2736728261532.4194</v>
      </c>
      <c r="AE2" s="7">
        <f>'IRA Calculations'!AR160</f>
        <v>2748200079461.0293</v>
      </c>
      <c r="AF2" s="7">
        <f>'IRA Calculations'!AS160</f>
        <v>2763289251950.4468</v>
      </c>
      <c r="AG2" s="7">
        <f>'IRA Calculations'!AT160</f>
        <v>2781835643486.2959</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6052640974656.9844</v>
      </c>
      <c r="C2" s="7">
        <f>'IRA Calculations'!P173</f>
        <v>6052640974656.9844</v>
      </c>
      <c r="D2" s="7">
        <f>'IRA Calculations'!Q173</f>
        <v>6052640974656.9844</v>
      </c>
      <c r="E2" s="7">
        <f>'IRA Calculations'!R173</f>
        <v>6144809859746.9141</v>
      </c>
      <c r="F2" s="7">
        <f>'IRA Calculations'!S173</f>
        <v>6229017778280.6572</v>
      </c>
      <c r="G2" s="7">
        <f>'IRA Calculations'!T173</f>
        <v>6300567450291.1826</v>
      </c>
      <c r="H2" s="7">
        <f>'IRA Calculations'!U173</f>
        <v>6355140531166.4805</v>
      </c>
      <c r="I2" s="7">
        <f>'IRA Calculations'!V173</f>
        <v>6391390325633.5771</v>
      </c>
      <c r="J2" s="7">
        <f>'IRA Calculations'!W173</f>
        <v>6413990151274.3525</v>
      </c>
      <c r="K2" s="7">
        <f>'IRA Calculations'!X173</f>
        <v>6426574053422.5869</v>
      </c>
      <c r="L2" s="7">
        <f>'IRA Calculations'!Y173</f>
        <v>6434979416436.0957</v>
      </c>
      <c r="M2" s="7">
        <f>'IRA Calculations'!Z173</f>
        <v>6443744301305.4316</v>
      </c>
      <c r="N2" s="7">
        <f>'IRA Calculations'!AA173</f>
        <v>6458052583761.4053</v>
      </c>
      <c r="O2" s="7">
        <f>'IRA Calculations'!AB173</f>
        <v>6478441897346.4648</v>
      </c>
      <c r="P2" s="7">
        <f>'IRA Calculations'!AC173</f>
        <v>6504852647719.9395</v>
      </c>
      <c r="Q2" s="7">
        <f>'IRA Calculations'!AD173</f>
        <v>6537909943352.3584</v>
      </c>
      <c r="R2" s="7">
        <f>'IRA Calculations'!AE173</f>
        <v>6575157884436.8145</v>
      </c>
      <c r="S2" s="7">
        <f>'IRA Calculations'!AF173</f>
        <v>6616002804297.2676</v>
      </c>
      <c r="T2" s="7">
        <f>'IRA Calculations'!AG173</f>
        <v>6660056940717.4854</v>
      </c>
      <c r="U2" s="7">
        <f>'IRA Calculations'!AH173</f>
        <v>6706940157991.6113</v>
      </c>
      <c r="V2" s="7">
        <f>'IRA Calculations'!AI173</f>
        <v>6755555003299.5322</v>
      </c>
      <c r="W2" s="7">
        <f>'IRA Calculations'!AJ173</f>
        <v>6804989508139.8232</v>
      </c>
      <c r="X2" s="7">
        <f>'IRA Calculations'!AK173</f>
        <v>6856852192057.8652</v>
      </c>
      <c r="Y2" s="7">
        <f>'IRA Calculations'!AL173</f>
        <v>6911504398844.4814</v>
      </c>
      <c r="Z2" s="7">
        <f>'IRA Calculations'!AM173</f>
        <v>6966924744788.2852</v>
      </c>
      <c r="AA2" s="7">
        <f>'IRA Calculations'!AN173</f>
        <v>7025387855750.4785</v>
      </c>
      <c r="AB2" s="7">
        <f>'IRA Calculations'!AO173</f>
        <v>7086558957998.4111</v>
      </c>
      <c r="AC2" s="7">
        <f>'IRA Calculations'!AP173</f>
        <v>7149262675560.7646</v>
      </c>
      <c r="AD2" s="7">
        <f>'IRA Calculations'!AQ173</f>
        <v>7214165495978.7812</v>
      </c>
      <c r="AE2" s="7">
        <f>'IRA Calculations'!AR173</f>
        <v>7280086545627.3223</v>
      </c>
      <c r="AF2" s="7">
        <f>'IRA Calculations'!AS173</f>
        <v>7346964744583.0156</v>
      </c>
      <c r="AG2" s="7">
        <f>'IRA Calculations'!AT173</f>
        <v>7415816374911.8428</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11049021155923.484</v>
      </c>
      <c r="C4" s="7">
        <f>'IRA Calculations'!P175</f>
        <v>11049021155923.484</v>
      </c>
      <c r="D4" s="7">
        <f>'IRA Calculations'!Q175</f>
        <v>11049021155923.484</v>
      </c>
      <c r="E4" s="7">
        <f>'IRA Calculations'!R175</f>
        <v>11172891637416.447</v>
      </c>
      <c r="F4" s="7">
        <f>'IRA Calculations'!S175</f>
        <v>11291085191071.217</v>
      </c>
      <c r="G4" s="7">
        <f>'IRA Calculations'!T175</f>
        <v>11406299579282.992</v>
      </c>
      <c r="H4" s="7">
        <f>'IRA Calculations'!U175</f>
        <v>11524001045396.049</v>
      </c>
      <c r="I4" s="7">
        <f>'IRA Calculations'!V175</f>
        <v>11640697365267.84</v>
      </c>
      <c r="J4" s="7">
        <f>'IRA Calculations'!W175</f>
        <v>11765123117427.988</v>
      </c>
      <c r="K4" s="7">
        <f>'IRA Calculations'!X175</f>
        <v>11899014019431.074</v>
      </c>
      <c r="L4" s="7">
        <f>'IRA Calculations'!Y175</f>
        <v>12039274533792.355</v>
      </c>
      <c r="M4" s="7">
        <f>'IRA Calculations'!Z175</f>
        <v>12188825306160.291</v>
      </c>
      <c r="N4" s="7">
        <f>'IRA Calculations'!AA175</f>
        <v>12339255682701.318</v>
      </c>
      <c r="O4" s="7">
        <f>'IRA Calculations'!AB175</f>
        <v>12489982876263.082</v>
      </c>
      <c r="P4" s="7">
        <f>'IRA Calculations'!AC175</f>
        <v>12642787676965.842</v>
      </c>
      <c r="Q4" s="7">
        <f>'IRA Calculations'!AD175</f>
        <v>12795560890347.922</v>
      </c>
      <c r="R4" s="7">
        <f>'IRA Calculations'!AE175</f>
        <v>12946293733524.523</v>
      </c>
      <c r="S4" s="7">
        <f>'IRA Calculations'!AF175</f>
        <v>13098716849222.342</v>
      </c>
      <c r="T4" s="7">
        <f>'IRA Calculations'!AG175</f>
        <v>13247396339056.686</v>
      </c>
      <c r="U4" s="7">
        <f>'IRA Calculations'!AH175</f>
        <v>13400691380525.824</v>
      </c>
      <c r="V4" s="7">
        <f>'IRA Calculations'!AI175</f>
        <v>13550539901378.262</v>
      </c>
      <c r="W4" s="7">
        <f>'IRA Calculations'!AJ175</f>
        <v>13702716649294.492</v>
      </c>
      <c r="X4" s="7">
        <f>'IRA Calculations'!AK175</f>
        <v>13855678952135.512</v>
      </c>
      <c r="Y4" s="7">
        <f>'IRA Calculations'!AL175</f>
        <v>14008607017395.131</v>
      </c>
      <c r="Z4" s="7">
        <f>'IRA Calculations'!AM175</f>
        <v>14162669753405.633</v>
      </c>
      <c r="AA4" s="7">
        <f>'IRA Calculations'!AN175</f>
        <v>14318419817669.979</v>
      </c>
      <c r="AB4" s="7">
        <f>'IRA Calculations'!AO175</f>
        <v>14474583802821.518</v>
      </c>
      <c r="AC4" s="7">
        <f>'IRA Calculations'!AP175</f>
        <v>14632857626061.264</v>
      </c>
      <c r="AD4" s="7">
        <f>'IRA Calculations'!AQ175</f>
        <v>14791647696102.914</v>
      </c>
      <c r="AE4" s="7">
        <f>'IRA Calculations'!AR175</f>
        <v>14950365880280.486</v>
      </c>
      <c r="AF4" s="7">
        <f>'IRA Calculations'!AS175</f>
        <v>15110443670922.301</v>
      </c>
      <c r="AG4" s="7">
        <f>'IRA Calculations'!AT175</f>
        <v>15273085280537.596</v>
      </c>
    </row>
    <row r="5" spans="1:35" x14ac:dyDescent="0.2">
      <c r="A5" s="1" t="s">
        <v>79</v>
      </c>
      <c r="B5" s="7">
        <f>'IRA Calculations'!O176</f>
        <v>0</v>
      </c>
      <c r="C5" s="7">
        <f>'IRA Calculations'!P176</f>
        <v>0</v>
      </c>
      <c r="D5" s="7">
        <f>'IRA Calculations'!Q176</f>
        <v>0</v>
      </c>
      <c r="E5" s="7">
        <f>'IRA Calculations'!R176</f>
        <v>0</v>
      </c>
      <c r="F5" s="7">
        <f>'IRA Calculations'!S176</f>
        <v>0</v>
      </c>
      <c r="G5" s="7">
        <f>'IRA Calculations'!T176</f>
        <v>0</v>
      </c>
      <c r="H5" s="7">
        <f>'IRA Calculations'!U176</f>
        <v>0</v>
      </c>
      <c r="I5" s="7">
        <f>'IRA Calculations'!V176</f>
        <v>0</v>
      </c>
      <c r="J5" s="7">
        <f>'IRA Calculations'!W176</f>
        <v>0</v>
      </c>
      <c r="K5" s="7">
        <f>'IRA Calculations'!X176</f>
        <v>0</v>
      </c>
      <c r="L5" s="7">
        <f>'IRA Calculations'!Y176</f>
        <v>0</v>
      </c>
      <c r="M5" s="7">
        <f>'IRA Calculations'!Z176</f>
        <v>0</v>
      </c>
      <c r="N5" s="7">
        <f>'IRA Calculations'!AA176</f>
        <v>0</v>
      </c>
      <c r="O5" s="7">
        <f>'IRA Calculations'!AB176</f>
        <v>0</v>
      </c>
      <c r="P5" s="7">
        <f>'IRA Calculations'!AC176</f>
        <v>0</v>
      </c>
      <c r="Q5" s="7">
        <f>'IRA Calculations'!AD176</f>
        <v>0</v>
      </c>
      <c r="R5" s="7">
        <f>'IRA Calculations'!AE176</f>
        <v>0</v>
      </c>
      <c r="S5" s="7">
        <f>'IRA Calculations'!AF176</f>
        <v>0</v>
      </c>
      <c r="T5" s="7">
        <f>'IRA Calculations'!AG176</f>
        <v>0</v>
      </c>
      <c r="U5" s="7">
        <f>'IRA Calculations'!AH176</f>
        <v>0</v>
      </c>
      <c r="V5" s="7">
        <f>'IRA Calculations'!AI176</f>
        <v>0</v>
      </c>
      <c r="W5" s="7">
        <f>'IRA Calculations'!AJ176</f>
        <v>0</v>
      </c>
      <c r="X5" s="7">
        <f>'IRA Calculations'!AK176</f>
        <v>0</v>
      </c>
      <c r="Y5" s="7">
        <f>'IRA Calculations'!AL176</f>
        <v>0</v>
      </c>
      <c r="Z5" s="7">
        <f>'IRA Calculations'!AM176</f>
        <v>0</v>
      </c>
      <c r="AA5" s="7">
        <f>'IRA Calculations'!AN176</f>
        <v>0</v>
      </c>
      <c r="AB5" s="7">
        <f>'IRA Calculations'!AO176</f>
        <v>0</v>
      </c>
      <c r="AC5" s="7">
        <f>'IRA Calculations'!AP176</f>
        <v>0</v>
      </c>
      <c r="AD5" s="7">
        <f>'IRA Calculations'!AQ176</f>
        <v>0</v>
      </c>
      <c r="AE5" s="7">
        <f>'IRA Calculations'!AR176</f>
        <v>0</v>
      </c>
      <c r="AF5" s="7">
        <f>'IRA Calculations'!AS176</f>
        <v>0</v>
      </c>
      <c r="AG5" s="7">
        <f>'IRA Calculations'!AT176</f>
        <v>0</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24242011547896.988</v>
      </c>
      <c r="C2" s="7">
        <f>'IRA Calculations'!P186</f>
        <v>24242011547896.988</v>
      </c>
      <c r="D2" s="7">
        <f>'IRA Calculations'!Q186</f>
        <v>24242011547896.988</v>
      </c>
      <c r="E2" s="7">
        <f>'IRA Calculations'!R186</f>
        <v>24481700331012.031</v>
      </c>
      <c r="F2" s="7">
        <f>'IRA Calculations'!S186</f>
        <v>24759891590303.328</v>
      </c>
      <c r="G2" s="7">
        <f>'IRA Calculations'!T186</f>
        <v>25083244525726.723</v>
      </c>
      <c r="H2" s="7">
        <f>'IRA Calculations'!U186</f>
        <v>25415228971920.59</v>
      </c>
      <c r="I2" s="7">
        <f>'IRA Calculations'!V186</f>
        <v>25770297937705.609</v>
      </c>
      <c r="J2" s="7">
        <f>'IRA Calculations'!W186</f>
        <v>26140880294470.027</v>
      </c>
      <c r="K2" s="7">
        <f>'IRA Calculations'!X186</f>
        <v>26521080317412.473</v>
      </c>
      <c r="L2" s="7">
        <f>'IRA Calculations'!Y186</f>
        <v>26917482979737.145</v>
      </c>
      <c r="M2" s="7">
        <f>'IRA Calculations'!Z186</f>
        <v>27324394029252.98</v>
      </c>
      <c r="N2" s="7">
        <f>'IRA Calculations'!AA186</f>
        <v>27739798739858.664</v>
      </c>
      <c r="O2" s="7">
        <f>'IRA Calculations'!AB186</f>
        <v>28174799312754.113</v>
      </c>
      <c r="P2" s="7">
        <f>'IRA Calculations'!AC186</f>
        <v>28619587212972.723</v>
      </c>
      <c r="Q2" s="7">
        <f>'IRA Calculations'!AD186</f>
        <v>29080217222639.949</v>
      </c>
      <c r="R2" s="7">
        <f>'IRA Calculations'!AE186</f>
        <v>29554261066612.461</v>
      </c>
      <c r="S2" s="7">
        <f>'IRA Calculations'!AF186</f>
        <v>30033320518195.051</v>
      </c>
      <c r="T2" s="7">
        <f>'IRA Calculations'!AG186</f>
        <v>30533449763267.582</v>
      </c>
      <c r="U2" s="7">
        <f>'IRA Calculations'!AH186</f>
        <v>31036855589209.906</v>
      </c>
      <c r="V2" s="7">
        <f>'IRA Calculations'!AI186</f>
        <v>31555859636704.43</v>
      </c>
      <c r="W2" s="7">
        <f>'IRA Calculations'!AJ186</f>
        <v>32089200050982.223</v>
      </c>
      <c r="X2" s="7">
        <f>'IRA Calculations'!AK186</f>
        <v>32638785519928.801</v>
      </c>
      <c r="Y2" s="7">
        <f>'IRA Calculations'!AL186</f>
        <v>33199674662685.391</v>
      </c>
      <c r="Z2" s="7">
        <f>'IRA Calculations'!AM186</f>
        <v>33778155545451.93</v>
      </c>
      <c r="AA2" s="7">
        <f>'IRA Calculations'!AN186</f>
        <v>34366370736433.906</v>
      </c>
      <c r="AB2" s="7">
        <f>'IRA Calculations'!AO186</f>
        <v>34960513463682.098</v>
      </c>
      <c r="AC2" s="7">
        <f>'IRA Calculations'!AP186</f>
        <v>35576606101611.867</v>
      </c>
      <c r="AD2" s="7">
        <f>'IRA Calculations'!AQ186</f>
        <v>36191892849101.289</v>
      </c>
      <c r="AE2" s="7">
        <f>'IRA Calculations'!AR186</f>
        <v>36826658816842.852</v>
      </c>
      <c r="AF2" s="7">
        <f>'IRA Calculations'!AS186</f>
        <v>37475909604870.039</v>
      </c>
      <c r="AG2" s="7">
        <f>'IRA Calculations'!AT186</f>
        <v>38143261116343.367</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9798457181309.2617</v>
      </c>
      <c r="C4" s="7">
        <f>'IRA Calculations'!P188</f>
        <v>9798457181309.2617</v>
      </c>
      <c r="D4" s="7">
        <f>'IRA Calculations'!Q188</f>
        <v>9798457181309.2617</v>
      </c>
      <c r="E4" s="7">
        <f>'IRA Calculations'!R188</f>
        <v>9764668621176.9414</v>
      </c>
      <c r="F4" s="7">
        <f>'IRA Calculations'!S188</f>
        <v>9753842203367.8613</v>
      </c>
      <c r="G4" s="7">
        <f>'IRA Calculations'!T188</f>
        <v>9739425751044.7344</v>
      </c>
      <c r="H4" s="7">
        <f>'IRA Calculations'!U188</f>
        <v>9719687600500.7695</v>
      </c>
      <c r="I4" s="7">
        <f>'IRA Calculations'!V188</f>
        <v>9699681957189.0762</v>
      </c>
      <c r="J4" s="7">
        <f>'IRA Calculations'!W188</f>
        <v>9654869879313.5762</v>
      </c>
      <c r="K4" s="7">
        <f>'IRA Calculations'!X188</f>
        <v>9616956299131.7383</v>
      </c>
      <c r="L4" s="7">
        <f>'IRA Calculations'!Y188</f>
        <v>9589601643991.2852</v>
      </c>
      <c r="M4" s="7">
        <f>'IRA Calculations'!Z188</f>
        <v>9577353290943.3105</v>
      </c>
      <c r="N4" s="7">
        <f>'IRA Calculations'!AA188</f>
        <v>9569779022046.9766</v>
      </c>
      <c r="O4" s="7">
        <f>'IRA Calculations'!AB188</f>
        <v>9567470137104.5996</v>
      </c>
      <c r="P4" s="7">
        <f>'IRA Calculations'!AC188</f>
        <v>9571482528620.3164</v>
      </c>
      <c r="Q4" s="7">
        <f>'IRA Calculations'!AD188</f>
        <v>9570736364584.0625</v>
      </c>
      <c r="R4" s="7">
        <f>'IRA Calculations'!AE188</f>
        <v>9553954713051.6738</v>
      </c>
      <c r="S4" s="7">
        <f>'IRA Calculations'!AF188</f>
        <v>9540101403397.418</v>
      </c>
      <c r="T4" s="7">
        <f>'IRA Calculations'!AG188</f>
        <v>9530176013858.5352</v>
      </c>
      <c r="U4" s="7">
        <f>'IRA Calculations'!AH188</f>
        <v>9527332143380.7285</v>
      </c>
      <c r="V4" s="7">
        <f>'IRA Calculations'!AI188</f>
        <v>9524826158504.252</v>
      </c>
      <c r="W4" s="7">
        <f>'IRA Calculations'!AJ188</f>
        <v>9530204170991.9766</v>
      </c>
      <c r="X4" s="7">
        <f>'IRA Calculations'!AK188</f>
        <v>9534681155209.5195</v>
      </c>
      <c r="Y4" s="7">
        <f>'IRA Calculations'!AL188</f>
        <v>9532681998735.0254</v>
      </c>
      <c r="Z4" s="7">
        <f>'IRA Calculations'!AM188</f>
        <v>9523488694665.6836</v>
      </c>
      <c r="AA4" s="7">
        <f>'IRA Calculations'!AN188</f>
        <v>9511507834385.4199</v>
      </c>
      <c r="AB4" s="7">
        <f>'IRA Calculations'!AO188</f>
        <v>9497964253199.0488</v>
      </c>
      <c r="AC4" s="7">
        <f>'IRA Calculations'!AP188</f>
        <v>9485659585884.1875</v>
      </c>
      <c r="AD4" s="7">
        <f>'IRA Calculations'!AQ188</f>
        <v>9476466281814.8457</v>
      </c>
      <c r="AE4" s="7">
        <f>'IRA Calculations'!AR188</f>
        <v>9463880043165.5566</v>
      </c>
      <c r="AF4" s="7">
        <f>'IRA Calculations'!AS188</f>
        <v>9455137253231.3125</v>
      </c>
      <c r="AG4" s="7">
        <f>'IRA Calculations'!AT188</f>
        <v>9445437120759.9863</v>
      </c>
    </row>
    <row r="5" spans="1:35" x14ac:dyDescent="0.2">
      <c r="A5" s="1" t="s">
        <v>79</v>
      </c>
      <c r="B5" s="7">
        <f>'IRA Calculations'!O189</f>
        <v>4876627059954.7666</v>
      </c>
      <c r="C5" s="7">
        <f>'IRA Calculations'!P189</f>
        <v>4876627059954.7666</v>
      </c>
      <c r="D5" s="7">
        <f>'IRA Calculations'!Q189</f>
        <v>4876627059954.7666</v>
      </c>
      <c r="E5" s="7">
        <f>'IRA Calculations'!R189</f>
        <v>4882058824621.1953</v>
      </c>
      <c r="F5" s="7">
        <f>'IRA Calculations'!S189</f>
        <v>4880707919419.1699</v>
      </c>
      <c r="G5" s="7">
        <f>'IRA Calculations'!T189</f>
        <v>4875079147744.1357</v>
      </c>
      <c r="H5" s="7">
        <f>'IRA Calculations'!U189</f>
        <v>4859740744929.6953</v>
      </c>
      <c r="I5" s="7">
        <f>'IRA Calculations'!V189</f>
        <v>4845218514008.0928</v>
      </c>
      <c r="J5" s="7">
        <f>'IRA Calculations'!W189</f>
        <v>4836240623186.4473</v>
      </c>
      <c r="K5" s="7">
        <f>'IRA Calculations'!X189</f>
        <v>4837366377521.4482</v>
      </c>
      <c r="L5" s="7">
        <f>'IRA Calculations'!Y189</f>
        <v>4837225658229.5615</v>
      </c>
      <c r="M5" s="7">
        <f>'IRA Calculations'!Z189</f>
        <v>4829148370875.8916</v>
      </c>
      <c r="N5" s="7">
        <f>'IRA Calculations'!AA189</f>
        <v>4818003402959.3213</v>
      </c>
      <c r="O5" s="7">
        <f>'IRA Calculations'!AB189</f>
        <v>4805479385982.3975</v>
      </c>
      <c r="P5" s="7">
        <f>'IRA Calculations'!AC189</f>
        <v>4805197947398.624</v>
      </c>
      <c r="Q5" s="7">
        <f>'IRA Calculations'!AD189</f>
        <v>4804803933381.3848</v>
      </c>
      <c r="R5" s="7">
        <f>'IRA Calculations'!AE189</f>
        <v>4806267414016.9072</v>
      </c>
      <c r="S5" s="7">
        <f>'IRA Calculations'!AF189</f>
        <v>4798950010839.3574</v>
      </c>
      <c r="T5" s="7">
        <f>'IRA Calculations'!AG189</f>
        <v>4798527852963.7285</v>
      </c>
      <c r="U5" s="7">
        <f>'IRA Calculations'!AH189</f>
        <v>4801764396676.874</v>
      </c>
      <c r="V5" s="7">
        <f>'IRA Calculations'!AI189</f>
        <v>4802749431719.9883</v>
      </c>
      <c r="W5" s="7">
        <f>'IRA Calculations'!AJ189</f>
        <v>4804072193063.623</v>
      </c>
      <c r="X5" s="7">
        <f>'IRA Calculations'!AK189</f>
        <v>4809053655996.0332</v>
      </c>
      <c r="Y5" s="7">
        <f>'IRA Calculations'!AL189</f>
        <v>4818453704693.3389</v>
      </c>
      <c r="Z5" s="7">
        <f>'IRA Calculations'!AM189</f>
        <v>4829007651584.0029</v>
      </c>
      <c r="AA5" s="7">
        <f>'IRA Calculations'!AN189</f>
        <v>4838801714298.5791</v>
      </c>
      <c r="AB5" s="7">
        <f>'IRA Calculations'!AO189</f>
        <v>4846372412201.4814</v>
      </c>
      <c r="AC5" s="7">
        <f>'IRA Calculations'!AP189</f>
        <v>4850650278674.5205</v>
      </c>
      <c r="AD5" s="7">
        <f>'IRA Calculations'!AQ189</f>
        <v>4851719745292.7725</v>
      </c>
      <c r="AE5" s="7">
        <f>'IRA Calculations'!AR189</f>
        <v>4854956289005.918</v>
      </c>
      <c r="AF5" s="7">
        <f>'IRA Calculations'!AS189</f>
        <v>4858980860753.543</v>
      </c>
      <c r="AG5" s="7">
        <f>'IRA Calculations'!AT189</f>
        <v>4860500629105.8135</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2023-12-15T19:13:58Z</dcterms:modified>
</cp:coreProperties>
</file>