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UT\bldgs\SYDEC\"/>
    </mc:Choice>
  </mc:AlternateContent>
  <xr:revisionPtr revIDLastSave="0" documentId="8_{0E6E9A17-C29E-476A-8A7F-BFE18F7BF0F9}"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<sst xmlns="http://schemas.openxmlformats.org/spreadsheetml/2006/main" count="194484" uniqueCount="2015">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</sst>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219</v>
      </c>
      <c r="C1" s="30">
        <v>46241</v>
      </c>
    </row>
    <row r="2" spans="1:3" x14ac:dyDescent="0.45">
      <c r="A2" s="3" t="s">
        <v>2</v>
      </c>
      <c r="B2" s="4" t="str">
        <f>IFERROR(INDEX(Geography!B:B, MATCH($B$1, Geography!C:C, 0)), "")</f>
        <v>UT</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Utah</v>
      </c>
    </row>
    <row r="311" spans="1:31" x14ac:dyDescent="0.45">
      <c r="A311" t="s">
        <v>1971</v>
      </c>
      <c r="B311" t="str">
        <f>About!$B$2</f>
        <v>UT</v>
      </c>
    </row>
    <row r="312" spans="1:31" x14ac:dyDescent="0.45">
      <c r="A312" t="s">
        <v>1972</v>
      </c>
      <c r="B312">
        <f>MATCH($B$311, $A$38:$A$85, 0)</f>
        <v>42</v>
      </c>
    </row>
    <row r="313" spans="1:31" x14ac:dyDescent="0.45">
      <c r="A313" t="s">
        <v>1973</v>
      </c>
      <c r="B313" s="24">
        <f>INDEX(Census_2020_Urban_Rural!$F$2:$F$57, MATCH($B$311, Census_2020_Urban_Rural!$B$2:$B$57, 0))</f>
        <v>89.78141077681488</v>
      </c>
    </row>
    <row r="314" spans="1:31" x14ac:dyDescent="0.45">
      <c r="A314" t="s">
        <v>1974</v>
      </c>
      <c r="B314" s="18">
        <f>$B$313 * $B$13</f>
        <v>0.89781410776814885</v>
      </c>
    </row>
    <row r="315" spans="1:31" x14ac:dyDescent="0.45">
      <c r="A315" t="s">
        <v>1975</v>
      </c>
      <c r="B315" s="22">
        <f>INDEX($K$38:$K$85, $B$312)</f>
        <v>431.81822147858941</v>
      </c>
    </row>
    <row r="316" spans="1:31" x14ac:dyDescent="0.45">
      <c r="A316" t="s">
        <v>1976</v>
      </c>
      <c r="B316" s="22">
        <f>INDEX($Q$38:$Q$85, $B$312)</f>
        <v>89.757670084553283</v>
      </c>
    </row>
    <row r="317" spans="1:31" x14ac:dyDescent="0.45">
      <c r="A317" t="s">
        <v>1977</v>
      </c>
      <c r="B317" s="22">
        <f>$B$315 * $B$314</f>
        <v>387.69249123482865</v>
      </c>
    </row>
    <row r="318" spans="1:31" x14ac:dyDescent="0.45">
      <c r="A318" t="s">
        <v>1978</v>
      </c>
      <c r="B318" s="22">
        <f>$B$315 * (1 - $B$314)</f>
        <v>44.125730243760771</v>
      </c>
    </row>
    <row r="319" spans="1:31" x14ac:dyDescent="0.45">
      <c r="A319" t="s">
        <v>1979</v>
      </c>
      <c r="B319" s="22">
        <f>$B$316</f>
        <v>89.757670084553283</v>
      </c>
    </row>
    <row r="320" spans="1:31" x14ac:dyDescent="0.45">
      <c r="A320" t="s">
        <v>1980</v>
      </c>
      <c r="B320" s="24">
        <f>INDEX($S$38:$S$85, $B$312)</f>
        <v>5997.5999999999995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431.81822147858941</v>
      </c>
      <c r="C322" s="28">
        <f t="shared" si="214"/>
        <v>431.81822147858941</v>
      </c>
      <c r="D322" s="28">
        <f t="shared" si="214"/>
        <v>431.81822147858941</v>
      </c>
      <c r="E322" s="28">
        <f t="shared" si="214"/>
        <v>431.81822147858941</v>
      </c>
      <c r="F322" s="28">
        <f t="shared" si="214"/>
        <v>431.81822147858941</v>
      </c>
      <c r="G322" s="28">
        <f t="shared" si="214"/>
        <v>460.99148102686621</v>
      </c>
      <c r="H322" s="28">
        <f t="shared" si="214"/>
        <v>492.47555071781676</v>
      </c>
      <c r="I322" s="28">
        <f t="shared" si="214"/>
        <v>524.86109312516157</v>
      </c>
      <c r="J322" s="28">
        <f t="shared" si="214"/>
        <v>555.61167343077341</v>
      </c>
      <c r="K322" s="28">
        <f t="shared" si="214"/>
        <v>587.5767479001139</v>
      </c>
      <c r="L322" s="28">
        <f t="shared" si="214"/>
        <v>621.43561496102154</v>
      </c>
      <c r="M322" s="28">
        <f t="shared" si="214"/>
        <v>655.13188390889741</v>
      </c>
      <c r="N322" s="28">
        <f t="shared" si="214"/>
        <v>689.82435261646697</v>
      </c>
      <c r="O322" s="28">
        <f t="shared" si="214"/>
        <v>725.95617168805859</v>
      </c>
      <c r="P322" s="28">
        <f t="shared" si="214"/>
        <v>763.54398632882112</v>
      </c>
      <c r="Q322" s="28">
        <f t="shared" si="214"/>
        <v>802.01129045727725</v>
      </c>
      <c r="R322" s="28">
        <f t="shared" si="214"/>
        <v>841.82712972555191</v>
      </c>
      <c r="S322" s="28">
        <f t="shared" si="214"/>
        <v>882.09294848339346</v>
      </c>
      <c r="T322" s="28">
        <f t="shared" si="214"/>
        <v>922.56480086108445</v>
      </c>
      <c r="U322" s="28">
        <f t="shared" si="214"/>
        <v>962.58001103688957</v>
      </c>
      <c r="V322" s="28">
        <f t="shared" si="214"/>
        <v>1002.0610902444972</v>
      </c>
      <c r="W322" s="28">
        <f t="shared" si="214"/>
        <v>1040.5732932976216</v>
      </c>
      <c r="X322" s="28">
        <f t="shared" si="214"/>
        <v>1077.7542606601451</v>
      </c>
      <c r="Y322" s="28">
        <f t="shared" si="214"/>
        <v>1113.9317535533576</v>
      </c>
      <c r="Z322" s="28">
        <f t="shared" si="214"/>
        <v>1148.5585485105971</v>
      </c>
      <c r="AA322" s="28">
        <f t="shared" si="214"/>
        <v>1181.8242717831538</v>
      </c>
      <c r="AB322" s="28">
        <f t="shared" si="214"/>
        <v>1213.5870026774583</v>
      </c>
      <c r="AC322" s="28">
        <f t="shared" si="214"/>
        <v>1243.982576893932</v>
      </c>
      <c r="AD322" s="28">
        <f t="shared" si="214"/>
        <v>1272.4247311238714</v>
      </c>
      <c r="AE322" s="28">
        <f t="shared" si="214"/>
        <v>1299.27663701645</v>
      </c>
    </row>
    <row r="323" spans="1:31" x14ac:dyDescent="0.45">
      <c r="A323" t="s">
        <v>1982</v>
      </c>
      <c r="B323" s="28">
        <f t="shared" ref="B323:AE323" si="215">INDEX(B$258:B$305, $B$312)</f>
        <v>89.757670084553283</v>
      </c>
      <c r="C323" s="28">
        <f t="shared" si="215"/>
        <v>89.757670084553283</v>
      </c>
      <c r="D323" s="28">
        <f t="shared" si="215"/>
        <v>89.757670084553283</v>
      </c>
      <c r="E323" s="28">
        <f t="shared" si="215"/>
        <v>89.757670084553283</v>
      </c>
      <c r="F323" s="28">
        <f t="shared" si="215"/>
        <v>89.757670084553283</v>
      </c>
      <c r="G323" s="28">
        <f t="shared" si="215"/>
        <v>102.15391950606129</v>
      </c>
      <c r="H323" s="28">
        <f t="shared" si="215"/>
        <v>112.70904648100537</v>
      </c>
      <c r="I323" s="28">
        <f t="shared" si="215"/>
        <v>117.80488491966589</v>
      </c>
      <c r="J323" s="28">
        <f t="shared" si="215"/>
        <v>120.89446271664546</v>
      </c>
      <c r="K323" s="28">
        <f t="shared" si="215"/>
        <v>124.40863684778117</v>
      </c>
      <c r="L323" s="28">
        <f t="shared" si="215"/>
        <v>127.11812829728026</v>
      </c>
      <c r="M323" s="28">
        <f t="shared" si="215"/>
        <v>129.25456441546839</v>
      </c>
      <c r="N323" s="28">
        <f t="shared" si="215"/>
        <v>131.65154033071323</v>
      </c>
      <c r="O323" s="28">
        <f t="shared" si="215"/>
        <v>135.28449626554172</v>
      </c>
      <c r="P323" s="28">
        <f t="shared" si="215"/>
        <v>138.20746942795364</v>
      </c>
      <c r="Q323" s="28">
        <f t="shared" si="215"/>
        <v>140.66460513126142</v>
      </c>
      <c r="R323" s="28">
        <f t="shared" si="215"/>
        <v>144.94713153120824</v>
      </c>
      <c r="S323" s="28">
        <f t="shared" si="215"/>
        <v>149.08596968636678</v>
      </c>
      <c r="T323" s="28">
        <f t="shared" si="215"/>
        <v>154.05983281885196</v>
      </c>
      <c r="U323" s="28">
        <f t="shared" si="215"/>
        <v>158.29580970266579</v>
      </c>
      <c r="V323" s="28">
        <f t="shared" si="215"/>
        <v>160.55895109898489</v>
      </c>
      <c r="W323" s="28">
        <f t="shared" si="215"/>
        <v>163.92468588786474</v>
      </c>
      <c r="X323" s="28">
        <f t="shared" si="215"/>
        <v>165.7220965263798</v>
      </c>
      <c r="Y323" s="28">
        <f t="shared" si="215"/>
        <v>167.73346126387267</v>
      </c>
      <c r="Z323" s="28">
        <f t="shared" si="215"/>
        <v>169.36416123143354</v>
      </c>
      <c r="AA323" s="28">
        <f t="shared" si="215"/>
        <v>171.88280705883705</v>
      </c>
      <c r="AB323" s="28">
        <f t="shared" si="215"/>
        <v>174.97087137779295</v>
      </c>
      <c r="AC323" s="28">
        <f t="shared" si="215"/>
        <v>178.07641706542759</v>
      </c>
      <c r="AD323" s="28">
        <f t="shared" si="215"/>
        <v>180.39550286588999</v>
      </c>
      <c r="AE323" s="28">
        <f t="shared" si="215"/>
        <v>183.35643229080151</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8.6964100900884148E-2</v>
      </c>
      <c r="C330" s="28">
        <f t="shared" si="218"/>
        <v>8.6964100900884148E-2</v>
      </c>
      <c r="D330" s="28">
        <f t="shared" si="218"/>
        <v>8.6964100900884148E-2</v>
      </c>
      <c r="E330" s="28">
        <f t="shared" si="218"/>
        <v>8.6964100900884148E-2</v>
      </c>
      <c r="F330" s="28">
        <f t="shared" si="218"/>
        <v>8.6964100900884148E-2</v>
      </c>
      <c r="G330" s="28">
        <f t="shared" si="218"/>
        <v>9.3895124805410096E-2</v>
      </c>
      <c r="H330" s="28">
        <f t="shared" si="218"/>
        <v>0.10090446131766409</v>
      </c>
      <c r="I330" s="28">
        <f t="shared" si="218"/>
        <v>0.10715385788395818</v>
      </c>
      <c r="J330" s="28">
        <f t="shared" si="218"/>
        <v>0.11279614114769557</v>
      </c>
      <c r="K330" s="28">
        <f t="shared" si="218"/>
        <v>0.11871171547750686</v>
      </c>
      <c r="L330" s="28">
        <f t="shared" si="218"/>
        <v>0.12480888076202179</v>
      </c>
      <c r="M330" s="28">
        <f t="shared" si="218"/>
        <v>0.13078338807595802</v>
      </c>
      <c r="N330" s="28">
        <f t="shared" si="218"/>
        <v>0.1369674357988496</v>
      </c>
      <c r="O330" s="28">
        <f t="shared" si="218"/>
        <v>0.14359755034573837</v>
      </c>
      <c r="P330" s="28">
        <f t="shared" si="218"/>
        <v>0.15035205011284095</v>
      </c>
      <c r="Q330" s="28">
        <f t="shared" si="218"/>
        <v>0.15717551947254546</v>
      </c>
      <c r="R330" s="28">
        <f t="shared" si="218"/>
        <v>0.16452818815138726</v>
      </c>
      <c r="S330" s="28">
        <f t="shared" si="218"/>
        <v>0.17193192579861283</v>
      </c>
      <c r="T330" s="28">
        <f t="shared" si="218"/>
        <v>0.17950924264371357</v>
      </c>
      <c r="U330" s="28">
        <f t="shared" si="218"/>
        <v>0.18688739174662455</v>
      </c>
      <c r="V330" s="28">
        <f t="shared" si="218"/>
        <v>0.19384754590894396</v>
      </c>
      <c r="W330" s="28">
        <f t="shared" si="218"/>
        <v>0.20082999519565936</v>
      </c>
      <c r="X330" s="28">
        <f t="shared" si="218"/>
        <v>0.20732899112753853</v>
      </c>
      <c r="Y330" s="28">
        <f t="shared" si="218"/>
        <v>0.21369634767527518</v>
      </c>
      <c r="Z330" s="28">
        <f t="shared" si="218"/>
        <v>0.21974168162965702</v>
      </c>
      <c r="AA330" s="28">
        <f t="shared" si="218"/>
        <v>0.22570812972555537</v>
      </c>
      <c r="AB330" s="28">
        <f t="shared" si="218"/>
        <v>0.2315189199105061</v>
      </c>
      <c r="AC330" s="28">
        <f t="shared" si="218"/>
        <v>0.23710467419623846</v>
      </c>
      <c r="AD330" s="28">
        <f t="shared" si="218"/>
        <v>0.2422335991046021</v>
      </c>
      <c r="AE330" s="28">
        <f t="shared" si="218"/>
        <v>0.247204393308532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89.757670084553283</v>
      </c>
      <c r="C8" s="23">
        <f>Calcs!C$323</f>
        <v>89.757670084553283</v>
      </c>
      <c r="D8" s="23">
        <f>Calcs!D$323</f>
        <v>89.757670084553283</v>
      </c>
      <c r="E8" s="23">
        <f>Calcs!E$323</f>
        <v>89.757670084553283</v>
      </c>
      <c r="F8" s="23">
        <f>Calcs!F$323</f>
        <v>89.757670084553283</v>
      </c>
      <c r="G8" s="23">
        <f>Calcs!G$323</f>
        <v>102.15391950606129</v>
      </c>
      <c r="H8" s="23">
        <f>Calcs!H$323</f>
        <v>112.70904648100537</v>
      </c>
      <c r="I8" s="23">
        <f>Calcs!I$323</f>
        <v>117.80488491966589</v>
      </c>
      <c r="J8" s="23">
        <f>Calcs!J$323</f>
        <v>120.89446271664546</v>
      </c>
      <c r="K8" s="23">
        <f>Calcs!K$323</f>
        <v>124.40863684778117</v>
      </c>
      <c r="L8" s="23">
        <f>Calcs!L$323</f>
        <v>127.11812829728026</v>
      </c>
      <c r="M8" s="23">
        <f>Calcs!M$323</f>
        <v>129.25456441546839</v>
      </c>
      <c r="N8" s="23">
        <f>Calcs!N$323</f>
        <v>131.65154033071323</v>
      </c>
      <c r="O8" s="23">
        <f>Calcs!O$323</f>
        <v>135.28449626554172</v>
      </c>
      <c r="P8" s="23">
        <f>Calcs!P$323</f>
        <v>138.20746942795364</v>
      </c>
      <c r="Q8" s="23">
        <f>Calcs!Q$323</f>
        <v>140.66460513126142</v>
      </c>
      <c r="R8" s="23">
        <f>Calcs!R$323</f>
        <v>144.94713153120824</v>
      </c>
      <c r="S8" s="23">
        <f>Calcs!S$323</f>
        <v>149.08596968636678</v>
      </c>
      <c r="T8" s="23">
        <f>Calcs!T$323</f>
        <v>154.05983281885196</v>
      </c>
      <c r="U8" s="23">
        <f>Calcs!U$323</f>
        <v>158.29580970266579</v>
      </c>
      <c r="V8" s="23">
        <f>Calcs!V$323</f>
        <v>160.55895109898489</v>
      </c>
      <c r="W8" s="23">
        <f>Calcs!W$323</f>
        <v>163.92468588786474</v>
      </c>
      <c r="X8" s="23">
        <f>Calcs!X$323</f>
        <v>165.7220965263798</v>
      </c>
      <c r="Y8" s="23">
        <f>Calcs!Y$323</f>
        <v>167.73346126387267</v>
      </c>
      <c r="Z8" s="23">
        <f>Calcs!Z$323</f>
        <v>169.36416123143354</v>
      </c>
      <c r="AA8" s="23">
        <f>Calcs!AA$323</f>
        <v>171.88280705883705</v>
      </c>
      <c r="AB8" s="23">
        <f>Calcs!AB$323</f>
        <v>174.97087137779295</v>
      </c>
      <c r="AC8" s="23">
        <f>Calcs!AC$323</f>
        <v>178.07641706542759</v>
      </c>
      <c r="AD8" s="23">
        <f>Calcs!AD$323</f>
        <v>180.39550286588999</v>
      </c>
      <c r="AE8" s="23">
        <f>Calcs!AE$323</f>
        <v>183.35643229080151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387.69249123482865</v>
      </c>
      <c r="C8" s="23">
        <f>Calcs!C$322 * Calcs!$B$314</f>
        <v>387.69249123482865</v>
      </c>
      <c r="D8" s="23">
        <f>Calcs!D$322 * Calcs!$B$314</f>
        <v>387.69249123482865</v>
      </c>
      <c r="E8" s="23">
        <f>Calcs!E$322 * Calcs!$B$314</f>
        <v>387.69249123482865</v>
      </c>
      <c r="F8" s="23">
        <f>Calcs!F$322 * Calcs!$B$314</f>
        <v>387.69249123482865</v>
      </c>
      <c r="G8" s="23">
        <f>Calcs!G$322 * Calcs!$B$314</f>
        <v>413.8846552268534</v>
      </c>
      <c r="H8" s="23">
        <f>Calcs!H$322 * Calcs!$B$314</f>
        <v>442.15149716534438</v>
      </c>
      <c r="I8" s="23">
        <f>Calcs!I$322 * Calcs!$B$314</f>
        <v>471.22769402638221</v>
      </c>
      <c r="J8" s="23">
        <f>Calcs!J$322 * Calcs!$B$314</f>
        <v>498.83599884681792</v>
      </c>
      <c r="K8" s="23">
        <f>Calcs!K$322 * Calcs!$B$314</f>
        <v>527.53469366125125</v>
      </c>
      <c r="L8" s="23">
        <f>Calcs!L$322 * Calcs!$B$314</f>
        <v>557.93366218158042</v>
      </c>
      <c r="M8" s="23">
        <f>Calcs!M$322 * Calcs!$B$314</f>
        <v>588.18664782213318</v>
      </c>
      <c r="N8" s="23">
        <f>Calcs!N$322 * Calcs!$B$314</f>
        <v>619.33403566109416</v>
      </c>
      <c r="O8" s="23">
        <f>Calcs!O$322 * Calcs!$B$314</f>
        <v>651.77369256289535</v>
      </c>
      <c r="P8" s="23">
        <f>Calcs!P$322 * Calcs!$B$314</f>
        <v>685.5205628275462</v>
      </c>
      <c r="Q8" s="23">
        <f>Calcs!Q$322 * Calcs!$B$314</f>
        <v>720.0570511618821</v>
      </c>
      <c r="R8" s="23">
        <f>Calcs!R$322 * Calcs!$B$314</f>
        <v>755.80427336956814</v>
      </c>
      <c r="S8" s="23">
        <f>Calcs!S$322 * Calcs!$B$314</f>
        <v>791.95549351119359</v>
      </c>
      <c r="T8" s="23">
        <f>Calcs!T$322 * Calcs!$B$314</f>
        <v>828.29169354339444</v>
      </c>
      <c r="U8" s="23">
        <f>Calcs!U$322 * Calcs!$B$314</f>
        <v>864.21791376453984</v>
      </c>
      <c r="V8" s="23">
        <f>Calcs!V$322 * Calcs!$B$314</f>
        <v>899.66458366704171</v>
      </c>
      <c r="W8" s="23">
        <f>Calcs!W$322 * Calcs!$B$314</f>
        <v>934.24138288936842</v>
      </c>
      <c r="X8" s="23">
        <f>Calcs!X$322 * Calcs!$B$314</f>
        <v>967.62297992790911</v>
      </c>
      <c r="Y8" s="23">
        <f>Calcs!Y$322 * Calcs!$B$314</f>
        <v>1000.1036434311172</v>
      </c>
      <c r="Z8" s="23">
        <f>Calcs!Z$322 * Calcs!$B$314</f>
        <v>1031.1920684505219</v>
      </c>
      <c r="AA8" s="23">
        <f>Calcs!AA$322 * Calcs!$B$314</f>
        <v>1061.0585041097345</v>
      </c>
      <c r="AB8" s="23">
        <f>Calcs!AB$322 * Calcs!$B$314</f>
        <v>1089.5755320078842</v>
      </c>
      <c r="AC8" s="23">
        <f>Calcs!AC$322 * Calcs!$B$314</f>
        <v>1116.8651073531482</v>
      </c>
      <c r="AD8" s="23">
        <f>Calcs!AD$322 * Calcs!$B$314</f>
        <v>1142.4008746761053</v>
      </c>
      <c r="AE8" s="23">
        <f>Calcs!AE$322 * Calcs!$B$314</f>
        <v>1166.508894606925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44.125730243760771</v>
      </c>
      <c r="C8" s="23">
        <f>Calcs!C$322 * (1 - Calcs!$B$314)</f>
        <v>44.125730243760771</v>
      </c>
      <c r="D8" s="23">
        <f>Calcs!D$322 * (1 - Calcs!$B$314)</f>
        <v>44.125730243760771</v>
      </c>
      <c r="E8" s="23">
        <f>Calcs!E$322 * (1 - Calcs!$B$314)</f>
        <v>44.125730243760771</v>
      </c>
      <c r="F8" s="23">
        <f>Calcs!F$322 * (1 - Calcs!$B$314)</f>
        <v>44.125730243760771</v>
      </c>
      <c r="G8" s="23">
        <f>Calcs!G$322 * (1 - Calcs!$B$314)</f>
        <v>47.106825800012807</v>
      </c>
      <c r="H8" s="23">
        <f>Calcs!H$322 * (1 - Calcs!$B$314)</f>
        <v>50.324053552472371</v>
      </c>
      <c r="I8" s="23">
        <f>Calcs!I$322 * (1 - Calcs!$B$314)</f>
        <v>53.63339909877935</v>
      </c>
      <c r="J8" s="23">
        <f>Calcs!J$322 * (1 - Calcs!$B$314)</f>
        <v>56.775674583955485</v>
      </c>
      <c r="K8" s="23">
        <f>Calcs!K$322 * (1 - Calcs!$B$314)</f>
        <v>60.042054238862612</v>
      </c>
      <c r="L8" s="23">
        <f>Calcs!L$322 * (1 - Calcs!$B$314)</f>
        <v>63.501952779441091</v>
      </c>
      <c r="M8" s="23">
        <f>Calcs!M$322 * (1 - Calcs!$B$314)</f>
        <v>66.945236086764211</v>
      </c>
      <c r="N8" s="23">
        <f>Calcs!N$322 * (1 - Calcs!$B$314)</f>
        <v>70.490316955372776</v>
      </c>
      <c r="O8" s="23">
        <f>Calcs!O$322 * (1 - Calcs!$B$314)</f>
        <v>74.182479125163184</v>
      </c>
      <c r="P8" s="23">
        <f>Calcs!P$322 * (1 - Calcs!$B$314)</f>
        <v>78.023423501274948</v>
      </c>
      <c r="Q8" s="23">
        <f>Calcs!Q$322 * (1 - Calcs!$B$314)</f>
        <v>81.954239295395197</v>
      </c>
      <c r="R8" s="23">
        <f>Calcs!R$322 * (1 - Calcs!$B$314)</f>
        <v>86.022856355983819</v>
      </c>
      <c r="S8" s="23">
        <f>Calcs!S$322 * (1 - Calcs!$B$314)</f>
        <v>90.137454972199876</v>
      </c>
      <c r="T8" s="23">
        <f>Calcs!T$322 * (1 - Calcs!$B$314)</f>
        <v>94.273107317689991</v>
      </c>
      <c r="U8" s="23">
        <f>Calcs!U$322 * (1 - Calcs!$B$314)</f>
        <v>98.362097272349686</v>
      </c>
      <c r="V8" s="23">
        <f>Calcs!V$322 * (1 - Calcs!$B$314)</f>
        <v>102.39650657745547</v>
      </c>
      <c r="W8" s="23">
        <f>Calcs!W$322 * (1 - Calcs!$B$314)</f>
        <v>106.33191040825319</v>
      </c>
      <c r="X8" s="23">
        <f>Calcs!X$322 * (1 - Calcs!$B$314)</f>
        <v>110.13128073223599</v>
      </c>
      <c r="Y8" s="23">
        <f>Calcs!Y$322 * (1 - Calcs!$B$314)</f>
        <v>113.82811012224037</v>
      </c>
      <c r="Z8" s="23">
        <f>Calcs!Z$322 * (1 - Calcs!$B$314)</f>
        <v>117.36648006007526</v>
      </c>
      <c r="AA8" s="23">
        <f>Calcs!AA$322 * (1 - Calcs!$B$314)</f>
        <v>120.76576767341932</v>
      </c>
      <c r="AB8" s="23">
        <f>Calcs!AB$322 * (1 - Calcs!$B$314)</f>
        <v>124.011470669574</v>
      </c>
      <c r="AC8" s="23">
        <f>Calcs!AC$322 * (1 - Calcs!$B$314)</f>
        <v>127.11746954078382</v>
      </c>
      <c r="AD8" s="23">
        <f>Calcs!AD$322 * (1 - Calcs!$B$314)</f>
        <v>130.02385644776609</v>
      </c>
      <c r="AE8" s="23">
        <f>Calcs!AE$322 * (1 - Calcs!$B$314)</f>
        <v>132.76774240952494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387.69249123482865</v>
      </c>
      <c r="C8" s="23">
        <f>'BDESC-rural-residential'!E8</f>
        <v>44.125730243760771</v>
      </c>
      <c r="D8" s="23">
        <f>'BDESC-commercial'!E8</f>
        <v>89.757670084553283</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2026-08-07T21:05:12Z</dcterms:modified>
</cp:coreProperties>
</file>