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VT\webappdata\"/>
    </mc:Choice>
  </mc:AlternateContent>
  <xr:revisionPtr revIDLastSave="0" documentId="8_{082FC357-C599-4E0D-849B-3E258FE1B71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48" i="23" s="1"/>
  <c r="N1" i="25"/>
  <c r="G8" i="23" s="1"/>
  <c r="AC1" i="25"/>
  <c r="W1" i="25"/>
  <c r="J1" i="25"/>
  <c r="I1" i="25"/>
  <c r="AB1" i="25"/>
  <c r="AF1" i="25"/>
  <c r="Y1" i="25"/>
  <c r="AH1" i="25"/>
  <c r="V1" i="25"/>
  <c r="D1" i="25"/>
  <c r="AE1" i="25"/>
  <c r="K1" i="25"/>
  <c r="U1" i="25"/>
  <c r="P1" i="25"/>
  <c r="Z1" i="25"/>
  <c r="G1" i="25"/>
  <c r="Q1" i="25"/>
  <c r="AA1" i="25"/>
  <c r="M1" i="25"/>
  <c r="N48" i="23" l="1"/>
  <c r="O48" i="23" s="1"/>
  <c r="J48" i="23"/>
  <c r="K48"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<sst xmlns="http://schemas.openxmlformats.org/spreadsheetml/2006/main" count="42870" uniqueCount="4487">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</sst>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4076</v>
      </c>
      <c r="C1" s="380">
        <v>46293</v>
      </c>
      <c r="G1" s="381" t="s">
        <v>3985</v>
      </c>
      <c r="H1" s="381" t="s">
        <v>3986</v>
      </c>
    </row>
    <row r="2" spans="1:8" x14ac:dyDescent="0.45">
      <c r="B2" t="str">
        <f>_xlfn.XLOOKUP(B1,H:H,G:G,0,0,1)</f>
        <v>VT</v>
      </c>
      <c r="C2" t="str">
        <f>_xlfn.XLOOKUP(B2,G:G, H:H, 0,0,1)</f>
        <v>Vermont</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8.1413970800000008</v>
      </c>
      <c r="E2" s="436">
        <f>SUMIFS('frozen policy trendline'!E:E,'frozen policy trendline'!$A:$A,About!$B$2)-SUMIFS('frozen policy trendline'!E:E,'frozen policy trendline'!$A:$A,About!$B$2,'frozen policy trendline'!$B:$B,"Output Total CO2e Emissions by Sector[LULUCF sector]")</f>
        <v>8.1031248100000006</v>
      </c>
      <c r="F2" s="436">
        <f>SUMIFS('frozen policy trendline'!F:F,'frozen policy trendline'!$A:$A,About!$B$2)-SUMIFS('frozen policy trendline'!F:F,'frozen policy trendline'!$A:$A,About!$B$2,'frozen policy trendline'!$B:$B,"Output Total CO2e Emissions by Sector[LULUCF sector]")</f>
        <v>8.1224840500000006</v>
      </c>
      <c r="G2" s="436">
        <f>SUMIFS('frozen policy trendline'!G:G,'frozen policy trendline'!$A:$A,About!$B$2)-SUMIFS('frozen policy trendline'!G:G,'frozen policy trendline'!$A:$A,About!$B$2,'frozen policy trendline'!$B:$B,"Output Total CO2e Emissions by Sector[LULUCF sector]")</f>
        <v>8.1425791700000012</v>
      </c>
      <c r="H2" s="436">
        <f>SUMIFS('frozen policy trendline'!H:H,'frozen policy trendline'!$A:$A,About!$B$2)-SUMIFS('frozen policy trendline'!H:H,'frozen policy trendline'!$A:$A,About!$B$2,'frozen policy trendline'!$B:$B,"Output Total CO2e Emissions by Sector[LULUCF sector]")</f>
        <v>8.08919867</v>
      </c>
      <c r="I2" s="436">
        <f>SUMIFS('frozen policy trendline'!I:I,'frozen policy trendline'!$A:$A,About!$B$2)-SUMIFS('frozen policy trendline'!I:I,'frozen policy trendline'!$A:$A,About!$B$2,'frozen policy trendline'!$B:$B,"Output Total CO2e Emissions by Sector[LULUCF sector]")</f>
        <v>8.0695853700000004</v>
      </c>
      <c r="J2" s="436">
        <f>SUMIFS('frozen policy trendline'!J:J,'frozen policy trendline'!$A:$A,About!$B$2)-SUMIFS('frozen policy trendline'!J:J,'frozen policy trendline'!$A:$A,About!$B$2,'frozen policy trendline'!$B:$B,"Output Total CO2e Emissions by Sector[LULUCF sector]")</f>
        <v>7.96760687</v>
      </c>
      <c r="K2" s="436">
        <f>SUMIFS('frozen policy trendline'!K:K,'frozen policy trendline'!$A:$A,About!$B$2)-SUMIFS('frozen policy trendline'!K:K,'frozen policy trendline'!$A:$A,About!$B$2,'frozen policy trendline'!$B:$B,"Output Total CO2e Emissions by Sector[LULUCF sector]")</f>
        <v>7.886549389999999</v>
      </c>
      <c r="L2" s="436">
        <f>SUMIFS('frozen policy trendline'!L:L,'frozen policy trendline'!$A:$A,About!$B$2)-SUMIFS('frozen policy trendline'!L:L,'frozen policy trendline'!$A:$A,About!$B$2,'frozen policy trendline'!$B:$B,"Output Total CO2e Emissions by Sector[LULUCF sector]")</f>
        <v>7.8037472999999995</v>
      </c>
      <c r="M2" s="436">
        <f>SUMIFS('frozen policy trendline'!M:M,'frozen policy trendline'!$A:$A,About!$B$2)-SUMIFS('frozen policy trendline'!M:M,'frozen policy trendline'!$A:$A,About!$B$2,'frozen policy trendline'!$B:$B,"Output Total CO2e Emissions by Sector[LULUCF sector]")</f>
        <v>7.7245047599999994</v>
      </c>
      <c r="N2" s="436">
        <f>SUMIFS('frozen policy trendline'!N:N,'frozen policy trendline'!$A:$A,About!$B$2)-SUMIFS('frozen policy trendline'!N:N,'frozen policy trendline'!$A:$A,About!$B$2,'frozen policy trendline'!$B:$B,"Output Total CO2e Emissions by Sector[LULUCF sector]")</f>
        <v>7.6245000000000003</v>
      </c>
      <c r="O2" s="436">
        <f>SUMIFS('frozen policy trendline'!O:O,'frozen policy trendline'!$A:$A,About!$B$2)-SUMIFS('frozen policy trendline'!O:O,'frozen policy trendline'!$A:$A,About!$B$2,'frozen policy trendline'!$B:$B,"Output Total CO2e Emissions by Sector[LULUCF sector]")</f>
        <v>7.5675120000000007</v>
      </c>
      <c r="P2" s="436">
        <f>SUMIFS('frozen policy trendline'!P:P,'frozen policy trendline'!$A:$A,About!$B$2)-SUMIFS('frozen policy trendline'!P:P,'frozen policy trendline'!$A:$A,About!$B$2,'frozen policy trendline'!$B:$B,"Output Total CO2e Emissions by Sector[LULUCF sector]")</f>
        <v>7.4597019899999992</v>
      </c>
      <c r="Q2" s="436">
        <f>SUMIFS('frozen policy trendline'!Q:Q,'frozen policy trendline'!$A:$A,About!$B$2)-SUMIFS('frozen policy trendline'!Q:Q,'frozen policy trendline'!$A:$A,About!$B$2,'frozen policy trendline'!$B:$B,"Output Total CO2e Emissions by Sector[LULUCF sector]")</f>
        <v>7.3717379999999997</v>
      </c>
      <c r="R2" s="436">
        <f>SUMIFS('frozen policy trendline'!R:R,'frozen policy trendline'!$A:$A,About!$B$2)-SUMIFS('frozen policy trendline'!R:R,'frozen policy trendline'!$A:$A,About!$B$2,'frozen policy trendline'!$B:$B,"Output Total CO2e Emissions by Sector[LULUCF sector]")</f>
        <v>7.2853250000000003</v>
      </c>
      <c r="S2" s="436">
        <f>SUMIFS('frozen policy trendline'!S:S,'frozen policy trendline'!$A:$A,About!$B$2)-SUMIFS('frozen policy trendline'!S:S,'frozen policy trendline'!$A:$A,About!$B$2,'frozen policy trendline'!$B:$B,"Output Total CO2e Emissions by Sector[LULUCF sector]")</f>
        <v>7.1988430000000001</v>
      </c>
      <c r="T2" s="436">
        <f>SUMIFS('frozen policy trendline'!T:T,'frozen policy trendline'!$A:$A,About!$B$2)-SUMIFS('frozen policy trendline'!T:T,'frozen policy trendline'!$A:$A,About!$B$2,'frozen policy trendline'!$B:$B,"Output Total CO2e Emissions by Sector[LULUCF sector]")</f>
        <v>7.0697396899999996</v>
      </c>
      <c r="U2" s="436">
        <f>SUMIFS('frozen policy trendline'!U:U,'frozen policy trendline'!$A:$A,About!$B$2)-SUMIFS('frozen policy trendline'!U:U,'frozen policy trendline'!$A:$A,About!$B$2,'frozen policy trendline'!$B:$B,"Output Total CO2e Emissions by Sector[LULUCF sector]")</f>
        <v>7.0014514200000004</v>
      </c>
      <c r="V2" s="436">
        <f>SUMIFS('frozen policy trendline'!V:V,'frozen policy trendline'!$A:$A,About!$B$2)-SUMIFS('frozen policy trendline'!V:V,'frozen policy trendline'!$A:$A,About!$B$2,'frozen policy trendline'!$B:$B,"Output Total CO2e Emissions by Sector[LULUCF sector]")</f>
        <v>6.9270338799999998</v>
      </c>
      <c r="W2" s="436">
        <f>SUMIFS('frozen policy trendline'!W:W,'frozen policy trendline'!$A:$A,About!$B$2)-SUMIFS('frozen policy trendline'!W:W,'frozen policy trendline'!$A:$A,About!$B$2,'frozen policy trendline'!$B:$B,"Output Total CO2e Emissions by Sector[LULUCF sector]")</f>
        <v>6.8718486500000004</v>
      </c>
      <c r="X2" s="436">
        <f>SUMIFS('frozen policy trendline'!X:X,'frozen policy trendline'!$A:$A,About!$B$2)-SUMIFS('frozen policy trendline'!X:X,'frozen policy trendline'!$A:$A,About!$B$2,'frozen policy trendline'!$B:$B,"Output Total CO2e Emissions by Sector[LULUCF sector]")</f>
        <v>6.8413403300000004</v>
      </c>
      <c r="Y2" s="436">
        <f>SUMIFS('frozen policy trendline'!Y:Y,'frozen policy trendline'!$A:$A,About!$B$2)-SUMIFS('frozen policy trendline'!Y:Y,'frozen policy trendline'!$A:$A,About!$B$2,'frozen policy trendline'!$B:$B,"Output Total CO2e Emissions by Sector[LULUCF sector]")</f>
        <v>6.8342248200000002</v>
      </c>
      <c r="Z2" s="436">
        <f>SUMIFS('frozen policy trendline'!Z:Z,'frozen policy trendline'!$A:$A,About!$B$2)-SUMIFS('frozen policy trendline'!Z:Z,'frozen policy trendline'!$A:$A,About!$B$2,'frozen policy trendline'!$B:$B,"Output Total CO2e Emissions by Sector[LULUCF sector]")</f>
        <v>6.8143104400000007</v>
      </c>
      <c r="AA2" s="436">
        <f>SUMIFS('frozen policy trendline'!AA:AA,'frozen policy trendline'!$A:$A,About!$B$2)-SUMIFS('frozen policy trendline'!AA:AA,'frozen policy trendline'!$A:$A,About!$B$2,'frozen policy trendline'!$B:$B,"Output Total CO2e Emissions by Sector[LULUCF sector]")</f>
        <v>6.8394831299999996</v>
      </c>
      <c r="AB2" s="436">
        <f>SUMIFS('frozen policy trendline'!AB:AB,'frozen policy trendline'!$A:$A,About!$B$2)-SUMIFS('frozen policy trendline'!AB:AB,'frozen policy trendline'!$A:$A,About!$B$2,'frozen policy trendline'!$B:$B,"Output Total CO2e Emissions by Sector[LULUCF sector]")</f>
        <v>6.8568225300000005</v>
      </c>
      <c r="AC2" s="436">
        <f>SUMIFS('frozen policy trendline'!AC:AC,'frozen policy trendline'!$A:$A,About!$B$2)-SUMIFS('frozen policy trendline'!AC:AC,'frozen policy trendline'!$A:$A,About!$B$2,'frozen policy trendline'!$B:$B,"Output Total CO2e Emissions by Sector[LULUCF sector]")</f>
        <v>6.9041363699999998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3.5999999999999996</v>
      </c>
      <c r="E2" s="1">
        <f>INDEX('State Targets'!K:K,MATCH(About!$C$2,'State Targets'!$B:$B,0))</f>
        <v>3.5999999999999996</v>
      </c>
      <c r="F2" s="1" t="str">
        <f>IF(INDEX('State Targets'!C:C,MATCH(About!$C$2,'State Targets'!$B:$B,0))=0,"",INDEX('State Targets'!C:C,MATCH(About!$C$2,'State Targets'!$B:$B,0)))</f>
        <v>Vermont enacted statutory targets in 2020 to reduce GHG emissions 26% below 2005 emissions by 2025, 40% below 1990 levels by 2030, and 80% below 1990 levels by 2050.</v>
      </c>
    </row>
    <row r="3" spans="1:6" ht="71.25" x14ac:dyDescent="0.45">
      <c r="A3" s="1" t="s">
        <v>3518</v>
      </c>
      <c r="B3" s="1" t="str">
        <f>IF(INDEX('State Targets'!L:L,MATCH(About!$C$2,'State Targets'!$B:$B,0))=0,"",INDEX('State Targets'!L:L,MATCH(About!$C$2,'State Targets'!$B:$B,0)))</f>
        <v>80% below 1990 levels by 2050</v>
      </c>
      <c r="C3" s="1">
        <f>IF(INDEX('State Targets'!M:M,MATCH(About!$C$2,'State Targets'!$B:$B,0))=0,"",INDEX('State Targets'!M:M,MATCH(About!$C$2,'State Targets'!$B:$B,0)))</f>
        <v>2050</v>
      </c>
      <c r="D3" s="1">
        <f>INDEX('State Targets'!N:N,MATCH(About!$C$2,'State Targets'!$B:$B,0))</f>
        <v>1.1999999999999997</v>
      </c>
      <c r="E3" s="1">
        <f>INDEX('State Targets'!O:O,MATCH(About!$C$2,'State Targets'!$B:$B,0))</f>
        <v>1.1999999999999997</v>
      </c>
      <c r="F3" s="1" t="str">
        <f>IF(INDEX('State Targets'!C:C,MATCH(About!$C$2,'State Targets'!$B:$B,0))=0,"",INDEX('State Targets'!C:C,MATCH(About!$C$2,'State Targets'!$B:$B,0)))</f>
        <v>Vermont enacted statutory targets in 2020 to reduce GHG emissions 26% below 2005 emissions by 2025, 40% below 1990 levels by 2030, and 80% below 1990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6</v>
      </c>
      <c r="H48" t="s">
        <v>4125</v>
      </c>
      <c r="I48" s="402">
        <v>2030</v>
      </c>
      <c r="J48" s="402">
        <f t="shared" si="0"/>
        <v>3.5999999999999996</v>
      </c>
      <c r="K48" s="402">
        <f t="shared" si="1"/>
        <v>3.5999999999999996</v>
      </c>
      <c r="L48" s="393" t="s">
        <v>4131</v>
      </c>
      <c r="M48" s="403">
        <v>2050</v>
      </c>
      <c r="N48">
        <f t="shared" si="2"/>
        <v>1.1999999999999997</v>
      </c>
      <c r="O48">
        <f t="shared" si="3"/>
        <v>1.1999999999999997</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VT</v>
      </c>
      <c r="C1" s="409">
        <f>SUM(C4:C87)</f>
        <v>5.8813386562685022</v>
      </c>
      <c r="D1" s="409">
        <f t="shared" ref="D1:AG1" si="0">SUM(D4:D87)</f>
        <v>6.1289544748644005</v>
      </c>
      <c r="E1" s="409">
        <f t="shared" si="0"/>
        <v>6.5038399129551019</v>
      </c>
      <c r="F1" s="409">
        <f t="shared" si="0"/>
        <v>6.5381109913292033</v>
      </c>
      <c r="G1" s="409">
        <f t="shared" si="0"/>
        <v>6.425679152563502</v>
      </c>
      <c r="H1" s="409">
        <f t="shared" si="0"/>
        <v>6.5615798434283885</v>
      </c>
      <c r="I1" s="409">
        <f t="shared" si="0"/>
        <v>7.0432909713635974</v>
      </c>
      <c r="J1" s="409">
        <f t="shared" si="0"/>
        <v>7.1399028551246371</v>
      </c>
      <c r="K1" s="409">
        <f t="shared" si="0"/>
        <v>6.9321185064232642</v>
      </c>
      <c r="L1" s="409">
        <f t="shared" si="0"/>
        <v>6.8627769879588127</v>
      </c>
      <c r="M1" s="409">
        <f t="shared" si="0"/>
        <v>7.2557914679839755</v>
      </c>
      <c r="N1" s="409">
        <f t="shared" si="0"/>
        <v>7.1602842299906051</v>
      </c>
      <c r="O1" s="409">
        <f t="shared" si="0"/>
        <v>6.8612133254872179</v>
      </c>
      <c r="P1" s="409">
        <f t="shared" si="0"/>
        <v>7.1646491957008003</v>
      </c>
      <c r="Q1" s="409">
        <f t="shared" si="0"/>
        <v>7.5823035113892114</v>
      </c>
      <c r="R1" s="409">
        <f t="shared" si="0"/>
        <v>7.2956839961446205</v>
      </c>
      <c r="S1" s="409">
        <f t="shared" si="0"/>
        <v>7.2984627294165101</v>
      </c>
      <c r="T1" s="409">
        <f t="shared" si="0"/>
        <v>7.0711577688657847</v>
      </c>
      <c r="U1" s="409">
        <f t="shared" si="0"/>
        <v>6.3433413125725986</v>
      </c>
      <c r="V1" s="409">
        <f t="shared" si="0"/>
        <v>6.623742854752269</v>
      </c>
      <c r="W1" s="409">
        <f t="shared" si="0"/>
        <v>6.4443300771129977</v>
      </c>
      <c r="X1" s="409">
        <f t="shared" si="0"/>
        <v>6.5598414335521014</v>
      </c>
      <c r="Y1" s="409">
        <f t="shared" si="0"/>
        <v>6.0726476984500994</v>
      </c>
      <c r="Z1" s="409">
        <f t="shared" si="0"/>
        <v>6.364280025667501</v>
      </c>
      <c r="AA1" s="409">
        <f t="shared" si="0"/>
        <v>6.5555795394694014</v>
      </c>
      <c r="AB1" s="409">
        <f t="shared" si="0"/>
        <v>6.6625979136705995</v>
      </c>
      <c r="AC1" s="409">
        <f t="shared" si="0"/>
        <v>6.3847181530119013</v>
      </c>
      <c r="AD1" s="409">
        <f t="shared" si="0"/>
        <v>6.1817425837706006</v>
      </c>
      <c r="AE1" s="409">
        <f t="shared" si="0"/>
        <v>6.330190706782501</v>
      </c>
      <c r="AF1" s="409">
        <f t="shared" si="0"/>
        <v>6.7130055008546021</v>
      </c>
      <c r="AG1" s="409">
        <f t="shared" si="0"/>
        <v>6.0900013170079017</v>
      </c>
      <c r="AH1" s="409">
        <f>SUM(AH4:AH87)</f>
        <v>6.059842025315799</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4.0448003583300002E-2</v>
      </c>
      <c r="D4">
        <f>SUMIFS('EPA Export Aggregation'!G:G,'EPA Export Aggregation'!$A:$A,$B4,'EPA Export Aggregation'!$D:$D,$A$1)*IF($A4="CH4",About!$D$58,IF($A4="N2O",About!$D$59,1))</f>
        <v>6.3421758489999994E-2</v>
      </c>
      <c r="E4">
        <f>SUMIFS('EPA Export Aggregation'!H:H,'EPA Export Aggregation'!$A:$A,$B4,'EPA Export Aggregation'!$D:$D,$A$1)*IF($A4="CH4",About!$D$58,IF($A4="N2O",About!$D$59,1))</f>
        <v>4.5267525560999999E-2</v>
      </c>
      <c r="F4">
        <f>SUMIFS('EPA Export Aggregation'!I:I,'EPA Export Aggregation'!$A:$A,$B4,'EPA Export Aggregation'!$D:$D,$A$1)*IF($A4="CH4",About!$D$58,IF($A4="N2O",About!$D$59,1))</f>
        <v>2.1401082119299999E-2</v>
      </c>
      <c r="G4">
        <f>SUMIFS('EPA Export Aggregation'!J:J,'EPA Export Aggregation'!$A:$A,$B4,'EPA Export Aggregation'!$D:$D,$A$1)*IF($A4="CH4",About!$D$58,IF($A4="N2O",About!$D$59,1))</f>
        <v>1.8676429518600001E-2</v>
      </c>
      <c r="H4">
        <f>SUMIFS('EPA Export Aggregation'!K:K,'EPA Export Aggregation'!$A:$A,$B4,'EPA Export Aggregation'!$D:$D,$A$1)*IF($A4="CH4",About!$D$58,IF($A4="N2O",About!$D$59,1))</f>
        <v>2.38557291085E-2</v>
      </c>
      <c r="I4">
        <f>SUMIFS('EPA Export Aggregation'!L:L,'EPA Export Aggregation'!$A:$A,$B4,'EPA Export Aggregation'!$D:$D,$A$1)*IF($A4="CH4",About!$D$58,IF($A4="N2O",About!$D$59,1))</f>
        <v>8.1994863770999994E-3</v>
      </c>
      <c r="J4">
        <f>SUMIFS('EPA Export Aggregation'!M:M,'EPA Export Aggregation'!$A:$A,$B4,'EPA Export Aggregation'!$D:$D,$A$1)*IF($A4="CH4",About!$D$58,IF($A4="N2O",About!$D$59,1))</f>
        <v>1.5288741971000001E-2</v>
      </c>
      <c r="K4">
        <f>SUMIFS('EPA Export Aggregation'!N:N,'EPA Export Aggregation'!$A:$A,$B4,'EPA Export Aggregation'!$D:$D,$A$1)*IF($A4="CH4",About!$D$58,IF($A4="N2O",About!$D$59,1))</f>
        <v>5.6309421624400002E-2</v>
      </c>
      <c r="L4">
        <f>SUMIFS('EPA Export Aggregation'!O:O,'EPA Export Aggregation'!$A:$A,$B4,'EPA Export Aggregation'!$D:$D,$A$1)*IF($A4="CH4",About!$D$58,IF($A4="N2O",About!$D$59,1))</f>
        <v>4.0976901048099999E-2</v>
      </c>
      <c r="M4">
        <f>SUMIFS('EPA Export Aggregation'!P:P,'EPA Export Aggregation'!$A:$A,$B4,'EPA Export Aggregation'!$D:$D,$A$1)*IF($A4="CH4",About!$D$58,IF($A4="N2O",About!$D$59,1))</f>
        <v>0.1239704679847</v>
      </c>
      <c r="N4">
        <f>SUMIFS('EPA Export Aggregation'!Q:Q,'EPA Export Aggregation'!$A:$A,$B4,'EPA Export Aggregation'!$D:$D,$A$1)*IF($A4="CH4",About!$D$58,IF($A4="N2O",About!$D$59,1))</f>
        <v>4.4002509876400003E-2</v>
      </c>
      <c r="O4">
        <f>SUMIFS('EPA Export Aggregation'!R:R,'EPA Export Aggregation'!$A:$A,$B4,'EPA Export Aggregation'!$D:$D,$A$1)*IF($A4="CH4",About!$D$58,IF($A4="N2O",About!$D$59,1))</f>
        <v>1.5538666014699999E-2</v>
      </c>
      <c r="P4">
        <f>SUMIFS('EPA Export Aggregation'!S:S,'EPA Export Aggregation'!$A:$A,$B4,'EPA Export Aggregation'!$D:$D,$A$1)*IF($A4="CH4",About!$D$58,IF($A4="N2O",About!$D$59,1))</f>
        <v>2.6309718246100001E-2</v>
      </c>
      <c r="Q4">
        <f>SUMIFS('EPA Export Aggregation'!T:T,'EPA Export Aggregation'!$A:$A,$B4,'EPA Export Aggregation'!$D:$D,$A$1)*IF($A4="CH4",About!$D$58,IF($A4="N2O",About!$D$59,1))</f>
        <v>2.22870026199E-2</v>
      </c>
      <c r="R4">
        <f>SUMIFS('EPA Export Aggregation'!U:U,'EPA Export Aggregation'!$A:$A,$B4,'EPA Export Aggregation'!$D:$D,$A$1)*IF($A4="CH4",About!$D$58,IF($A4="N2O",About!$D$59,1))</f>
        <v>6.7872683361000002E-3</v>
      </c>
      <c r="S4">
        <f>SUMIFS('EPA Export Aggregation'!V:V,'EPA Export Aggregation'!$A:$A,$B4,'EPA Export Aggregation'!$D:$D,$A$1)*IF($A4="CH4",About!$D$58,IF($A4="N2O",About!$D$59,1))</f>
        <v>5.1710539118000002E-3</v>
      </c>
      <c r="T4">
        <f>SUMIFS('EPA Export Aggregation'!W:W,'EPA Export Aggregation'!$A:$A,$B4,'EPA Export Aggregation'!$D:$D,$A$1)*IF($A4="CH4",About!$D$58,IF($A4="N2O",About!$D$59,1))</f>
        <v>5.1967358955999996E-3</v>
      </c>
      <c r="U4">
        <f>SUMIFS('EPA Export Aggregation'!X:X,'EPA Export Aggregation'!$A:$A,$B4,'EPA Export Aggregation'!$D:$D,$A$1)*IF($A4="CH4",About!$D$58,IF($A4="N2O",About!$D$59,1))</f>
        <v>5.2548308635999999E-3</v>
      </c>
      <c r="V4">
        <f>SUMIFS('EPA Export Aggregation'!Y:Y,'EPA Export Aggregation'!$A:$A,$B4,'EPA Export Aggregation'!$D:$D,$A$1)*IF($A4="CH4",About!$D$58,IF($A4="N2O",About!$D$59,1))</f>
        <v>5.1518068489999997E-3</v>
      </c>
      <c r="W4">
        <f>SUMIFS('EPA Export Aggregation'!Z:Z,'EPA Export Aggregation'!$A:$A,$B4,'EPA Export Aggregation'!$D:$D,$A$1)*IF($A4="CH4",About!$D$58,IF($A4="N2O",About!$D$59,1))</f>
        <v>5.3276837162999999E-3</v>
      </c>
      <c r="X4">
        <f>SUMIFS('EPA Export Aggregation'!AA:AA,'EPA Export Aggregation'!$A:$A,$B4,'EPA Export Aggregation'!$D:$D,$A$1)*IF($A4="CH4",About!$D$58,IF($A4="N2O",About!$D$59,1))</f>
        <v>5.8243885049999999E-3</v>
      </c>
      <c r="Y4">
        <f>SUMIFS('EPA Export Aggregation'!AB:AB,'EPA Export Aggregation'!$A:$A,$B4,'EPA Export Aggregation'!$D:$D,$A$1)*IF($A4="CH4",About!$D$58,IF($A4="N2O",About!$D$59,1))</f>
        <v>3.3363988434999999E-3</v>
      </c>
      <c r="Z4">
        <f>SUMIFS('EPA Export Aggregation'!AC:AC,'EPA Export Aggregation'!$A:$A,$B4,'EPA Export Aggregation'!$D:$D,$A$1)*IF($A4="CH4",About!$D$58,IF($A4="N2O",About!$D$59,1))</f>
        <v>5.8054761839999997E-3</v>
      </c>
      <c r="AA4">
        <f>SUMIFS('EPA Export Aggregation'!AD:AD,'EPA Export Aggregation'!$A:$A,$B4,'EPA Export Aggregation'!$D:$D,$A$1)*IF($A4="CH4",About!$D$58,IF($A4="N2O",About!$D$59,1))</f>
        <v>5.3033593130999996E-3</v>
      </c>
      <c r="AB4">
        <f>SUMIFS('EPA Export Aggregation'!AE:AE,'EPA Export Aggregation'!$A:$A,$B4,'EPA Export Aggregation'!$D:$D,$A$1)*IF($A4="CH4",About!$D$58,IF($A4="N2O",About!$D$59,1))</f>
        <v>3.1191530146999998E-3</v>
      </c>
      <c r="AC4">
        <f>SUMIFS('EPA Export Aggregation'!AF:AF,'EPA Export Aggregation'!$A:$A,$B4,'EPA Export Aggregation'!$D:$D,$A$1)*IF($A4="CH4",About!$D$58,IF($A4="N2O",About!$D$59,1))</f>
        <v>4.1931078410000003E-3</v>
      </c>
      <c r="AD4">
        <f>SUMIFS('EPA Export Aggregation'!AG:AG,'EPA Export Aggregation'!$A:$A,$B4,'EPA Export Aggregation'!$D:$D,$A$1)*IF($A4="CH4",About!$D$58,IF($A4="N2O",About!$D$59,1))</f>
        <v>7.2064746630000004E-3</v>
      </c>
      <c r="AE4">
        <f>SUMIFS('EPA Export Aggregation'!AH:AH,'EPA Export Aggregation'!$A:$A,$B4,'EPA Export Aggregation'!$D:$D,$A$1)*IF($A4="CH4",About!$D$58,IF($A4="N2O",About!$D$59,1))</f>
        <v>3.9070652029000001E-3</v>
      </c>
      <c r="AF4">
        <f>SUMIFS('EPA Export Aggregation'!AI:AI,'EPA Export Aggregation'!$A:$A,$B4,'EPA Export Aggregation'!$D:$D,$A$1)*IF($A4="CH4",About!$D$58,IF($A4="N2O",About!$D$59,1))</f>
        <v>2.0031373365999999E-3</v>
      </c>
      <c r="AG4">
        <f>SUMIFS('EPA Export Aggregation'!AJ:AJ,'EPA Export Aggregation'!$A:$A,$B4,'EPA Export Aggregation'!$D:$D,$A$1)*IF($A4="CH4",About!$D$58,IF($A4="N2O",About!$D$59,1))</f>
        <v>2.9293635283999999E-3</v>
      </c>
      <c r="AH4">
        <f>SUMIFS('EPA Export Aggregation'!AK:AK,'EPA Export Aggregation'!$A:$A,$B4,'EPA Export Aggregation'!$D:$D,$A$1)*IF($A4="CH4",About!$D$58,IF($A4="N2O",About!$D$59,1))</f>
        <v>2.9989733987999998E-3</v>
      </c>
    </row>
    <row r="5" spans="1:34" x14ac:dyDescent="0.45">
      <c r="A5" s="413" t="s">
        <v>2215</v>
      </c>
      <c r="B5" s="414" t="s">
        <v>4198</v>
      </c>
      <c r="C5">
        <f>SUMIFS('EPA Export Aggregation'!F:F,'EPA Export Aggregation'!$A:$A,$B5,'EPA Export Aggregation'!$D:$D,$A$1)*IF($A5="CH4",About!$D$58,IF($A5="N2O",About!$D$59,1))</f>
        <v>3.052784738333</v>
      </c>
      <c r="D5">
        <f>SUMIFS('EPA Export Aggregation'!G:G,'EPA Export Aggregation'!$A:$A,$B5,'EPA Export Aggregation'!$D:$D,$A$1)*IF($A5="CH4",About!$D$58,IF($A5="N2O",About!$D$59,1))</f>
        <v>3.1247853748124998</v>
      </c>
      <c r="E5">
        <f>SUMIFS('EPA Export Aggregation'!H:H,'EPA Export Aggregation'!$A:$A,$B5,'EPA Export Aggregation'!$D:$D,$A$1)*IF($A5="CH4",About!$D$58,IF($A5="N2O",About!$D$59,1))</f>
        <v>3.3399745343095999</v>
      </c>
      <c r="F5">
        <f>SUMIFS('EPA Export Aggregation'!I:I,'EPA Export Aggregation'!$A:$A,$B5,'EPA Export Aggregation'!$D:$D,$A$1)*IF($A5="CH4",About!$D$58,IF($A5="N2O",About!$D$59,1))</f>
        <v>3.5135584650388001</v>
      </c>
      <c r="G5">
        <f>SUMIFS('EPA Export Aggregation'!J:J,'EPA Export Aggregation'!$A:$A,$B5,'EPA Export Aggregation'!$D:$D,$A$1)*IF($A5="CH4",About!$D$58,IF($A5="N2O",About!$D$59,1))</f>
        <v>3.5749746126240001</v>
      </c>
      <c r="H5">
        <f>SUMIFS('EPA Export Aggregation'!K:K,'EPA Export Aggregation'!$A:$A,$B5,'EPA Export Aggregation'!$D:$D,$A$1)*IF($A5="CH4",About!$D$58,IF($A5="N2O",About!$D$59,1))</f>
        <v>3.7273692555012001</v>
      </c>
      <c r="I5">
        <f>SUMIFS('EPA Export Aggregation'!L:L,'EPA Export Aggregation'!$A:$A,$B5,'EPA Export Aggregation'!$D:$D,$A$1)*IF($A5="CH4",About!$D$58,IF($A5="N2O",About!$D$59,1))</f>
        <v>3.9109722129175002</v>
      </c>
      <c r="J5">
        <f>SUMIFS('EPA Export Aggregation'!M:M,'EPA Export Aggregation'!$A:$A,$B5,'EPA Export Aggregation'!$D:$D,$A$1)*IF($A5="CH4",About!$D$58,IF($A5="N2O",About!$D$59,1))</f>
        <v>3.7528861572291001</v>
      </c>
      <c r="K5">
        <f>SUMIFS('EPA Export Aggregation'!N:N,'EPA Export Aggregation'!$A:$A,$B5,'EPA Export Aggregation'!$D:$D,$A$1)*IF($A5="CH4",About!$D$58,IF($A5="N2O",About!$D$59,1))</f>
        <v>3.7102316615338999</v>
      </c>
      <c r="L5">
        <f>SUMIFS('EPA Export Aggregation'!O:O,'EPA Export Aggregation'!$A:$A,$B5,'EPA Export Aggregation'!$D:$D,$A$1)*IF($A5="CH4",About!$D$58,IF($A5="N2O",About!$D$59,1))</f>
        <v>3.5592161519966998</v>
      </c>
      <c r="M5">
        <f>SUMIFS('EPA Export Aggregation'!P:P,'EPA Export Aggregation'!$A:$A,$B5,'EPA Export Aggregation'!$D:$D,$A$1)*IF($A5="CH4",About!$D$58,IF($A5="N2O",About!$D$59,1))</f>
        <v>3.7558980120772998</v>
      </c>
      <c r="N5">
        <f>SUMIFS('EPA Export Aggregation'!Q:Q,'EPA Export Aggregation'!$A:$A,$B5,'EPA Export Aggregation'!$D:$D,$A$1)*IF($A5="CH4",About!$D$58,IF($A5="N2O",About!$D$59,1))</f>
        <v>3.7727432617958998</v>
      </c>
      <c r="O5">
        <f>SUMIFS('EPA Export Aggregation'!R:R,'EPA Export Aggregation'!$A:$A,$B5,'EPA Export Aggregation'!$D:$D,$A$1)*IF($A5="CH4",About!$D$58,IF($A5="N2O",About!$D$59,1))</f>
        <v>3.6991447291686002</v>
      </c>
      <c r="P5">
        <f>SUMIFS('EPA Export Aggregation'!S:S,'EPA Export Aggregation'!$A:$A,$B5,'EPA Export Aggregation'!$D:$D,$A$1)*IF($A5="CH4",About!$D$58,IF($A5="N2O",About!$D$59,1))</f>
        <v>3.8088482801569001</v>
      </c>
      <c r="Q5">
        <f>SUMIFS('EPA Export Aggregation'!T:T,'EPA Export Aggregation'!$A:$A,$B5,'EPA Export Aggregation'!$D:$D,$A$1)*IF($A5="CH4",About!$D$58,IF($A5="N2O",About!$D$59,1))</f>
        <v>3.7935561111199001</v>
      </c>
      <c r="R5">
        <f>SUMIFS('EPA Export Aggregation'!U:U,'EPA Export Aggregation'!$A:$A,$B5,'EPA Export Aggregation'!$D:$D,$A$1)*IF($A5="CH4",About!$D$58,IF($A5="N2O",About!$D$59,1))</f>
        <v>3.7844610259659999</v>
      </c>
      <c r="S5">
        <f>SUMIFS('EPA Export Aggregation'!V:V,'EPA Export Aggregation'!$A:$A,$B5,'EPA Export Aggregation'!$D:$D,$A$1)*IF($A5="CH4",About!$D$58,IF($A5="N2O",About!$D$59,1))</f>
        <v>3.7521243167346001</v>
      </c>
      <c r="T5">
        <f>SUMIFS('EPA Export Aggregation'!W:W,'EPA Export Aggregation'!$A:$A,$B5,'EPA Export Aggregation'!$D:$D,$A$1)*IF($A5="CH4",About!$D$58,IF($A5="N2O",About!$D$59,1))</f>
        <v>3.6912065589907002</v>
      </c>
      <c r="U5">
        <f>SUMIFS('EPA Export Aggregation'!X:X,'EPA Export Aggregation'!$A:$A,$B5,'EPA Export Aggregation'!$D:$D,$A$1)*IF($A5="CH4",About!$D$58,IF($A5="N2O",About!$D$59,1))</f>
        <v>3.4381366824805002</v>
      </c>
      <c r="V5">
        <f>SUMIFS('EPA Export Aggregation'!Y:Y,'EPA Export Aggregation'!$A:$A,$B5,'EPA Export Aggregation'!$D:$D,$A$1)*IF($A5="CH4",About!$D$58,IF($A5="N2O",About!$D$59,1))</f>
        <v>3.4024311887038001</v>
      </c>
      <c r="W5">
        <f>SUMIFS('EPA Export Aggregation'!Z:Z,'EPA Export Aggregation'!$A:$A,$B5,'EPA Export Aggregation'!$D:$D,$A$1)*IF($A5="CH4",About!$D$58,IF($A5="N2O",About!$D$59,1))</f>
        <v>3.2969359815160999</v>
      </c>
      <c r="X5">
        <f>SUMIFS('EPA Export Aggregation'!AA:AA,'EPA Export Aggregation'!$A:$A,$B5,'EPA Export Aggregation'!$D:$D,$A$1)*IF($A5="CH4",About!$D$58,IF($A5="N2O",About!$D$59,1))</f>
        <v>3.2192151374562998</v>
      </c>
      <c r="Y5">
        <f>SUMIFS('EPA Export Aggregation'!AB:AB,'EPA Export Aggregation'!$A:$A,$B5,'EPA Export Aggregation'!$D:$D,$A$1)*IF($A5="CH4",About!$D$58,IF($A5="N2O",About!$D$59,1))</f>
        <v>3.172151539763</v>
      </c>
      <c r="Z5">
        <f>SUMIFS('EPA Export Aggregation'!AC:AC,'EPA Export Aggregation'!$A:$A,$B5,'EPA Export Aggregation'!$D:$D,$A$1)*IF($A5="CH4",About!$D$58,IF($A5="N2O",About!$D$59,1))</f>
        <v>3.1590433155616999</v>
      </c>
      <c r="AA5">
        <f>SUMIFS('EPA Export Aggregation'!AD:AD,'EPA Export Aggregation'!$A:$A,$B5,'EPA Export Aggregation'!$D:$D,$A$1)*IF($A5="CH4",About!$D$58,IF($A5="N2O",About!$D$59,1))</f>
        <v>3.1750244889302</v>
      </c>
      <c r="AB5">
        <f>SUMIFS('EPA Export Aggregation'!AE:AE,'EPA Export Aggregation'!$A:$A,$B5,'EPA Export Aggregation'!$D:$D,$A$1)*IF($A5="CH4",About!$D$58,IF($A5="N2O",About!$D$59,1))</f>
        <v>3.1604375988882998</v>
      </c>
      <c r="AC5">
        <f>SUMIFS('EPA Export Aggregation'!AF:AF,'EPA Export Aggregation'!$A:$A,$B5,'EPA Export Aggregation'!$D:$D,$A$1)*IF($A5="CH4",About!$D$58,IF($A5="N2O",About!$D$59,1))</f>
        <v>3.2155579021149001</v>
      </c>
      <c r="AD5">
        <f>SUMIFS('EPA Export Aggregation'!AG:AG,'EPA Export Aggregation'!$A:$A,$B5,'EPA Export Aggregation'!$D:$D,$A$1)*IF($A5="CH4",About!$D$58,IF($A5="N2O",About!$D$59,1))</f>
        <v>3.1801479388588998</v>
      </c>
      <c r="AE5">
        <f>SUMIFS('EPA Export Aggregation'!AH:AH,'EPA Export Aggregation'!$A:$A,$B5,'EPA Export Aggregation'!$D:$D,$A$1)*IF($A5="CH4",About!$D$58,IF($A5="N2O",About!$D$59,1))</f>
        <v>3.0469935575661999</v>
      </c>
      <c r="AF5">
        <f>SUMIFS('EPA Export Aggregation'!AI:AI,'EPA Export Aggregation'!$A:$A,$B5,'EPA Export Aggregation'!$D:$D,$A$1)*IF($A5="CH4",About!$D$58,IF($A5="N2O",About!$D$59,1))</f>
        <v>3.1494664346196002</v>
      </c>
      <c r="AG5">
        <f>SUMIFS('EPA Export Aggregation'!AJ:AJ,'EPA Export Aggregation'!$A:$A,$B5,'EPA Export Aggregation'!$D:$D,$A$1)*IF($A5="CH4",About!$D$58,IF($A5="N2O",About!$D$59,1))</f>
        <v>2.6389471112857001</v>
      </c>
      <c r="AH5">
        <f>SUMIFS('EPA Export Aggregation'!AK:AK,'EPA Export Aggregation'!$A:$A,$B5,'EPA Export Aggregation'!$D:$D,$A$1)*IF($A5="CH4",About!$D$58,IF($A5="N2O",About!$D$59,1))</f>
        <v>2.8506431025797001</v>
      </c>
    </row>
    <row r="6" spans="1:34" x14ac:dyDescent="0.45">
      <c r="A6" s="413" t="s">
        <v>2215</v>
      </c>
      <c r="B6" s="414" t="s">
        <v>4202</v>
      </c>
      <c r="C6">
        <f>SUMIFS('EPA Export Aggregation'!F:F,'EPA Export Aggregation'!$A:$A,$B6,'EPA Export Aggregation'!$D:$D,$A$1)*IF($A6="CH4",About!$D$58,IF($A6="N2O",About!$D$59,1))</f>
        <v>0.43497657698019998</v>
      </c>
      <c r="D6">
        <f>SUMIFS('EPA Export Aggregation'!G:G,'EPA Export Aggregation'!$A:$A,$B6,'EPA Export Aggregation'!$D:$D,$A$1)*IF($A6="CH4",About!$D$58,IF($A6="N2O",About!$D$59,1))</f>
        <v>0.45614405470820002</v>
      </c>
      <c r="E6">
        <f>SUMIFS('EPA Export Aggregation'!H:H,'EPA Export Aggregation'!$A:$A,$B6,'EPA Export Aggregation'!$D:$D,$A$1)*IF($A6="CH4",About!$D$58,IF($A6="N2O",About!$D$59,1))</f>
        <v>0.50103469592159999</v>
      </c>
      <c r="F6">
        <f>SUMIFS('EPA Export Aggregation'!I:I,'EPA Export Aggregation'!$A:$A,$B6,'EPA Export Aggregation'!$D:$D,$A$1)*IF($A6="CH4",About!$D$58,IF($A6="N2O",About!$D$59,1))</f>
        <v>0.50279868543210005</v>
      </c>
      <c r="G6">
        <f>SUMIFS('EPA Export Aggregation'!J:J,'EPA Export Aggregation'!$A:$A,$B6,'EPA Export Aggregation'!$D:$D,$A$1)*IF($A6="CH4",About!$D$58,IF($A6="N2O",About!$D$59,1))</f>
        <v>0.39039736023260002</v>
      </c>
      <c r="H6">
        <f>SUMIFS('EPA Export Aggregation'!K:K,'EPA Export Aggregation'!$A:$A,$B6,'EPA Export Aggregation'!$D:$D,$A$1)*IF($A6="CH4",About!$D$58,IF($A6="N2O",About!$D$59,1))</f>
        <v>0.36995719546299999</v>
      </c>
      <c r="I6">
        <f>SUMIFS('EPA Export Aggregation'!L:L,'EPA Export Aggregation'!$A:$A,$B6,'EPA Export Aggregation'!$D:$D,$A$1)*IF($A6="CH4",About!$D$58,IF($A6="N2O",About!$D$59,1))</f>
        <v>0.38835985809149998</v>
      </c>
      <c r="J6">
        <f>SUMIFS('EPA Export Aggregation'!M:M,'EPA Export Aggregation'!$A:$A,$B6,'EPA Export Aggregation'!$D:$D,$A$1)*IF($A6="CH4",About!$D$58,IF($A6="N2O",About!$D$59,1))</f>
        <v>0.65222983241099997</v>
      </c>
      <c r="K6">
        <f>SUMIFS('EPA Export Aggregation'!N:N,'EPA Export Aggregation'!$A:$A,$B6,'EPA Export Aggregation'!$D:$D,$A$1)*IF($A6="CH4",About!$D$58,IF($A6="N2O",About!$D$59,1))</f>
        <v>0.42499787038179998</v>
      </c>
      <c r="L6">
        <f>SUMIFS('EPA Export Aggregation'!O:O,'EPA Export Aggregation'!$A:$A,$B6,'EPA Export Aggregation'!$D:$D,$A$1)*IF($A6="CH4",About!$D$58,IF($A6="N2O",About!$D$59,1))</f>
        <v>0.60505318680560005</v>
      </c>
      <c r="M6">
        <f>SUMIFS('EPA Export Aggregation'!P:P,'EPA Export Aggregation'!$A:$A,$B6,'EPA Export Aggregation'!$D:$D,$A$1)*IF($A6="CH4",About!$D$58,IF($A6="N2O",About!$D$59,1))</f>
        <v>0.53361487707209998</v>
      </c>
      <c r="N6">
        <f>SUMIFS('EPA Export Aggregation'!Q:Q,'EPA Export Aggregation'!$A:$A,$B6,'EPA Export Aggregation'!$D:$D,$A$1)*IF($A6="CH4",About!$D$58,IF($A6="N2O",About!$D$59,1))</f>
        <v>0.45408137116890002</v>
      </c>
      <c r="O6">
        <f>SUMIFS('EPA Export Aggregation'!R:R,'EPA Export Aggregation'!$A:$A,$B6,'EPA Export Aggregation'!$D:$D,$A$1)*IF($A6="CH4",About!$D$58,IF($A6="N2O",About!$D$59,1))</f>
        <v>0.45857385900690001</v>
      </c>
      <c r="P6">
        <f>SUMIFS('EPA Export Aggregation'!S:S,'EPA Export Aggregation'!$A:$A,$B6,'EPA Export Aggregation'!$D:$D,$A$1)*IF($A6="CH4",About!$D$58,IF($A6="N2O",About!$D$59,1))</f>
        <v>0.51410027182319995</v>
      </c>
      <c r="Q6">
        <f>SUMIFS('EPA Export Aggregation'!T:T,'EPA Export Aggregation'!$A:$A,$B6,'EPA Export Aggregation'!$D:$D,$A$1)*IF($A6="CH4",About!$D$58,IF($A6="N2O",About!$D$59,1))</f>
        <v>0.61490095785139998</v>
      </c>
      <c r="R6">
        <f>SUMIFS('EPA Export Aggregation'!U:U,'EPA Export Aggregation'!$A:$A,$B6,'EPA Export Aggregation'!$D:$D,$A$1)*IF($A6="CH4",About!$D$58,IF($A6="N2O",About!$D$59,1))</f>
        <v>0.62666798503910004</v>
      </c>
      <c r="S6">
        <f>SUMIFS('EPA Export Aggregation'!V:V,'EPA Export Aggregation'!$A:$A,$B6,'EPA Export Aggregation'!$D:$D,$A$1)*IF($A6="CH4",About!$D$58,IF($A6="N2O",About!$D$59,1))</f>
        <v>0.67689690462910002</v>
      </c>
      <c r="T6">
        <f>SUMIFS('EPA Export Aggregation'!W:W,'EPA Export Aggregation'!$A:$A,$B6,'EPA Export Aggregation'!$D:$D,$A$1)*IF($A6="CH4",About!$D$58,IF($A6="N2O",About!$D$59,1))</f>
        <v>0.59722882420739998</v>
      </c>
      <c r="U6">
        <f>SUMIFS('EPA Export Aggregation'!X:X,'EPA Export Aggregation'!$A:$A,$B6,'EPA Export Aggregation'!$D:$D,$A$1)*IF($A6="CH4",About!$D$58,IF($A6="N2O",About!$D$59,1))</f>
        <v>0.51918326875429999</v>
      </c>
      <c r="V6">
        <f>SUMIFS('EPA Export Aggregation'!Y:Y,'EPA Export Aggregation'!$A:$A,$B6,'EPA Export Aggregation'!$D:$D,$A$1)*IF($A6="CH4",About!$D$58,IF($A6="N2O",About!$D$59,1))</f>
        <v>0.50792414037730005</v>
      </c>
      <c r="W6">
        <f>SUMIFS('EPA Export Aggregation'!Z:Z,'EPA Export Aggregation'!$A:$A,$B6,'EPA Export Aggregation'!$D:$D,$A$1)*IF($A6="CH4",About!$D$58,IF($A6="N2O",About!$D$59,1))</f>
        <v>0.5238880734968</v>
      </c>
      <c r="X6">
        <f>SUMIFS('EPA Export Aggregation'!AA:AA,'EPA Export Aggregation'!$A:$A,$B6,'EPA Export Aggregation'!$D:$D,$A$1)*IF($A6="CH4",About!$D$58,IF($A6="N2O",About!$D$59,1))</f>
        <v>0.57508880377259997</v>
      </c>
      <c r="Y6">
        <f>SUMIFS('EPA Export Aggregation'!AB:AB,'EPA Export Aggregation'!$A:$A,$B6,'EPA Export Aggregation'!$D:$D,$A$1)*IF($A6="CH4",About!$D$58,IF($A6="N2O",About!$D$59,1))</f>
        <v>0.46343271128050001</v>
      </c>
      <c r="Z6">
        <f>SUMIFS('EPA Export Aggregation'!AC:AC,'EPA Export Aggregation'!$A:$A,$B6,'EPA Export Aggregation'!$D:$D,$A$1)*IF($A6="CH4",About!$D$58,IF($A6="N2O",About!$D$59,1))</f>
        <v>0.37433506479689999</v>
      </c>
      <c r="AA6">
        <f>SUMIFS('EPA Export Aggregation'!AD:AD,'EPA Export Aggregation'!$A:$A,$B6,'EPA Export Aggregation'!$D:$D,$A$1)*IF($A6="CH4",About!$D$58,IF($A6="N2O",About!$D$59,1))</f>
        <v>0.36725657091000002</v>
      </c>
      <c r="AB6">
        <f>SUMIFS('EPA Export Aggregation'!AE:AE,'EPA Export Aggregation'!$A:$A,$B6,'EPA Export Aggregation'!$D:$D,$A$1)*IF($A6="CH4",About!$D$58,IF($A6="N2O",About!$D$59,1))</f>
        <v>0.35080153076710002</v>
      </c>
      <c r="AC6">
        <f>SUMIFS('EPA Export Aggregation'!AF:AF,'EPA Export Aggregation'!$A:$A,$B6,'EPA Export Aggregation'!$D:$D,$A$1)*IF($A6="CH4",About!$D$58,IF($A6="N2O",About!$D$59,1))</f>
        <v>0.34930048832790001</v>
      </c>
      <c r="AD6">
        <f>SUMIFS('EPA Export Aggregation'!AG:AG,'EPA Export Aggregation'!$A:$A,$B6,'EPA Export Aggregation'!$D:$D,$A$1)*IF($A6="CH4",About!$D$58,IF($A6="N2O",About!$D$59,1))</f>
        <v>0.35120346666739999</v>
      </c>
      <c r="AE6">
        <f>SUMIFS('EPA Export Aggregation'!AH:AH,'EPA Export Aggregation'!$A:$A,$B6,'EPA Export Aggregation'!$D:$D,$A$1)*IF($A6="CH4",About!$D$58,IF($A6="N2O",About!$D$59,1))</f>
        <v>0.37084446232379997</v>
      </c>
      <c r="AF6">
        <f>SUMIFS('EPA Export Aggregation'!AI:AI,'EPA Export Aggregation'!$A:$A,$B6,'EPA Export Aggregation'!$D:$D,$A$1)*IF($A6="CH4",About!$D$58,IF($A6="N2O",About!$D$59,1))</f>
        <v>0.38598147936959998</v>
      </c>
      <c r="AG6">
        <f>SUMIFS('EPA Export Aggregation'!AJ:AJ,'EPA Export Aggregation'!$A:$A,$B6,'EPA Export Aggregation'!$D:$D,$A$1)*IF($A6="CH4",About!$D$58,IF($A6="N2O",About!$D$59,1))</f>
        <v>0.3980152392295</v>
      </c>
      <c r="AH6">
        <f>SUMIFS('EPA Export Aggregation'!AK:AK,'EPA Export Aggregation'!$A:$A,$B6,'EPA Export Aggregation'!$D:$D,$A$1)*IF($A6="CH4",About!$D$58,IF($A6="N2O",About!$D$59,1))</f>
        <v>0.30798115432220002</v>
      </c>
    </row>
    <row r="7" spans="1:34" x14ac:dyDescent="0.45">
      <c r="A7" s="413" t="s">
        <v>2215</v>
      </c>
      <c r="B7" s="414" t="s">
        <v>4204</v>
      </c>
      <c r="C7">
        <f>SUMIFS('EPA Export Aggregation'!F:F,'EPA Export Aggregation'!$A:$A,$B7,'EPA Export Aggregation'!$D:$D,$A$1)*IF($A7="CH4",About!$D$58,IF($A7="N2O",About!$D$59,1))</f>
        <v>1.3801530873009</v>
      </c>
      <c r="D7">
        <f>SUMIFS('EPA Export Aggregation'!G:G,'EPA Export Aggregation'!$A:$A,$B7,'EPA Export Aggregation'!$D:$D,$A$1)*IF($A7="CH4",About!$D$58,IF($A7="N2O",About!$D$59,1))</f>
        <v>1.4680379410376001</v>
      </c>
      <c r="E7">
        <f>SUMIFS('EPA Export Aggregation'!H:H,'EPA Export Aggregation'!$A:$A,$B7,'EPA Export Aggregation'!$D:$D,$A$1)*IF($A7="CH4",About!$D$58,IF($A7="N2O",About!$D$59,1))</f>
        <v>1.5438651389478</v>
      </c>
      <c r="F7">
        <f>SUMIFS('EPA Export Aggregation'!I:I,'EPA Export Aggregation'!$A:$A,$B7,'EPA Export Aggregation'!$D:$D,$A$1)*IF($A7="CH4",About!$D$58,IF($A7="N2O",About!$D$59,1))</f>
        <v>1.4565945958847999</v>
      </c>
      <c r="G7">
        <f>SUMIFS('EPA Export Aggregation'!J:J,'EPA Export Aggregation'!$A:$A,$B7,'EPA Export Aggregation'!$D:$D,$A$1)*IF($A7="CH4",About!$D$58,IF($A7="N2O",About!$D$59,1))</f>
        <v>1.3706391325389</v>
      </c>
      <c r="H7">
        <f>SUMIFS('EPA Export Aggregation'!K:K,'EPA Export Aggregation'!$A:$A,$B7,'EPA Export Aggregation'!$D:$D,$A$1)*IF($A7="CH4",About!$D$58,IF($A7="N2O",About!$D$59,1))</f>
        <v>1.3081667648687001</v>
      </c>
      <c r="I7">
        <f>SUMIFS('EPA Export Aggregation'!L:L,'EPA Export Aggregation'!$A:$A,$B7,'EPA Export Aggregation'!$D:$D,$A$1)*IF($A7="CH4",About!$D$58,IF($A7="N2O",About!$D$59,1))</f>
        <v>1.4108824530065001</v>
      </c>
      <c r="J7">
        <f>SUMIFS('EPA Export Aggregation'!M:M,'EPA Export Aggregation'!$A:$A,$B7,'EPA Export Aggregation'!$D:$D,$A$1)*IF($A7="CH4",About!$D$58,IF($A7="N2O",About!$D$59,1))</f>
        <v>1.3714426561852</v>
      </c>
      <c r="K7">
        <f>SUMIFS('EPA Export Aggregation'!N:N,'EPA Export Aggregation'!$A:$A,$B7,'EPA Export Aggregation'!$D:$D,$A$1)*IF($A7="CH4",About!$D$58,IF($A7="N2O",About!$D$59,1))</f>
        <v>1.2916302577304</v>
      </c>
      <c r="L7">
        <f>SUMIFS('EPA Export Aggregation'!O:O,'EPA Export Aggregation'!$A:$A,$B7,'EPA Export Aggregation'!$D:$D,$A$1)*IF($A7="CH4",About!$D$58,IF($A7="N2O",About!$D$59,1))</f>
        <v>1.2482348683955999</v>
      </c>
      <c r="M7">
        <f>SUMIFS('EPA Export Aggregation'!P:P,'EPA Export Aggregation'!$A:$A,$B7,'EPA Export Aggregation'!$D:$D,$A$1)*IF($A7="CH4",About!$D$58,IF($A7="N2O",About!$D$59,1))</f>
        <v>1.4592701300401001</v>
      </c>
      <c r="N7">
        <f>SUMIFS('EPA Export Aggregation'!Q:Q,'EPA Export Aggregation'!$A:$A,$B7,'EPA Export Aggregation'!$D:$D,$A$1)*IF($A7="CH4",About!$D$58,IF($A7="N2O",About!$D$59,1))</f>
        <v>1.5211921937040001</v>
      </c>
      <c r="O7">
        <f>SUMIFS('EPA Export Aggregation'!R:R,'EPA Export Aggregation'!$A:$A,$B7,'EPA Export Aggregation'!$D:$D,$A$1)*IF($A7="CH4",About!$D$58,IF($A7="N2O",About!$D$59,1))</f>
        <v>1.3873685048005999</v>
      </c>
      <c r="P7">
        <f>SUMIFS('EPA Export Aggregation'!S:S,'EPA Export Aggregation'!$A:$A,$B7,'EPA Export Aggregation'!$D:$D,$A$1)*IF($A7="CH4",About!$D$58,IF($A7="N2O",About!$D$59,1))</f>
        <v>1.5097769164513</v>
      </c>
      <c r="Q7">
        <f>SUMIFS('EPA Export Aggregation'!T:T,'EPA Export Aggregation'!$A:$A,$B7,'EPA Export Aggregation'!$D:$D,$A$1)*IF($A7="CH4",About!$D$58,IF($A7="N2O",About!$D$59,1))</f>
        <v>1.7360037600511</v>
      </c>
      <c r="R7">
        <f>SUMIFS('EPA Export Aggregation'!U:U,'EPA Export Aggregation'!$A:$A,$B7,'EPA Export Aggregation'!$D:$D,$A$1)*IF($A7="CH4",About!$D$58,IF($A7="N2O",About!$D$59,1))</f>
        <v>1.558750750922</v>
      </c>
      <c r="S7">
        <f>SUMIFS('EPA Export Aggregation'!V:V,'EPA Export Aggregation'!$A:$A,$B7,'EPA Export Aggregation'!$D:$D,$A$1)*IF($A7="CH4",About!$D$58,IF($A7="N2O",About!$D$59,1))</f>
        <v>1.5102381816517001</v>
      </c>
      <c r="T7">
        <f>SUMIFS('EPA Export Aggregation'!W:W,'EPA Export Aggregation'!$A:$A,$B7,'EPA Export Aggregation'!$D:$D,$A$1)*IF($A7="CH4",About!$D$58,IF($A7="N2O",About!$D$59,1))</f>
        <v>1.4556202958674</v>
      </c>
      <c r="U7">
        <f>SUMIFS('EPA Export Aggregation'!X:X,'EPA Export Aggregation'!$A:$A,$B7,'EPA Export Aggregation'!$D:$D,$A$1)*IF($A7="CH4",About!$D$58,IF($A7="N2O",About!$D$59,1))</f>
        <v>1.1821484492134</v>
      </c>
      <c r="V7">
        <f>SUMIFS('EPA Export Aggregation'!Y:Y,'EPA Export Aggregation'!$A:$A,$B7,'EPA Export Aggregation'!$D:$D,$A$1)*IF($A7="CH4",About!$D$58,IF($A7="N2O",About!$D$59,1))</f>
        <v>1.4378507370821001</v>
      </c>
      <c r="W7">
        <f>SUMIFS('EPA Export Aggregation'!Z:Z,'EPA Export Aggregation'!$A:$A,$B7,'EPA Export Aggregation'!$D:$D,$A$1)*IF($A7="CH4",About!$D$58,IF($A7="N2O",About!$D$59,1))</f>
        <v>1.2954893215225001</v>
      </c>
      <c r="X7">
        <f>SUMIFS('EPA Export Aggregation'!AA:AA,'EPA Export Aggregation'!$A:$A,$B7,'EPA Export Aggregation'!$D:$D,$A$1)*IF($A7="CH4",About!$D$58,IF($A7="N2O",About!$D$59,1))</f>
        <v>1.2843359554052001</v>
      </c>
      <c r="Y7">
        <f>SUMIFS('EPA Export Aggregation'!AB:AB,'EPA Export Aggregation'!$A:$A,$B7,'EPA Export Aggregation'!$D:$D,$A$1)*IF($A7="CH4",About!$D$58,IF($A7="N2O",About!$D$59,1))</f>
        <v>1.0432583048163999</v>
      </c>
      <c r="Z7">
        <f>SUMIFS('EPA Export Aggregation'!AC:AC,'EPA Export Aggregation'!$A:$A,$B7,'EPA Export Aggregation'!$D:$D,$A$1)*IF($A7="CH4",About!$D$58,IF($A7="N2O",About!$D$59,1))</f>
        <v>1.212445775543</v>
      </c>
      <c r="AA7">
        <f>SUMIFS('EPA Export Aggregation'!AD:AD,'EPA Export Aggregation'!$A:$A,$B7,'EPA Export Aggregation'!$D:$D,$A$1)*IF($A7="CH4",About!$D$58,IF($A7="N2O",About!$D$59,1))</f>
        <v>1.3498627957008</v>
      </c>
      <c r="AB7">
        <f>SUMIFS('EPA Export Aggregation'!AE:AE,'EPA Export Aggregation'!$A:$A,$B7,'EPA Export Aggregation'!$D:$D,$A$1)*IF($A7="CH4",About!$D$58,IF($A7="N2O",About!$D$59,1))</f>
        <v>1.3303193164188001</v>
      </c>
      <c r="AC7">
        <f>SUMIFS('EPA Export Aggregation'!AF:AF,'EPA Export Aggregation'!$A:$A,$B7,'EPA Export Aggregation'!$D:$D,$A$1)*IF($A7="CH4",About!$D$58,IF($A7="N2O",About!$D$59,1))</f>
        <v>1.1838671587536</v>
      </c>
      <c r="AD7">
        <f>SUMIFS('EPA Export Aggregation'!AG:AG,'EPA Export Aggregation'!$A:$A,$B7,'EPA Export Aggregation'!$D:$D,$A$1)*IF($A7="CH4",About!$D$58,IF($A7="N2O",About!$D$59,1))</f>
        <v>1.1967623021913001</v>
      </c>
      <c r="AE7">
        <f>SUMIFS('EPA Export Aggregation'!AH:AH,'EPA Export Aggregation'!$A:$A,$B7,'EPA Export Aggregation'!$D:$D,$A$1)*IF($A7="CH4",About!$D$58,IF($A7="N2O",About!$D$59,1))</f>
        <v>1.358736349108</v>
      </c>
      <c r="AF7">
        <f>SUMIFS('EPA Export Aggregation'!AI:AI,'EPA Export Aggregation'!$A:$A,$B7,'EPA Export Aggregation'!$D:$D,$A$1)*IF($A7="CH4",About!$D$58,IF($A7="N2O",About!$D$59,1))</f>
        <v>1.4256549755912999</v>
      </c>
      <c r="AG7">
        <f>SUMIFS('EPA Export Aggregation'!AJ:AJ,'EPA Export Aggregation'!$A:$A,$B7,'EPA Export Aggregation'!$D:$D,$A$1)*IF($A7="CH4",About!$D$58,IF($A7="N2O",About!$D$59,1))</f>
        <v>1.2775260467295999</v>
      </c>
      <c r="AH7">
        <f>SUMIFS('EPA Export Aggregation'!AK:AK,'EPA Export Aggregation'!$A:$A,$B7,'EPA Export Aggregation'!$D:$D,$A$1)*IF($A7="CH4",About!$D$58,IF($A7="N2O",About!$D$59,1))</f>
        <v>1.1055052313967</v>
      </c>
    </row>
    <row r="8" spans="1:34" x14ac:dyDescent="0.45">
      <c r="A8" s="413" t="s">
        <v>2215</v>
      </c>
      <c r="B8" s="414" t="s">
        <v>4206</v>
      </c>
      <c r="C8">
        <f>SUMIFS('EPA Export Aggregation'!F:F,'EPA Export Aggregation'!$A:$A,$B8,'EPA Export Aggregation'!$D:$D,$A$1)*IF($A8="CH4",About!$D$58,IF($A8="N2O",About!$D$59,1))</f>
        <v>0.58507635752099996</v>
      </c>
      <c r="D8">
        <f>SUMIFS('EPA Export Aggregation'!G:G,'EPA Export Aggregation'!$A:$A,$B8,'EPA Export Aggregation'!$D:$D,$A$1)*IF($A8="CH4",About!$D$58,IF($A8="N2O",About!$D$59,1))</f>
        <v>0.66151662580549997</v>
      </c>
      <c r="E8">
        <f>SUMIFS('EPA Export Aggregation'!H:H,'EPA Export Aggregation'!$A:$A,$B8,'EPA Export Aggregation'!$D:$D,$A$1)*IF($A8="CH4",About!$D$58,IF($A8="N2O",About!$D$59,1))</f>
        <v>0.72201867009200005</v>
      </c>
      <c r="F8">
        <f>SUMIFS('EPA Export Aggregation'!I:I,'EPA Export Aggregation'!$A:$A,$B8,'EPA Export Aggregation'!$D:$D,$A$1)*IF($A8="CH4",About!$D$58,IF($A8="N2O",About!$D$59,1))</f>
        <v>0.65474623861500003</v>
      </c>
      <c r="G8">
        <f>SUMIFS('EPA Export Aggregation'!J:J,'EPA Export Aggregation'!$A:$A,$B8,'EPA Export Aggregation'!$D:$D,$A$1)*IF($A8="CH4",About!$D$58,IF($A8="N2O",About!$D$59,1))</f>
        <v>0.64119346330930005</v>
      </c>
      <c r="H8">
        <f>SUMIFS('EPA Export Aggregation'!K:K,'EPA Export Aggregation'!$A:$A,$B8,'EPA Export Aggregation'!$D:$D,$A$1)*IF($A8="CH4",About!$D$58,IF($A8="N2O",About!$D$59,1))</f>
        <v>0.5608563839581</v>
      </c>
      <c r="I8">
        <f>SUMIFS('EPA Export Aggregation'!L:L,'EPA Export Aggregation'!$A:$A,$B8,'EPA Export Aggregation'!$D:$D,$A$1)*IF($A8="CH4",About!$D$58,IF($A8="N2O",About!$D$59,1))</f>
        <v>0.63241322543349998</v>
      </c>
      <c r="J8">
        <f>SUMIFS('EPA Export Aggregation'!M:M,'EPA Export Aggregation'!$A:$A,$B8,'EPA Export Aggregation'!$D:$D,$A$1)*IF($A8="CH4",About!$D$58,IF($A8="N2O",About!$D$59,1))</f>
        <v>0.67132259521640003</v>
      </c>
      <c r="K8">
        <f>SUMIFS('EPA Export Aggregation'!N:N,'EPA Export Aggregation'!$A:$A,$B8,'EPA Export Aggregation'!$D:$D,$A$1)*IF($A8="CH4",About!$D$58,IF($A8="N2O",About!$D$59,1))</f>
        <v>0.7078096444759</v>
      </c>
      <c r="L8">
        <f>SUMIFS('EPA Export Aggregation'!O:O,'EPA Export Aggregation'!$A:$A,$B8,'EPA Export Aggregation'!$D:$D,$A$1)*IF($A8="CH4",About!$D$58,IF($A8="N2O",About!$D$59,1))</f>
        <v>0.64647155075609997</v>
      </c>
      <c r="M8">
        <f>SUMIFS('EPA Export Aggregation'!P:P,'EPA Export Aggregation'!$A:$A,$B8,'EPA Export Aggregation'!$D:$D,$A$1)*IF($A8="CH4",About!$D$58,IF($A8="N2O",About!$D$59,1))</f>
        <v>0.70954457260790005</v>
      </c>
      <c r="N8">
        <f>SUMIFS('EPA Export Aggregation'!Q:Q,'EPA Export Aggregation'!$A:$A,$B8,'EPA Export Aggregation'!$D:$D,$A$1)*IF($A8="CH4",About!$D$58,IF($A8="N2O",About!$D$59,1))</f>
        <v>0.76404417702089999</v>
      </c>
      <c r="O8">
        <f>SUMIFS('EPA Export Aggregation'!R:R,'EPA Export Aggregation'!$A:$A,$B8,'EPA Export Aggregation'!$D:$D,$A$1)*IF($A8="CH4",About!$D$58,IF($A8="N2O",About!$D$59,1))</f>
        <v>0.69483286649429998</v>
      </c>
      <c r="P8">
        <f>SUMIFS('EPA Export Aggregation'!S:S,'EPA Export Aggregation'!$A:$A,$B8,'EPA Export Aggregation'!$D:$D,$A$1)*IF($A8="CH4",About!$D$58,IF($A8="N2O",About!$D$59,1))</f>
        <v>0.7441713164639</v>
      </c>
      <c r="Q8">
        <f>SUMIFS('EPA Export Aggregation'!T:T,'EPA Export Aggregation'!$A:$A,$B8,'EPA Export Aggregation'!$D:$D,$A$1)*IF($A8="CH4",About!$D$58,IF($A8="N2O",About!$D$59,1))</f>
        <v>0.81221590591799997</v>
      </c>
      <c r="R8">
        <f>SUMIFS('EPA Export Aggregation'!U:U,'EPA Export Aggregation'!$A:$A,$B8,'EPA Export Aggregation'!$D:$D,$A$1)*IF($A8="CH4",About!$D$58,IF($A8="N2O",About!$D$59,1))</f>
        <v>0.68696858881909995</v>
      </c>
      <c r="S8">
        <f>SUMIFS('EPA Export Aggregation'!V:V,'EPA Export Aggregation'!$A:$A,$B8,'EPA Export Aggregation'!$D:$D,$A$1)*IF($A8="CH4",About!$D$58,IF($A8="N2O",About!$D$59,1))</f>
        <v>0.66998625951269997</v>
      </c>
      <c r="T8">
        <f>SUMIFS('EPA Export Aggregation'!W:W,'EPA Export Aggregation'!$A:$A,$B8,'EPA Export Aggregation'!$D:$D,$A$1)*IF($A8="CH4",About!$D$58,IF($A8="N2O",About!$D$59,1))</f>
        <v>0.66673827287590004</v>
      </c>
      <c r="U8">
        <f>SUMIFS('EPA Export Aggregation'!X:X,'EPA Export Aggregation'!$A:$A,$B8,'EPA Export Aggregation'!$D:$D,$A$1)*IF($A8="CH4",About!$D$58,IF($A8="N2O",About!$D$59,1))</f>
        <v>0.58104882194499996</v>
      </c>
      <c r="V8">
        <f>SUMIFS('EPA Export Aggregation'!Y:Y,'EPA Export Aggregation'!$A:$A,$B8,'EPA Export Aggregation'!$D:$D,$A$1)*IF($A8="CH4",About!$D$58,IF($A8="N2O",About!$D$59,1))</f>
        <v>0.65638463805369995</v>
      </c>
      <c r="W8">
        <f>SUMIFS('EPA Export Aggregation'!Z:Z,'EPA Export Aggregation'!$A:$A,$B8,'EPA Export Aggregation'!$D:$D,$A$1)*IF($A8="CH4",About!$D$58,IF($A8="N2O",About!$D$59,1))</f>
        <v>0.61952203408039996</v>
      </c>
      <c r="X8">
        <f>SUMIFS('EPA Export Aggregation'!AA:AA,'EPA Export Aggregation'!$A:$A,$B8,'EPA Export Aggregation'!$D:$D,$A$1)*IF($A8="CH4",About!$D$58,IF($A8="N2O",About!$D$59,1))</f>
        <v>0.64215775511189999</v>
      </c>
      <c r="Y8">
        <f>SUMIFS('EPA Export Aggregation'!AB:AB,'EPA Export Aggregation'!$A:$A,$B8,'EPA Export Aggregation'!$D:$D,$A$1)*IF($A8="CH4",About!$D$58,IF($A8="N2O",About!$D$59,1))</f>
        <v>0.58188917423669995</v>
      </c>
      <c r="Z8">
        <f>SUMIFS('EPA Export Aggregation'!AC:AC,'EPA Export Aggregation'!$A:$A,$B8,'EPA Export Aggregation'!$D:$D,$A$1)*IF($A8="CH4",About!$D$58,IF($A8="N2O",About!$D$59,1))</f>
        <v>0.74036396882300004</v>
      </c>
      <c r="AA8">
        <f>SUMIFS('EPA Export Aggregation'!AD:AD,'EPA Export Aggregation'!$A:$A,$B8,'EPA Export Aggregation'!$D:$D,$A$1)*IF($A8="CH4",About!$D$58,IF($A8="N2O",About!$D$59,1))</f>
        <v>0.77737942465160004</v>
      </c>
      <c r="AB8">
        <f>SUMIFS('EPA Export Aggregation'!AE:AE,'EPA Export Aggregation'!$A:$A,$B8,'EPA Export Aggregation'!$D:$D,$A$1)*IF($A8="CH4",About!$D$58,IF($A8="N2O",About!$D$59,1))</f>
        <v>0.96370706912799997</v>
      </c>
      <c r="AC8">
        <f>SUMIFS('EPA Export Aggregation'!AF:AF,'EPA Export Aggregation'!$A:$A,$B8,'EPA Export Aggregation'!$D:$D,$A$1)*IF($A8="CH4",About!$D$58,IF($A8="N2O",About!$D$59,1))</f>
        <v>0.82001922520970005</v>
      </c>
      <c r="AD8">
        <f>SUMIFS('EPA Export Aggregation'!AG:AG,'EPA Export Aggregation'!$A:$A,$B8,'EPA Export Aggregation'!$D:$D,$A$1)*IF($A8="CH4",About!$D$58,IF($A8="N2O",About!$D$59,1))</f>
        <v>0.71785450285520003</v>
      </c>
      <c r="AE8">
        <f>SUMIFS('EPA Export Aggregation'!AH:AH,'EPA Export Aggregation'!$A:$A,$B8,'EPA Export Aggregation'!$D:$D,$A$1)*IF($A8="CH4",About!$D$58,IF($A8="N2O",About!$D$59,1))</f>
        <v>0.86485671354360005</v>
      </c>
      <c r="AF8">
        <f>SUMIFS('EPA Export Aggregation'!AI:AI,'EPA Export Aggregation'!$A:$A,$B8,'EPA Export Aggregation'!$D:$D,$A$1)*IF($A8="CH4",About!$D$58,IF($A8="N2O",About!$D$59,1))</f>
        <v>0.84887049263350001</v>
      </c>
      <c r="AG8">
        <f>SUMIFS('EPA Export Aggregation'!AJ:AJ,'EPA Export Aggregation'!$A:$A,$B8,'EPA Export Aggregation'!$D:$D,$A$1)*IF($A8="CH4",About!$D$58,IF($A8="N2O",About!$D$59,1))</f>
        <v>0.83861116731060004</v>
      </c>
      <c r="AH8">
        <f>SUMIFS('EPA Export Aggregation'!AK:AK,'EPA Export Aggregation'!$A:$A,$B8,'EPA Export Aggregation'!$D:$D,$A$1)*IF($A8="CH4",About!$D$58,IF($A8="N2O",About!$D$59,1))</f>
        <v>0.82782550186199999</v>
      </c>
    </row>
    <row r="9" spans="1:34" x14ac:dyDescent="0.45">
      <c r="A9" s="413" t="s">
        <v>2215</v>
      </c>
      <c r="B9" s="414" t="s">
        <v>4216</v>
      </c>
      <c r="C9">
        <f>SUMIFS('EPA Export Aggregation'!F:F,'EPA Export Aggregation'!$A:$A,$B9,'EPA Export Aggregation'!$D:$D,$A$1)*IF($A9="CH4",About!$D$58,IF($A9="N2O",About!$D$59,1))</f>
        <v>5.0066683544100002E-2</v>
      </c>
      <c r="D9">
        <f>SUMIFS('EPA Export Aggregation'!G:G,'EPA Export Aggregation'!$A:$A,$B9,'EPA Export Aggregation'!$D:$D,$A$1)*IF($A9="CH4",About!$D$58,IF($A9="N2O",About!$D$59,1))</f>
        <v>4.53332915038E-2</v>
      </c>
      <c r="E9">
        <f>SUMIFS('EPA Export Aggregation'!H:H,'EPA Export Aggregation'!$A:$A,$B9,'EPA Export Aggregation'!$D:$D,$A$1)*IF($A9="CH4",About!$D$58,IF($A9="N2O",About!$D$59,1))</f>
        <v>4.5452908253099999E-2</v>
      </c>
      <c r="F9">
        <f>SUMIFS('EPA Export Aggregation'!I:I,'EPA Export Aggregation'!$A:$A,$B9,'EPA Export Aggregation'!$D:$D,$A$1)*IF($A9="CH4",About!$D$58,IF($A9="N2O",About!$D$59,1))</f>
        <v>4.3013605366599997E-2</v>
      </c>
      <c r="G9">
        <f>SUMIFS('EPA Export Aggregation'!J:J,'EPA Export Aggregation'!$A:$A,$B9,'EPA Export Aggregation'!$D:$D,$A$1)*IF($A9="CH4",About!$D$58,IF($A9="N2O",About!$D$59,1))</f>
        <v>4.4135262765600002E-2</v>
      </c>
      <c r="H9">
        <f>SUMIFS('EPA Export Aggregation'!K:K,'EPA Export Aggregation'!$A:$A,$B9,'EPA Export Aggregation'!$D:$D,$A$1)*IF($A9="CH4",About!$D$58,IF($A9="N2O",About!$D$59,1))</f>
        <v>4.4192485164399997E-2</v>
      </c>
      <c r="I9">
        <f>SUMIFS('EPA Export Aggregation'!L:L,'EPA Export Aggregation'!$A:$A,$B9,'EPA Export Aggregation'!$D:$D,$A$1)*IF($A9="CH4",About!$D$58,IF($A9="N2O",About!$D$59,1))</f>
        <v>4.1334573572600002E-2</v>
      </c>
      <c r="J9">
        <f>SUMIFS('EPA Export Aggregation'!M:M,'EPA Export Aggregation'!$A:$A,$B9,'EPA Export Aggregation'!$D:$D,$A$1)*IF($A9="CH4",About!$D$58,IF($A9="N2O",About!$D$59,1))</f>
        <v>3.5913297043899998E-2</v>
      </c>
      <c r="K9">
        <f>SUMIFS('EPA Export Aggregation'!N:N,'EPA Export Aggregation'!$A:$A,$B9,'EPA Export Aggregation'!$D:$D,$A$1)*IF($A9="CH4",About!$D$58,IF($A9="N2O",About!$D$59,1))</f>
        <v>4.1193266393100003E-2</v>
      </c>
      <c r="L9">
        <f>SUMIFS('EPA Export Aggregation'!O:O,'EPA Export Aggregation'!$A:$A,$B9,'EPA Export Aggregation'!$D:$D,$A$1)*IF($A9="CH4",About!$D$58,IF($A9="N2O",About!$D$59,1))</f>
        <v>3.1992436328499997E-2</v>
      </c>
      <c r="M9">
        <f>SUMIFS('EPA Export Aggregation'!P:P,'EPA Export Aggregation'!$A:$A,$B9,'EPA Export Aggregation'!$D:$D,$A$1)*IF($A9="CH4",About!$D$58,IF($A9="N2O",About!$D$59,1))</f>
        <v>4.4258283299499997E-2</v>
      </c>
      <c r="N9">
        <f>SUMIFS('EPA Export Aggregation'!Q:Q,'EPA Export Aggregation'!$A:$A,$B9,'EPA Export Aggregation'!$D:$D,$A$1)*IF($A9="CH4",About!$D$58,IF($A9="N2O",About!$D$59,1))</f>
        <v>4.8831357694899998E-2</v>
      </c>
      <c r="O9">
        <f>SUMIFS('EPA Export Aggregation'!R:R,'EPA Export Aggregation'!$A:$A,$B9,'EPA Export Aggregation'!$D:$D,$A$1)*IF($A9="CH4",About!$D$58,IF($A9="N2O",About!$D$59,1))</f>
        <v>4.2483482458499998E-2</v>
      </c>
      <c r="P9">
        <f>SUMIFS('EPA Export Aggregation'!S:S,'EPA Export Aggregation'!$A:$A,$B9,'EPA Export Aggregation'!$D:$D,$A$1)*IF($A9="CH4",About!$D$58,IF($A9="N2O",About!$D$59,1))</f>
        <v>3.4719546928599999E-2</v>
      </c>
      <c r="Q9">
        <f>SUMIFS('EPA Export Aggregation'!T:T,'EPA Export Aggregation'!$A:$A,$B9,'EPA Export Aggregation'!$D:$D,$A$1)*IF($A9="CH4",About!$D$58,IF($A9="N2O",About!$D$59,1))</f>
        <v>3.6078984870399997E-2</v>
      </c>
      <c r="R9">
        <f>SUMIFS('EPA Export Aggregation'!U:U,'EPA Export Aggregation'!$A:$A,$B9,'EPA Export Aggregation'!$D:$D,$A$1)*IF($A9="CH4",About!$D$58,IF($A9="N2O",About!$D$59,1))</f>
        <v>4.4152842964400002E-2</v>
      </c>
      <c r="S9">
        <f>SUMIFS('EPA Export Aggregation'!V:V,'EPA Export Aggregation'!$A:$A,$B9,'EPA Export Aggregation'!$D:$D,$A$1)*IF($A9="CH4",About!$D$58,IF($A9="N2O",About!$D$59,1))</f>
        <v>5.3453793758699998E-2</v>
      </c>
      <c r="T9">
        <f>SUMIFS('EPA Export Aggregation'!W:W,'EPA Export Aggregation'!$A:$A,$B9,'EPA Export Aggregation'!$D:$D,$A$1)*IF($A9="CH4",About!$D$58,IF($A9="N2O",About!$D$59,1))</f>
        <v>3.9491860475099998E-2</v>
      </c>
      <c r="U9">
        <f>SUMIFS('EPA Export Aggregation'!X:X,'EPA Export Aggregation'!$A:$A,$B9,'EPA Export Aggregation'!$D:$D,$A$1)*IF($A9="CH4",About!$D$58,IF($A9="N2O",About!$D$59,1))</f>
        <v>3.4687620831900003E-2</v>
      </c>
      <c r="V9">
        <f>SUMIFS('EPA Export Aggregation'!Y:Y,'EPA Export Aggregation'!$A:$A,$B9,'EPA Export Aggregation'!$D:$D,$A$1)*IF($A9="CH4",About!$D$58,IF($A9="N2O",About!$D$59,1))</f>
        <v>2.8037841130300001E-2</v>
      </c>
      <c r="W9">
        <f>SUMIFS('EPA Export Aggregation'!Z:Z,'EPA Export Aggregation'!$A:$A,$B9,'EPA Export Aggregation'!$D:$D,$A$1)*IF($A9="CH4",About!$D$58,IF($A9="N2O",About!$D$59,1))</f>
        <v>4.1303089244600001E-2</v>
      </c>
      <c r="X9">
        <f>SUMIFS('EPA Export Aggregation'!AA:AA,'EPA Export Aggregation'!$A:$A,$B9,'EPA Export Aggregation'!$D:$D,$A$1)*IF($A9="CH4",About!$D$58,IF($A9="N2O",About!$D$59,1))</f>
        <v>3.83790872571E-2</v>
      </c>
      <c r="Y9">
        <f>SUMIFS('EPA Export Aggregation'!AB:AB,'EPA Export Aggregation'!$A:$A,$B9,'EPA Export Aggregation'!$D:$D,$A$1)*IF($A9="CH4",About!$D$58,IF($A9="N2O",About!$D$59,1))</f>
        <v>3.40279279038E-2</v>
      </c>
      <c r="Z9">
        <f>SUMIFS('EPA Export Aggregation'!AC:AC,'EPA Export Aggregation'!$A:$A,$B9,'EPA Export Aggregation'!$D:$D,$A$1)*IF($A9="CH4",About!$D$58,IF($A9="N2O",About!$D$59,1))</f>
        <v>4.2293837080099997E-2</v>
      </c>
      <c r="AA9">
        <f>SUMIFS('EPA Export Aggregation'!AD:AD,'EPA Export Aggregation'!$A:$A,$B9,'EPA Export Aggregation'!$D:$D,$A$1)*IF($A9="CH4",About!$D$58,IF($A9="N2O",About!$D$59,1))</f>
        <v>4.1601008209100003E-2</v>
      </c>
      <c r="AB9">
        <f>SUMIFS('EPA Export Aggregation'!AE:AE,'EPA Export Aggregation'!$A:$A,$B9,'EPA Export Aggregation'!$D:$D,$A$1)*IF($A9="CH4",About!$D$58,IF($A9="N2O",About!$D$59,1))</f>
        <v>4.31517204421E-2</v>
      </c>
      <c r="AC9">
        <f>SUMIFS('EPA Export Aggregation'!AF:AF,'EPA Export Aggregation'!$A:$A,$B9,'EPA Export Aggregation'!$D:$D,$A$1)*IF($A9="CH4",About!$D$58,IF($A9="N2O",About!$D$59,1))</f>
        <v>3.8706831242799999E-2</v>
      </c>
      <c r="AD9">
        <f>SUMIFS('EPA Export Aggregation'!AG:AG,'EPA Export Aggregation'!$A:$A,$B9,'EPA Export Aggregation'!$D:$D,$A$1)*IF($A9="CH4",About!$D$58,IF($A9="N2O",About!$D$59,1))</f>
        <v>4.2991329126800003E-2</v>
      </c>
      <c r="AE9">
        <f>SUMIFS('EPA Export Aggregation'!AH:AH,'EPA Export Aggregation'!$A:$A,$B9,'EPA Export Aggregation'!$D:$D,$A$1)*IF($A9="CH4",About!$D$58,IF($A9="N2O",About!$D$59,1))</f>
        <v>3.72597442536E-2</v>
      </c>
      <c r="AF9">
        <f>SUMIFS('EPA Export Aggregation'!AI:AI,'EPA Export Aggregation'!$A:$A,$B9,'EPA Export Aggregation'!$D:$D,$A$1)*IF($A9="CH4",About!$D$58,IF($A9="N2O",About!$D$59,1))</f>
        <v>3.2843582746900003E-2</v>
      </c>
      <c r="AG9">
        <f>SUMIFS('EPA Export Aggregation'!AJ:AJ,'EPA Export Aggregation'!$A:$A,$B9,'EPA Export Aggregation'!$D:$D,$A$1)*IF($A9="CH4",About!$D$58,IF($A9="N2O",About!$D$59,1))</f>
        <v>3.1608685202599997E-2</v>
      </c>
      <c r="AH9">
        <f>SUMIFS('EPA Export Aggregation'!AK:AK,'EPA Export Aggregation'!$A:$A,$B9,'EPA Export Aggregation'!$D:$D,$A$1)*IF($A9="CH4",About!$D$58,IF($A9="N2O",About!$D$59,1))</f>
        <v>3.2077142286399997E-2</v>
      </c>
    </row>
    <row r="10" spans="1:34" x14ac:dyDescent="0.45">
      <c r="A10" s="413" t="s">
        <v>2215</v>
      </c>
      <c r="B10" s="414" t="s">
        <v>4225</v>
      </c>
      <c r="C10">
        <f>SUMIFS('EPA Export Aggregation'!F:F,'EPA Export Aggregation'!$A:$A,$B10,'EPA Export Aggregation'!$D:$D,$A$1)*IF($A10="CH4",About!$D$58,IF($A10="N2O",About!$D$59,1))</f>
        <v>5.7077108799999997E-5</v>
      </c>
      <c r="D10">
        <f>SUMIFS('EPA Export Aggregation'!G:G,'EPA Export Aggregation'!$A:$A,$B10,'EPA Export Aggregation'!$D:$D,$A$1)*IF($A10="CH4",About!$D$58,IF($A10="N2O",About!$D$59,1))</f>
        <v>5.7795209699999998E-5</v>
      </c>
      <c r="E10">
        <f>SUMIFS('EPA Export Aggregation'!H:H,'EPA Export Aggregation'!$A:$A,$B10,'EPA Export Aggregation'!$D:$D,$A$1)*IF($A10="CH4",About!$D$58,IF($A10="N2O",About!$D$59,1))</f>
        <v>5.76378239E-5</v>
      </c>
      <c r="F10">
        <f>SUMIFS('EPA Export Aggregation'!I:I,'EPA Export Aggregation'!$A:$A,$B10,'EPA Export Aggregation'!$D:$D,$A$1)*IF($A10="CH4",About!$D$58,IF($A10="N2O",About!$D$59,1))</f>
        <v>5.7325569300000002E-5</v>
      </c>
      <c r="G10">
        <f>SUMIFS('EPA Export Aggregation'!J:J,'EPA Export Aggregation'!$A:$A,$B10,'EPA Export Aggregation'!$D:$D,$A$1)*IF($A10="CH4",About!$D$58,IF($A10="N2O",About!$D$59,1))</f>
        <v>5.7488652600000002E-5</v>
      </c>
      <c r="H10">
        <f>SUMIFS('EPA Export Aggregation'!K:K,'EPA Export Aggregation'!$A:$A,$B10,'EPA Export Aggregation'!$D:$D,$A$1)*IF($A10="CH4",About!$D$58,IF($A10="N2O",About!$D$59,1))</f>
        <v>5.6301526999999997E-5</v>
      </c>
      <c r="I10">
        <f>SUMIFS('EPA Export Aggregation'!L:L,'EPA Export Aggregation'!$A:$A,$B10,'EPA Export Aggregation'!$D:$D,$A$1)*IF($A10="CH4",About!$D$58,IF($A10="N2O",About!$D$59,1))</f>
        <v>5.5118835199999997E-5</v>
      </c>
      <c r="J10">
        <f>SUMIFS('EPA Export Aggregation'!M:M,'EPA Export Aggregation'!$A:$A,$B10,'EPA Export Aggregation'!$D:$D,$A$1)*IF($A10="CH4",About!$D$58,IF($A10="N2O",About!$D$59,1))</f>
        <v>5.4738313200000003E-5</v>
      </c>
      <c r="K10">
        <f>SUMIFS('EPA Export Aggregation'!N:N,'EPA Export Aggregation'!$A:$A,$B10,'EPA Export Aggregation'!$D:$D,$A$1)*IF($A10="CH4",About!$D$58,IF($A10="N2O",About!$D$59,1))</f>
        <v>5.4192496999999998E-5</v>
      </c>
      <c r="L10">
        <f>SUMIFS('EPA Export Aggregation'!O:O,'EPA Export Aggregation'!$A:$A,$B10,'EPA Export Aggregation'!$D:$D,$A$1)*IF($A10="CH4",About!$D$58,IF($A10="N2O",About!$D$59,1))</f>
        <v>5.29536518E-5</v>
      </c>
      <c r="M10">
        <f>SUMIFS('EPA Export Aggregation'!P:P,'EPA Export Aggregation'!$A:$A,$B10,'EPA Export Aggregation'!$D:$D,$A$1)*IF($A10="CH4",About!$D$58,IF($A10="N2O",About!$D$59,1))</f>
        <v>5.21713517E-5</v>
      </c>
      <c r="N10">
        <f>SUMIFS('EPA Export Aggregation'!Q:Q,'EPA Export Aggregation'!$A:$A,$B10,'EPA Export Aggregation'!$D:$D,$A$1)*IF($A10="CH4",About!$D$58,IF($A10="N2O",About!$D$59,1))</f>
        <v>5.2977201599999997E-5</v>
      </c>
      <c r="O10">
        <f>SUMIFS('EPA Export Aggregation'!R:R,'EPA Export Aggregation'!$A:$A,$B10,'EPA Export Aggregation'!$D:$D,$A$1)*IF($A10="CH4",About!$D$58,IF($A10="N2O",About!$D$59,1))</f>
        <v>5.2974648399999997E-5</v>
      </c>
      <c r="P10">
        <f>SUMIFS('EPA Export Aggregation'!S:S,'EPA Export Aggregation'!$A:$A,$B10,'EPA Export Aggregation'!$D:$D,$A$1)*IF($A10="CH4",About!$D$58,IF($A10="N2O",About!$D$59,1))</f>
        <v>5.3632564899999998E-5</v>
      </c>
      <c r="Q10">
        <f>SUMIFS('EPA Export Aggregation'!T:T,'EPA Export Aggregation'!$A:$A,$B10,'EPA Export Aggregation'!$D:$D,$A$1)*IF($A10="CH4",About!$D$58,IF($A10="N2O",About!$D$59,1))</f>
        <v>5.3812658899999997E-5</v>
      </c>
      <c r="R10">
        <f>SUMIFS('EPA Export Aggregation'!U:U,'EPA Export Aggregation'!$A:$A,$B10,'EPA Export Aggregation'!$D:$D,$A$1)*IF($A10="CH4",About!$D$58,IF($A10="N2O",About!$D$59,1))</f>
        <v>5.4944433499999997E-5</v>
      </c>
      <c r="S10">
        <f>SUMIFS('EPA Export Aggregation'!V:V,'EPA Export Aggregation'!$A:$A,$B10,'EPA Export Aggregation'!$D:$D,$A$1)*IF($A10="CH4",About!$D$58,IF($A10="N2O",About!$D$59,1))</f>
        <v>5.43298527E-5</v>
      </c>
      <c r="T10">
        <f>SUMIFS('EPA Export Aggregation'!W:W,'EPA Export Aggregation'!$A:$A,$B10,'EPA Export Aggregation'!$D:$D,$A$1)*IF($A10="CH4",About!$D$58,IF($A10="N2O",About!$D$59,1))</f>
        <v>5.1858360400000002E-5</v>
      </c>
      <c r="U10">
        <f>SUMIFS('EPA Export Aggregation'!X:X,'EPA Export Aggregation'!$A:$A,$B10,'EPA Export Aggregation'!$D:$D,$A$1)*IF($A10="CH4",About!$D$58,IF($A10="N2O",About!$D$59,1))</f>
        <v>5.6375722800000003E-5</v>
      </c>
      <c r="V10">
        <f>SUMIFS('EPA Export Aggregation'!Y:Y,'EPA Export Aggregation'!$A:$A,$B10,'EPA Export Aggregation'!$D:$D,$A$1)*IF($A10="CH4",About!$D$58,IF($A10="N2O",About!$D$59,1))</f>
        <v>5.70365619E-5</v>
      </c>
      <c r="W10">
        <f>SUMIFS('EPA Export Aggregation'!Z:Z,'EPA Export Aggregation'!$A:$A,$B10,'EPA Export Aggregation'!$D:$D,$A$1)*IF($A10="CH4",About!$D$58,IF($A10="N2O",About!$D$59,1))</f>
        <v>5.8942647800000002E-5</v>
      </c>
      <c r="X10">
        <f>SUMIFS('EPA Export Aggregation'!AA:AA,'EPA Export Aggregation'!$A:$A,$B10,'EPA Export Aggregation'!$D:$D,$A$1)*IF($A10="CH4",About!$D$58,IF($A10="N2O",About!$D$59,1))</f>
        <v>5.9469494599999997E-5</v>
      </c>
      <c r="Y10">
        <f>SUMIFS('EPA Export Aggregation'!AB:AB,'EPA Export Aggregation'!$A:$A,$B10,'EPA Export Aggregation'!$D:$D,$A$1)*IF($A10="CH4",About!$D$58,IF($A10="N2O",About!$D$59,1))</f>
        <v>6.1902103600000003E-5</v>
      </c>
      <c r="Z10">
        <f>SUMIFS('EPA Export Aggregation'!AC:AC,'EPA Export Aggregation'!$A:$A,$B10,'EPA Export Aggregation'!$D:$D,$A$1)*IF($A10="CH4",About!$D$58,IF($A10="N2O",About!$D$59,1))</f>
        <v>6.2376144599999997E-5</v>
      </c>
      <c r="AA10">
        <f>SUMIFS('EPA Export Aggregation'!AD:AD,'EPA Export Aggregation'!$A:$A,$B10,'EPA Export Aggregation'!$D:$D,$A$1)*IF($A10="CH4",About!$D$58,IF($A10="N2O",About!$D$59,1))</f>
        <v>6.6252934199999993E-5</v>
      </c>
      <c r="AB10">
        <f>SUMIFS('EPA Export Aggregation'!AE:AE,'EPA Export Aggregation'!$A:$A,$B10,'EPA Export Aggregation'!$D:$D,$A$1)*IF($A10="CH4",About!$D$58,IF($A10="N2O",About!$D$59,1))</f>
        <v>6.6750194700000002E-5</v>
      </c>
      <c r="AC10">
        <f>SUMIFS('EPA Export Aggregation'!AF:AF,'EPA Export Aggregation'!$A:$A,$B10,'EPA Export Aggregation'!$D:$D,$A$1)*IF($A10="CH4",About!$D$58,IF($A10="N2O",About!$D$59,1))</f>
        <v>1.197613571E-4</v>
      </c>
      <c r="AD10">
        <f>SUMIFS('EPA Export Aggregation'!AG:AG,'EPA Export Aggregation'!$A:$A,$B10,'EPA Export Aggregation'!$D:$D,$A$1)*IF($A10="CH4",About!$D$58,IF($A10="N2O",About!$D$59,1))</f>
        <v>2.0930061520000001E-4</v>
      </c>
      <c r="AE10">
        <f>SUMIFS('EPA Export Aggregation'!AH:AH,'EPA Export Aggregation'!$A:$A,$B10,'EPA Export Aggregation'!$D:$D,$A$1)*IF($A10="CH4",About!$D$58,IF($A10="N2O",About!$D$59,1))</f>
        <v>2.2821693039999999E-4</v>
      </c>
      <c r="AF10">
        <f>SUMIFS('EPA Export Aggregation'!AI:AI,'EPA Export Aggregation'!$A:$A,$B10,'EPA Export Aggregation'!$D:$D,$A$1)*IF($A10="CH4",About!$D$58,IF($A10="N2O",About!$D$59,1))</f>
        <v>5.0403061520000003E-4</v>
      </c>
      <c r="AG10">
        <f>SUMIFS('EPA Export Aggregation'!AJ:AJ,'EPA Export Aggregation'!$A:$A,$B10,'EPA Export Aggregation'!$D:$D,$A$1)*IF($A10="CH4",About!$D$58,IF($A10="N2O",About!$D$59,1))</f>
        <v>8.2558760899999997E-4</v>
      </c>
      <c r="AH10">
        <f>SUMIFS('EPA Export Aggregation'!AK:AK,'EPA Export Aggregation'!$A:$A,$B10,'EPA Export Aggregation'!$D:$D,$A$1)*IF($A10="CH4",About!$D$58,IF($A10="N2O",About!$D$59,1))</f>
        <v>3.6460286859999998E-4</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0.1528739412024</v>
      </c>
      <c r="D13">
        <f>SUMIFS('EPA Export Aggregation'!G:G,'EPA Export Aggregation'!$A:$A,$B13,'EPA Export Aggregation'!$D:$D,$A$1)*IF($A13="CH4",About!$D$58,IF($A13="N2O",About!$D$59,1))</f>
        <v>0.13762847451490001</v>
      </c>
      <c r="E13">
        <f>SUMIFS('EPA Export Aggregation'!H:H,'EPA Export Aggregation'!$A:$A,$B13,'EPA Export Aggregation'!$D:$D,$A$1)*IF($A13="CH4",About!$D$58,IF($A13="N2O",About!$D$59,1))</f>
        <v>0.1367990129653</v>
      </c>
      <c r="F13">
        <f>SUMIFS('EPA Export Aggregation'!I:I,'EPA Export Aggregation'!$A:$A,$B13,'EPA Export Aggregation'!$D:$D,$A$1)*IF($A13="CH4",About!$D$58,IF($A13="N2O",About!$D$59,1))</f>
        <v>0.12752964521749999</v>
      </c>
      <c r="G13">
        <f>SUMIFS('EPA Export Aggregation'!J:J,'EPA Export Aggregation'!$A:$A,$B13,'EPA Export Aggregation'!$D:$D,$A$1)*IF($A13="CH4",About!$D$58,IF($A13="N2O",About!$D$59,1))</f>
        <v>0.1345391656106</v>
      </c>
      <c r="H13">
        <f>SUMIFS('EPA Export Aggregation'!K:K,'EPA Export Aggregation'!$A:$A,$B13,'EPA Export Aggregation'!$D:$D,$A$1)*IF($A13="CH4",About!$D$58,IF($A13="N2O",About!$D$59,1))</f>
        <v>0.1813441887925</v>
      </c>
      <c r="I13">
        <f>SUMIFS('EPA Export Aggregation'!L:L,'EPA Export Aggregation'!$A:$A,$B13,'EPA Export Aggregation'!$D:$D,$A$1)*IF($A13="CH4",About!$D$58,IF($A13="N2O",About!$D$59,1))</f>
        <v>0.19640726923999999</v>
      </c>
      <c r="J13">
        <f>SUMIFS('EPA Export Aggregation'!M:M,'EPA Export Aggregation'!$A:$A,$B13,'EPA Export Aggregation'!$D:$D,$A$1)*IF($A13="CH4",About!$D$58,IF($A13="N2O",About!$D$59,1))</f>
        <v>0.18980217510540001</v>
      </c>
      <c r="K13">
        <f>SUMIFS('EPA Export Aggregation'!N:N,'EPA Export Aggregation'!$A:$A,$B13,'EPA Export Aggregation'!$D:$D,$A$1)*IF($A13="CH4",About!$D$58,IF($A13="N2O",About!$D$59,1))</f>
        <v>0.19344215885140001</v>
      </c>
      <c r="L13">
        <f>SUMIFS('EPA Export Aggregation'!O:O,'EPA Export Aggregation'!$A:$A,$B13,'EPA Export Aggregation'!$D:$D,$A$1)*IF($A13="CH4",About!$D$58,IF($A13="N2O",About!$D$59,1))</f>
        <v>0.21345401472930001</v>
      </c>
      <c r="M13">
        <f>SUMIFS('EPA Export Aggregation'!P:P,'EPA Export Aggregation'!$A:$A,$B13,'EPA Export Aggregation'!$D:$D,$A$1)*IF($A13="CH4",About!$D$58,IF($A13="N2O",About!$D$59,1))</f>
        <v>0.1429930077446</v>
      </c>
      <c r="N13">
        <f>SUMIFS('EPA Export Aggregation'!Q:Q,'EPA Export Aggregation'!$A:$A,$B13,'EPA Export Aggregation'!$D:$D,$A$1)*IF($A13="CH4",About!$D$58,IF($A13="N2O",About!$D$59,1))</f>
        <v>0.14883537834480001</v>
      </c>
      <c r="O13">
        <f>SUMIFS('EPA Export Aggregation'!R:R,'EPA Export Aggregation'!$A:$A,$B13,'EPA Export Aggregation'!$D:$D,$A$1)*IF($A13="CH4",About!$D$58,IF($A13="N2O",About!$D$59,1))</f>
        <v>0.15680271543320001</v>
      </c>
      <c r="P13">
        <f>SUMIFS('EPA Export Aggregation'!S:S,'EPA Export Aggregation'!$A:$A,$B13,'EPA Export Aggregation'!$D:$D,$A$1)*IF($A13="CH4",About!$D$58,IF($A13="N2O",About!$D$59,1))</f>
        <v>0.12183919072960001</v>
      </c>
      <c r="Q13">
        <f>SUMIFS('EPA Export Aggregation'!T:T,'EPA Export Aggregation'!$A:$A,$B13,'EPA Export Aggregation'!$D:$D,$A$1)*IF($A13="CH4",About!$D$58,IF($A13="N2O",About!$D$59,1))</f>
        <v>0.16840909540490001</v>
      </c>
      <c r="R13">
        <f>SUMIFS('EPA Export Aggregation'!U:U,'EPA Export Aggregation'!$A:$A,$B13,'EPA Export Aggregation'!$D:$D,$A$1)*IF($A13="CH4",About!$D$58,IF($A13="N2O",About!$D$59,1))</f>
        <v>0.1885671950734</v>
      </c>
      <c r="S13">
        <f>SUMIFS('EPA Export Aggregation'!V:V,'EPA Export Aggregation'!$A:$A,$B13,'EPA Export Aggregation'!$D:$D,$A$1)*IF($A13="CH4",About!$D$58,IF($A13="N2O",About!$D$59,1))</f>
        <v>0.21708752611750001</v>
      </c>
      <c r="T13">
        <f>SUMIFS('EPA Export Aggregation'!W:W,'EPA Export Aggregation'!$A:$A,$B13,'EPA Export Aggregation'!$D:$D,$A$1)*IF($A13="CH4",About!$D$58,IF($A13="N2O",About!$D$59,1))</f>
        <v>0.1996526630406</v>
      </c>
      <c r="U13">
        <f>SUMIFS('EPA Export Aggregation'!X:X,'EPA Export Aggregation'!$A:$A,$B13,'EPA Export Aggregation'!$D:$D,$A$1)*IF($A13="CH4",About!$D$58,IF($A13="N2O",About!$D$59,1))</f>
        <v>0.17030083560949999</v>
      </c>
      <c r="V13">
        <f>SUMIFS('EPA Export Aggregation'!Y:Y,'EPA Export Aggregation'!$A:$A,$B13,'EPA Export Aggregation'!$D:$D,$A$1)*IF($A13="CH4",About!$D$58,IF($A13="N2O",About!$D$59,1))</f>
        <v>0.220576230564</v>
      </c>
      <c r="W13">
        <f>SUMIFS('EPA Export Aggregation'!Z:Z,'EPA Export Aggregation'!$A:$A,$B13,'EPA Export Aggregation'!$D:$D,$A$1)*IF($A13="CH4",About!$D$58,IF($A13="N2O",About!$D$59,1))</f>
        <v>0.27174477395149998</v>
      </c>
      <c r="X13">
        <f>SUMIFS('EPA Export Aggregation'!AA:AA,'EPA Export Aggregation'!$A:$A,$B13,'EPA Export Aggregation'!$D:$D,$A$1)*IF($A13="CH4",About!$D$58,IF($A13="N2O",About!$D$59,1))</f>
        <v>0.24952252183529999</v>
      </c>
      <c r="Y13">
        <f>SUMIFS('EPA Export Aggregation'!AB:AB,'EPA Export Aggregation'!$A:$A,$B13,'EPA Export Aggregation'!$D:$D,$A$1)*IF($A13="CH4",About!$D$58,IF($A13="N2O",About!$D$59,1))</f>
        <v>0.23019676217330001</v>
      </c>
      <c r="Z13">
        <f>SUMIFS('EPA Export Aggregation'!AC:AC,'EPA Export Aggregation'!$A:$A,$B13,'EPA Export Aggregation'!$D:$D,$A$1)*IF($A13="CH4",About!$D$58,IF($A13="N2O",About!$D$59,1))</f>
        <v>0.28110618751560001</v>
      </c>
      <c r="AA13">
        <f>SUMIFS('EPA Export Aggregation'!AD:AD,'EPA Export Aggregation'!$A:$A,$B13,'EPA Export Aggregation'!$D:$D,$A$1)*IF($A13="CH4",About!$D$58,IF($A13="N2O",About!$D$59,1))</f>
        <v>0.32460498922879999</v>
      </c>
      <c r="AB13">
        <f>SUMIFS('EPA Export Aggregation'!AE:AE,'EPA Export Aggregation'!$A:$A,$B13,'EPA Export Aggregation'!$D:$D,$A$1)*IF($A13="CH4",About!$D$58,IF($A13="N2O",About!$D$59,1))</f>
        <v>0.31303981439329998</v>
      </c>
      <c r="AC13">
        <f>SUMIFS('EPA Export Aggregation'!AF:AF,'EPA Export Aggregation'!$A:$A,$B13,'EPA Export Aggregation'!$D:$D,$A$1)*IF($A13="CH4",About!$D$58,IF($A13="N2O",About!$D$59,1))</f>
        <v>0.27846660507780002</v>
      </c>
      <c r="AD13">
        <f>SUMIFS('EPA Export Aggregation'!AG:AG,'EPA Export Aggregation'!$A:$A,$B13,'EPA Export Aggregation'!$D:$D,$A$1)*IF($A13="CH4",About!$D$58,IF($A13="N2O",About!$D$59,1))</f>
        <v>0.25423475634589998</v>
      </c>
      <c r="AE13">
        <f>SUMIFS('EPA Export Aggregation'!AH:AH,'EPA Export Aggregation'!$A:$A,$B13,'EPA Export Aggregation'!$D:$D,$A$1)*IF($A13="CH4",About!$D$58,IF($A13="N2O",About!$D$59,1))</f>
        <v>0.18936495210000001</v>
      </c>
      <c r="AF13">
        <f>SUMIFS('EPA Export Aggregation'!AI:AI,'EPA Export Aggregation'!$A:$A,$B13,'EPA Export Aggregation'!$D:$D,$A$1)*IF($A13="CH4",About!$D$58,IF($A13="N2O",About!$D$59,1))</f>
        <v>0.21711822300870001</v>
      </c>
      <c r="AG13">
        <f>SUMIFS('EPA Export Aggregation'!AJ:AJ,'EPA Export Aggregation'!$A:$A,$B13,'EPA Export Aggregation'!$D:$D,$A$1)*IF($A13="CH4",About!$D$58,IF($A13="N2O",About!$D$59,1))</f>
        <v>0.21632460424450001</v>
      </c>
      <c r="AH13">
        <f>SUMIFS('EPA Export Aggregation'!AK:AK,'EPA Export Aggregation'!$A:$A,$B13,'EPA Export Aggregation'!$D:$D,$A$1)*IF($A13="CH4",About!$D$58,IF($A13="N2O",About!$D$59,1))</f>
        <v>0.20480407065090001</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3.2794988792000002E-3</v>
      </c>
      <c r="D16">
        <f>SUMIFS('EPA Export Aggregation'!G:G,'EPA Export Aggregation'!$A:$A,$B16,'EPA Export Aggregation'!$D:$D,$A$1)*IF($A16="CH4",About!$D$58,IF($A16="N2O",About!$D$59,1))</f>
        <v>3.2525144304000001E-3</v>
      </c>
      <c r="E16">
        <f>SUMIFS('EPA Export Aggregation'!H:H,'EPA Export Aggregation'!$A:$A,$B16,'EPA Export Aggregation'!$D:$D,$A$1)*IF($A16="CH4",About!$D$58,IF($A16="N2O",About!$D$59,1))</f>
        <v>3.2170019067E-3</v>
      </c>
      <c r="F16">
        <f>SUMIFS('EPA Export Aggregation'!I:I,'EPA Export Aggregation'!$A:$A,$B16,'EPA Export Aggregation'!$D:$D,$A$1)*IF($A16="CH4",About!$D$58,IF($A16="N2O",About!$D$59,1))</f>
        <v>3.2183623500000001E-3</v>
      </c>
      <c r="G16">
        <f>SUMIFS('EPA Export Aggregation'!J:J,'EPA Export Aggregation'!$A:$A,$B16,'EPA Export Aggregation'!$D:$D,$A$1)*IF($A16="CH4",About!$D$58,IF($A16="N2O",About!$D$59,1))</f>
        <v>3.2271169268E-3</v>
      </c>
      <c r="H16">
        <f>SUMIFS('EPA Export Aggregation'!K:K,'EPA Export Aggregation'!$A:$A,$B16,'EPA Export Aggregation'!$D:$D,$A$1)*IF($A16="CH4",About!$D$58,IF($A16="N2O",About!$D$59,1))</f>
        <v>3.2193883247999999E-3</v>
      </c>
      <c r="I16">
        <f>SUMIFS('EPA Export Aggregation'!L:L,'EPA Export Aggregation'!$A:$A,$B16,'EPA Export Aggregation'!$D:$D,$A$1)*IF($A16="CH4",About!$D$58,IF($A16="N2O",About!$D$59,1))</f>
        <v>3.2260256982999998E-3</v>
      </c>
      <c r="J16">
        <f>SUMIFS('EPA Export Aggregation'!M:M,'EPA Export Aggregation'!$A:$A,$B16,'EPA Export Aggregation'!$D:$D,$A$1)*IF($A16="CH4",About!$D$58,IF($A16="N2O",About!$D$59,1))</f>
        <v>3.2029523059999999E-3</v>
      </c>
      <c r="K16">
        <f>SUMIFS('EPA Export Aggregation'!N:N,'EPA Export Aggregation'!$A:$A,$B16,'EPA Export Aggregation'!$D:$D,$A$1)*IF($A16="CH4",About!$D$58,IF($A16="N2O",About!$D$59,1))</f>
        <v>3.1764814074000001E-3</v>
      </c>
      <c r="L16">
        <f>SUMIFS('EPA Export Aggregation'!O:O,'EPA Export Aggregation'!$A:$A,$B16,'EPA Export Aggregation'!$D:$D,$A$1)*IF($A16="CH4",About!$D$58,IF($A16="N2O",About!$D$59,1))</f>
        <v>3.1582202185999999E-3</v>
      </c>
      <c r="M16">
        <f>SUMIFS('EPA Export Aggregation'!P:P,'EPA Export Aggregation'!$A:$A,$B16,'EPA Export Aggregation'!$D:$D,$A$1)*IF($A16="CH4",About!$D$58,IF($A16="N2O",About!$D$59,1))</f>
        <v>3.1461822691999999E-3</v>
      </c>
      <c r="N16">
        <f>SUMIFS('EPA Export Aggregation'!Q:Q,'EPA Export Aggregation'!$A:$A,$B16,'EPA Export Aggregation'!$D:$D,$A$1)*IF($A16="CH4",About!$D$58,IF($A16="N2O",About!$D$59,1))</f>
        <v>1.891663559E-3</v>
      </c>
      <c r="O16">
        <f>SUMIFS('EPA Export Aggregation'!R:R,'EPA Export Aggregation'!$A:$A,$B16,'EPA Export Aggregation'!$D:$D,$A$1)*IF($A16="CH4",About!$D$58,IF($A16="N2O",About!$D$59,1))</f>
        <v>2.2084309364E-3</v>
      </c>
      <c r="P16">
        <f>SUMIFS('EPA Export Aggregation'!S:S,'EPA Export Aggregation'!$A:$A,$B16,'EPA Export Aggregation'!$D:$D,$A$1)*IF($A16="CH4",About!$D$58,IF($A16="N2O",About!$D$59,1))</f>
        <v>2.8648572739999999E-3</v>
      </c>
      <c r="Q16">
        <f>SUMIFS('EPA Export Aggregation'!T:T,'EPA Export Aggregation'!$A:$A,$B16,'EPA Export Aggregation'!$D:$D,$A$1)*IF($A16="CH4",About!$D$58,IF($A16="N2O",About!$D$59,1))</f>
        <v>2.6284056639999998E-3</v>
      </c>
      <c r="R16">
        <f>SUMIFS('EPA Export Aggregation'!U:U,'EPA Export Aggregation'!$A:$A,$B16,'EPA Export Aggregation'!$D:$D,$A$1)*IF($A16="CH4",About!$D$58,IF($A16="N2O",About!$D$59,1))</f>
        <v>2.8494102742000001E-3</v>
      </c>
      <c r="S16">
        <f>SUMIFS('EPA Export Aggregation'!V:V,'EPA Export Aggregation'!$A:$A,$B16,'EPA Export Aggregation'!$D:$D,$A$1)*IF($A16="CH4",About!$D$58,IF($A16="N2O",About!$D$59,1))</f>
        <v>3.6193288552999999E-3</v>
      </c>
      <c r="T16">
        <f>SUMIFS('EPA Export Aggregation'!W:W,'EPA Export Aggregation'!$A:$A,$B16,'EPA Export Aggregation'!$D:$D,$A$1)*IF($A16="CH4",About!$D$58,IF($A16="N2O",About!$D$59,1))</f>
        <v>3.9232375587999998E-3</v>
      </c>
      <c r="U16">
        <f>SUMIFS('EPA Export Aggregation'!X:X,'EPA Export Aggregation'!$A:$A,$B16,'EPA Export Aggregation'!$D:$D,$A$1)*IF($A16="CH4",About!$D$58,IF($A16="N2O",About!$D$59,1))</f>
        <v>3.7127585390999999E-3</v>
      </c>
      <c r="V16">
        <f>SUMIFS('EPA Export Aggregation'!Y:Y,'EPA Export Aggregation'!$A:$A,$B16,'EPA Export Aggregation'!$D:$D,$A$1)*IF($A16="CH4",About!$D$58,IF($A16="N2O",About!$D$59,1))</f>
        <v>3.6070042791000001E-3</v>
      </c>
      <c r="W16">
        <f>SUMIFS('EPA Export Aggregation'!Z:Z,'EPA Export Aggregation'!$A:$A,$B16,'EPA Export Aggregation'!$D:$D,$A$1)*IF($A16="CH4",About!$D$58,IF($A16="N2O",About!$D$59,1))</f>
        <v>8.8365002010000002E-3</v>
      </c>
      <c r="X16">
        <f>SUMIFS('EPA Export Aggregation'!AA:AA,'EPA Export Aggregation'!$A:$A,$B16,'EPA Export Aggregation'!$D:$D,$A$1)*IF($A16="CH4",About!$D$58,IF($A16="N2O",About!$D$59,1))</f>
        <v>8.1129625683000004E-3</v>
      </c>
      <c r="Y16">
        <f>SUMIFS('EPA Export Aggregation'!AB:AB,'EPA Export Aggregation'!$A:$A,$B16,'EPA Export Aggregation'!$D:$D,$A$1)*IF($A16="CH4",About!$D$58,IF($A16="N2O",About!$D$59,1))</f>
        <v>7.9190122655999999E-3</v>
      </c>
      <c r="Z16">
        <f>SUMIFS('EPA Export Aggregation'!AC:AC,'EPA Export Aggregation'!$A:$A,$B16,'EPA Export Aggregation'!$D:$D,$A$1)*IF($A16="CH4",About!$D$58,IF($A16="N2O",About!$D$59,1))</f>
        <v>8.1988366375999999E-3</v>
      </c>
      <c r="AA16">
        <f>SUMIFS('EPA Export Aggregation'!AD:AD,'EPA Export Aggregation'!$A:$A,$B16,'EPA Export Aggregation'!$D:$D,$A$1)*IF($A16="CH4",About!$D$58,IF($A16="N2O",About!$D$59,1))</f>
        <v>8.6801203643999993E-3</v>
      </c>
      <c r="AB16">
        <f>SUMIFS('EPA Export Aggregation'!AE:AE,'EPA Export Aggregation'!$A:$A,$B16,'EPA Export Aggregation'!$D:$D,$A$1)*IF($A16="CH4",About!$D$58,IF($A16="N2O",About!$D$59,1))</f>
        <v>9.5242840836999992E-3</v>
      </c>
      <c r="AC16">
        <f>SUMIFS('EPA Export Aggregation'!AF:AF,'EPA Export Aggregation'!$A:$A,$B16,'EPA Export Aggregation'!$D:$D,$A$1)*IF($A16="CH4",About!$D$58,IF($A16="N2O",About!$D$59,1))</f>
        <v>8.8633843391999999E-3</v>
      </c>
      <c r="AD16">
        <f>SUMIFS('EPA Export Aggregation'!AG:AG,'EPA Export Aggregation'!$A:$A,$B16,'EPA Export Aggregation'!$D:$D,$A$1)*IF($A16="CH4",About!$D$58,IF($A16="N2O",About!$D$59,1))</f>
        <v>8.7070777953E-3</v>
      </c>
      <c r="AE16">
        <f>SUMIFS('EPA Export Aggregation'!AH:AH,'EPA Export Aggregation'!$A:$A,$B16,'EPA Export Aggregation'!$D:$D,$A$1)*IF($A16="CH4",About!$D$58,IF($A16="N2O",About!$D$59,1))</f>
        <v>7.8098347416E-3</v>
      </c>
      <c r="AF16">
        <f>SUMIFS('EPA Export Aggregation'!AI:AI,'EPA Export Aggregation'!$A:$A,$B16,'EPA Export Aggregation'!$D:$D,$A$1)*IF($A16="CH4",About!$D$58,IF($A16="N2O",About!$D$59,1))</f>
        <v>9.1567181430000002E-3</v>
      </c>
      <c r="AG16">
        <f>SUMIFS('EPA Export Aggregation'!AJ:AJ,'EPA Export Aggregation'!$A:$A,$B16,'EPA Export Aggregation'!$D:$D,$A$1)*IF($A16="CH4",About!$D$58,IF($A16="N2O",About!$D$59,1))</f>
        <v>9.5274858644999998E-3</v>
      </c>
      <c r="AH16">
        <f>SUMIFS('EPA Export Aggregation'!AK:AK,'EPA Export Aggregation'!$A:$A,$B16,'EPA Export Aggregation'!$D:$D,$A$1)*IF($A16="CH4",About!$D$58,IF($A16="N2O",About!$D$59,1))</f>
        <v>9.6009121686999998E-3</v>
      </c>
    </row>
    <row r="17" spans="1:34" x14ac:dyDescent="0.45">
      <c r="A17" s="413" t="s">
        <v>2215</v>
      </c>
      <c r="B17" s="414" t="s">
        <v>4233</v>
      </c>
      <c r="C17">
        <f>SUMIFS('EPA Export Aggregation'!F:F,'EPA Export Aggregation'!$A:$A,$B17,'EPA Export Aggregation'!$D:$D,$A$1)*IF($A17="CH4",About!$D$58,IF($A17="N2O",About!$D$59,1))</f>
        <v>2.4856284315400001E-2</v>
      </c>
      <c r="D17">
        <f>SUMIFS('EPA Export Aggregation'!G:G,'EPA Export Aggregation'!$A:$A,$B17,'EPA Export Aggregation'!$D:$D,$A$1)*IF($A17="CH4",About!$D$58,IF($A17="N2O",About!$D$59,1))</f>
        <v>1.26454235377E-2</v>
      </c>
      <c r="E17">
        <f>SUMIFS('EPA Export Aggregation'!H:H,'EPA Export Aggregation'!$A:$A,$B17,'EPA Export Aggregation'!$D:$D,$A$1)*IF($A17="CH4",About!$D$58,IF($A17="N2O",About!$D$59,1))</f>
        <v>6.7982088042E-3</v>
      </c>
      <c r="F17">
        <f>SUMIFS('EPA Export Aggregation'!I:I,'EPA Export Aggregation'!$A:$A,$B17,'EPA Export Aggregation'!$D:$D,$A$1)*IF($A17="CH4",About!$D$58,IF($A17="N2O",About!$D$59,1))</f>
        <v>1.15073893307E-2</v>
      </c>
      <c r="G17">
        <f>SUMIFS('EPA Export Aggregation'!J:J,'EPA Export Aggregation'!$A:$A,$B17,'EPA Export Aggregation'!$D:$D,$A$1)*IF($A17="CH4",About!$D$58,IF($A17="N2O",About!$D$59,1))</f>
        <v>1.24284689767E-2</v>
      </c>
      <c r="H17">
        <f>SUMIFS('EPA Export Aggregation'!K:K,'EPA Export Aggregation'!$A:$A,$B17,'EPA Export Aggregation'!$D:$D,$A$1)*IF($A17="CH4",About!$D$58,IF($A17="N2O",About!$D$59,1))</f>
        <v>2.7607284321599999E-2</v>
      </c>
      <c r="I17">
        <f>SUMIFS('EPA Export Aggregation'!L:L,'EPA Export Aggregation'!$A:$A,$B17,'EPA Export Aggregation'!$D:$D,$A$1)*IF($A17="CH4",About!$D$58,IF($A17="N2O",About!$D$59,1))</f>
        <v>8.7483380468600005E-2</v>
      </c>
      <c r="J17">
        <f>SUMIFS('EPA Export Aggregation'!M:M,'EPA Export Aggregation'!$A:$A,$B17,'EPA Export Aggregation'!$D:$D,$A$1)*IF($A17="CH4",About!$D$58,IF($A17="N2O",About!$D$59,1))</f>
        <v>4.5614991382499998E-2</v>
      </c>
      <c r="K17">
        <f>SUMIFS('EPA Export Aggregation'!N:N,'EPA Export Aggregation'!$A:$A,$B17,'EPA Export Aggregation'!$D:$D,$A$1)*IF($A17="CH4",About!$D$58,IF($A17="N2O",About!$D$59,1))</f>
        <v>1.75594426765E-2</v>
      </c>
      <c r="L17">
        <f>SUMIFS('EPA Export Aggregation'!O:O,'EPA Export Aggregation'!$A:$A,$B17,'EPA Export Aggregation'!$D:$D,$A$1)*IF($A17="CH4",About!$D$58,IF($A17="N2O",About!$D$59,1))</f>
        <v>1.0155228309700001E-2</v>
      </c>
      <c r="M17">
        <f>SUMIFS('EPA Export Aggregation'!P:P,'EPA Export Aggregation'!$A:$A,$B17,'EPA Export Aggregation'!$D:$D,$A$1)*IF($A17="CH4",About!$D$58,IF($A17="N2O",About!$D$59,1))</f>
        <v>2.7172445875599999E-2</v>
      </c>
      <c r="N17">
        <f>SUMIFS('EPA Export Aggregation'!Q:Q,'EPA Export Aggregation'!$A:$A,$B17,'EPA Export Aggregation'!$D:$D,$A$1)*IF($A17="CH4",About!$D$58,IF($A17="N2O",About!$D$59,1))</f>
        <v>2.6338902818400001E-2</v>
      </c>
      <c r="O17">
        <f>SUMIFS('EPA Export Aggregation'!R:R,'EPA Export Aggregation'!$A:$A,$B17,'EPA Export Aggregation'!$D:$D,$A$1)*IF($A17="CH4",About!$D$58,IF($A17="N2O",About!$D$59,1))</f>
        <v>2.6129134864900001E-2</v>
      </c>
      <c r="P17">
        <f>SUMIFS('EPA Export Aggregation'!S:S,'EPA Export Aggregation'!$A:$A,$B17,'EPA Export Aggregation'!$D:$D,$A$1)*IF($A17="CH4",About!$D$58,IF($A17="N2O",About!$D$59,1))</f>
        <v>2.3858518821599999E-2</v>
      </c>
      <c r="Q17">
        <f>SUMIFS('EPA Export Aggregation'!T:T,'EPA Export Aggregation'!$A:$A,$B17,'EPA Export Aggregation'!$D:$D,$A$1)*IF($A17="CH4",About!$D$58,IF($A17="N2O",About!$D$59,1))</f>
        <v>2.1515235147899998E-2</v>
      </c>
      <c r="R17">
        <f>SUMIFS('EPA Export Aggregation'!U:U,'EPA Export Aggregation'!$A:$A,$B17,'EPA Export Aggregation'!$D:$D,$A$1)*IF($A17="CH4",About!$D$58,IF($A17="N2O",About!$D$59,1))</f>
        <v>2.2633216155699999E-2</v>
      </c>
      <c r="S17">
        <f>SUMIFS('EPA Export Aggregation'!V:V,'EPA Export Aggregation'!$A:$A,$B17,'EPA Export Aggregation'!$D:$D,$A$1)*IF($A17="CH4",About!$D$58,IF($A17="N2O",About!$D$59,1))</f>
        <v>1.5289752275799999E-2</v>
      </c>
      <c r="T17">
        <f>SUMIFS('EPA Export Aggregation'!W:W,'EPA Export Aggregation'!$A:$A,$B17,'EPA Export Aggregation'!$D:$D,$A$1)*IF($A17="CH4",About!$D$58,IF($A17="N2O",About!$D$59,1))</f>
        <v>1.4831535347399999E-2</v>
      </c>
      <c r="U17">
        <f>SUMIFS('EPA Export Aggregation'!X:X,'EPA Export Aggregation'!$A:$A,$B17,'EPA Export Aggregation'!$D:$D,$A$1)*IF($A17="CH4",About!$D$58,IF($A17="N2O",About!$D$59,1))</f>
        <v>1.4075976270599999E-2</v>
      </c>
      <c r="V17">
        <f>SUMIFS('EPA Export Aggregation'!Y:Y,'EPA Export Aggregation'!$A:$A,$B17,'EPA Export Aggregation'!$D:$D,$A$1)*IF($A17="CH4",About!$D$58,IF($A17="N2O",About!$D$59,1))</f>
        <v>4.5610182147999999E-3</v>
      </c>
      <c r="W17">
        <f>SUMIFS('EPA Export Aggregation'!Z:Z,'EPA Export Aggregation'!$A:$A,$B17,'EPA Export Aggregation'!$D:$D,$A$1)*IF($A17="CH4",About!$D$58,IF($A17="N2O",About!$D$59,1))</f>
        <v>4.2478398868000004E-3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8.4316436006999992E-3</v>
      </c>
      <c r="D23">
        <f>SUMIFS('EPA Export Aggregation'!G:G,'EPA Export Aggregation'!$A:$A,$B23,'EPA Export Aggregation'!$D:$D,$A$1)*IF($A23="CH4",About!$D$58,IF($A23="N2O",About!$D$59,1))</f>
        <v>7.7499344726999998E-3</v>
      </c>
      <c r="E23">
        <f>SUMIFS('EPA Export Aggregation'!H:H,'EPA Export Aggregation'!$A:$A,$B23,'EPA Export Aggregation'!$D:$D,$A$1)*IF($A23="CH4",About!$D$58,IF($A23="N2O",About!$D$59,1))</f>
        <v>8.4950462293999999E-3</v>
      </c>
      <c r="F23">
        <f>SUMIFS('EPA Export Aggregation'!I:I,'EPA Export Aggregation'!$A:$A,$B23,'EPA Export Aggregation'!$D:$D,$A$1)*IF($A23="CH4",About!$D$58,IF($A23="N2O",About!$D$59,1))</f>
        <v>1.00026531156E-2</v>
      </c>
      <c r="G23">
        <f>SUMIFS('EPA Export Aggregation'!J:J,'EPA Export Aggregation'!$A:$A,$B23,'EPA Export Aggregation'!$D:$D,$A$1)*IF($A23="CH4",About!$D$58,IF($A23="N2O",About!$D$59,1))</f>
        <v>9.3290748342000004E-3</v>
      </c>
      <c r="H23">
        <f>SUMIFS('EPA Export Aggregation'!K:K,'EPA Export Aggregation'!$A:$A,$B23,'EPA Export Aggregation'!$D:$D,$A$1)*IF($A23="CH4",About!$D$58,IF($A23="N2O",About!$D$59,1))</f>
        <v>9.2710703952000005E-3</v>
      </c>
      <c r="I23">
        <f>SUMIFS('EPA Export Aggregation'!L:L,'EPA Export Aggregation'!$A:$A,$B23,'EPA Export Aggregation'!$D:$D,$A$1)*IF($A23="CH4",About!$D$58,IF($A23="N2O",About!$D$59,1))</f>
        <v>8.3790908614000004E-3</v>
      </c>
      <c r="J23">
        <f>SUMIFS('EPA Export Aggregation'!M:M,'EPA Export Aggregation'!$A:$A,$B23,'EPA Export Aggregation'!$D:$D,$A$1)*IF($A23="CH4",About!$D$58,IF($A23="N2O",About!$D$59,1))</f>
        <v>8.4840155275999994E-3</v>
      </c>
      <c r="K23">
        <f>SUMIFS('EPA Export Aggregation'!N:N,'EPA Export Aggregation'!$A:$A,$B23,'EPA Export Aggregation'!$D:$D,$A$1)*IF($A23="CH4",About!$D$58,IF($A23="N2O",About!$D$59,1))</f>
        <v>1.03876739918E-2</v>
      </c>
      <c r="L23">
        <f>SUMIFS('EPA Export Aggregation'!O:O,'EPA Export Aggregation'!$A:$A,$B23,'EPA Export Aggregation'!$D:$D,$A$1)*IF($A23="CH4",About!$D$58,IF($A23="N2O",About!$D$59,1))</f>
        <v>9.9285256509999992E-3</v>
      </c>
      <c r="M23">
        <f>SUMIFS('EPA Export Aggregation'!P:P,'EPA Export Aggregation'!$A:$A,$B23,'EPA Export Aggregation'!$D:$D,$A$1)*IF($A23="CH4",About!$D$58,IF($A23="N2O",About!$D$59,1))</f>
        <v>9.0062544908999995E-3</v>
      </c>
      <c r="N23">
        <f>SUMIFS('EPA Export Aggregation'!Q:Q,'EPA Export Aggregation'!$A:$A,$B23,'EPA Export Aggregation'!$D:$D,$A$1)*IF($A23="CH4",About!$D$58,IF($A23="N2O",About!$D$59,1))</f>
        <v>8.6205124311999996E-3</v>
      </c>
      <c r="O23">
        <f>SUMIFS('EPA Export Aggregation'!R:R,'EPA Export Aggregation'!$A:$A,$B23,'EPA Export Aggregation'!$D:$D,$A$1)*IF($A23="CH4",About!$D$58,IF($A23="N2O",About!$D$59,1))</f>
        <v>7.8026136408999996E-3</v>
      </c>
      <c r="P23">
        <f>SUMIFS('EPA Export Aggregation'!S:S,'EPA Export Aggregation'!$A:$A,$B23,'EPA Export Aggregation'!$D:$D,$A$1)*IF($A23="CH4",About!$D$58,IF($A23="N2O",About!$D$59,1))</f>
        <v>7.4683782280000003E-3</v>
      </c>
      <c r="Q23">
        <f>SUMIFS('EPA Export Aggregation'!T:T,'EPA Export Aggregation'!$A:$A,$B23,'EPA Export Aggregation'!$D:$D,$A$1)*IF($A23="CH4",About!$D$58,IF($A23="N2O",About!$D$59,1))</f>
        <v>7.6659949221000003E-3</v>
      </c>
      <c r="R23">
        <f>SUMIFS('EPA Export Aggregation'!U:U,'EPA Export Aggregation'!$A:$A,$B23,'EPA Export Aggregation'!$D:$D,$A$1)*IF($A23="CH4",About!$D$58,IF($A23="N2O",About!$D$59,1))</f>
        <v>7.5710029274999998E-3</v>
      </c>
      <c r="S23">
        <f>SUMIFS('EPA Export Aggregation'!V:V,'EPA Export Aggregation'!$A:$A,$B23,'EPA Export Aggregation'!$D:$D,$A$1)*IF($A23="CH4",About!$D$58,IF($A23="N2O",About!$D$59,1))</f>
        <v>7.2445417403000003E-3</v>
      </c>
      <c r="T23">
        <f>SUMIFS('EPA Export Aggregation'!W:W,'EPA Export Aggregation'!$A:$A,$B23,'EPA Export Aggregation'!$D:$D,$A$1)*IF($A23="CH4",About!$D$58,IF($A23="N2O",About!$D$59,1))</f>
        <v>1.0092349312100001E-2</v>
      </c>
      <c r="U23">
        <f>SUMIFS('EPA Export Aggregation'!X:X,'EPA Export Aggregation'!$A:$A,$B23,'EPA Export Aggregation'!$D:$D,$A$1)*IF($A23="CH4",About!$D$58,IF($A23="N2O",About!$D$59,1))</f>
        <v>8.2307313011000006E-3</v>
      </c>
      <c r="V23">
        <f>SUMIFS('EPA Export Aggregation'!Y:Y,'EPA Export Aggregation'!$A:$A,$B23,'EPA Export Aggregation'!$D:$D,$A$1)*IF($A23="CH4",About!$D$58,IF($A23="N2O",About!$D$59,1))</f>
        <v>6.8874040683E-3</v>
      </c>
      <c r="W23">
        <f>SUMIFS('EPA Export Aggregation'!Z:Z,'EPA Export Aggregation'!$A:$A,$B23,'EPA Export Aggregation'!$D:$D,$A$1)*IF($A23="CH4",About!$D$58,IF($A23="N2O",About!$D$59,1))</f>
        <v>9.4453337554999996E-3</v>
      </c>
      <c r="X23">
        <f>SUMIFS('EPA Export Aggregation'!AA:AA,'EPA Export Aggregation'!$A:$A,$B23,'EPA Export Aggregation'!$D:$D,$A$1)*IF($A23="CH4",About!$D$58,IF($A23="N2O",About!$D$59,1))</f>
        <v>1.01203467419E-2</v>
      </c>
      <c r="Y23">
        <f>SUMIFS('EPA Export Aggregation'!AB:AB,'EPA Export Aggregation'!$A:$A,$B23,'EPA Export Aggregation'!$D:$D,$A$1)*IF($A23="CH4",About!$D$58,IF($A23="N2O",About!$D$59,1))</f>
        <v>9.4964777787999999E-3</v>
      </c>
      <c r="Z23">
        <f>SUMIFS('EPA Export Aggregation'!AC:AC,'EPA Export Aggregation'!$A:$A,$B23,'EPA Export Aggregation'!$D:$D,$A$1)*IF($A23="CH4",About!$D$58,IF($A23="N2O",About!$D$59,1))</f>
        <v>8.9211241334000001E-3</v>
      </c>
      <c r="AA23">
        <f>SUMIFS('EPA Export Aggregation'!AD:AD,'EPA Export Aggregation'!$A:$A,$B23,'EPA Export Aggregation'!$D:$D,$A$1)*IF($A23="CH4",About!$D$58,IF($A23="N2O",About!$D$59,1))</f>
        <v>3.5114801754999999E-3</v>
      </c>
      <c r="AB23">
        <f>SUMIFS('EPA Export Aggregation'!AE:AE,'EPA Export Aggregation'!$A:$A,$B23,'EPA Export Aggregation'!$D:$D,$A$1)*IF($A23="CH4",About!$D$58,IF($A23="N2O",About!$D$59,1))</f>
        <v>8.9199135129999999E-3</v>
      </c>
      <c r="AC23">
        <f>SUMIFS('EPA Export Aggregation'!AF:AF,'EPA Export Aggregation'!$A:$A,$B23,'EPA Export Aggregation'!$D:$D,$A$1)*IF($A23="CH4",About!$D$58,IF($A23="N2O",About!$D$59,1))</f>
        <v>1.0103476174900001E-2</v>
      </c>
      <c r="AD23">
        <f>SUMIFS('EPA Export Aggregation'!AG:AG,'EPA Export Aggregation'!$A:$A,$B23,'EPA Export Aggregation'!$D:$D,$A$1)*IF($A23="CH4",About!$D$58,IF($A23="N2O",About!$D$59,1))</f>
        <v>9.8115343323000002E-3</v>
      </c>
      <c r="AE23">
        <f>SUMIFS('EPA Export Aggregation'!AH:AH,'EPA Export Aggregation'!$A:$A,$B23,'EPA Export Aggregation'!$D:$D,$A$1)*IF($A23="CH4",About!$D$58,IF($A23="N2O",About!$D$59,1))</f>
        <v>1.15551396212E-2</v>
      </c>
      <c r="AF23">
        <f>SUMIFS('EPA Export Aggregation'!AI:AI,'EPA Export Aggregation'!$A:$A,$B23,'EPA Export Aggregation'!$D:$D,$A$1)*IF($A23="CH4",About!$D$58,IF($A23="N2O",About!$D$59,1))</f>
        <v>1.1570620191999999E-2</v>
      </c>
      <c r="AG23">
        <f>SUMIFS('EPA Export Aggregation'!AJ:AJ,'EPA Export Aggregation'!$A:$A,$B23,'EPA Export Aggregation'!$D:$D,$A$1)*IF($A23="CH4",About!$D$58,IF($A23="N2O",About!$D$59,1))</f>
        <v>1.1145961100000001E-2</v>
      </c>
      <c r="AH23">
        <f>SUMIFS('EPA Export Aggregation'!AK:AK,'EPA Export Aggregation'!$A:$A,$B23,'EPA Export Aggregation'!$D:$D,$A$1)*IF($A23="CH4",About!$D$58,IF($A23="N2O",About!$D$59,1))</f>
        <v>9.5994743063999993E-3</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1.7865019483E-3</v>
      </c>
      <c r="D26">
        <f>SUMIFS('EPA Export Aggregation'!G:G,'EPA Export Aggregation'!$A:$A,$B26,'EPA Export Aggregation'!$D:$D,$A$1)*IF($A26="CH4",About!$D$58,IF($A26="N2O",About!$D$59,1))</f>
        <v>1.3320952899E-3</v>
      </c>
      <c r="E26">
        <f>SUMIFS('EPA Export Aggregation'!H:H,'EPA Export Aggregation'!$A:$A,$B26,'EPA Export Aggregation'!$D:$D,$A$1)*IF($A26="CH4",About!$D$58,IF($A26="N2O",About!$D$59,1))</f>
        <v>1.6334008922E-3</v>
      </c>
      <c r="F26">
        <f>SUMIFS('EPA Export Aggregation'!I:I,'EPA Export Aggregation'!$A:$A,$B26,'EPA Export Aggregation'!$D:$D,$A$1)*IF($A26="CH4",About!$D$58,IF($A26="N2O",About!$D$59,1))</f>
        <v>1.8125296774999999E-3</v>
      </c>
      <c r="G26">
        <f>SUMIFS('EPA Export Aggregation'!J:J,'EPA Export Aggregation'!$A:$A,$B26,'EPA Export Aggregation'!$D:$D,$A$1)*IF($A26="CH4",About!$D$58,IF($A26="N2O",About!$D$59,1))</f>
        <v>1.891531674E-3</v>
      </c>
      <c r="H26">
        <f>SUMIFS('EPA Export Aggregation'!K:K,'EPA Export Aggregation'!$A:$A,$B26,'EPA Export Aggregation'!$D:$D,$A$1)*IF($A26="CH4",About!$D$58,IF($A26="N2O",About!$D$59,1))</f>
        <v>2.5513485536000002E-3</v>
      </c>
      <c r="I26">
        <f>SUMIFS('EPA Export Aggregation'!L:L,'EPA Export Aggregation'!$A:$A,$B26,'EPA Export Aggregation'!$D:$D,$A$1)*IF($A26="CH4",About!$D$58,IF($A26="N2O",About!$D$59,1))</f>
        <v>2.8465412331E-3</v>
      </c>
      <c r="J26">
        <f>SUMIFS('EPA Export Aggregation'!M:M,'EPA Export Aggregation'!$A:$A,$B26,'EPA Export Aggregation'!$D:$D,$A$1)*IF($A26="CH4",About!$D$58,IF($A26="N2O",About!$D$59,1))</f>
        <v>3.5400815502000002E-3</v>
      </c>
      <c r="K26">
        <f>SUMIFS('EPA Export Aggregation'!N:N,'EPA Export Aggregation'!$A:$A,$B26,'EPA Export Aggregation'!$D:$D,$A$1)*IF($A26="CH4",About!$D$58,IF($A26="N2O",About!$D$59,1))</f>
        <v>4.0294772392000001E-3</v>
      </c>
      <c r="L26">
        <f>SUMIFS('EPA Export Aggregation'!O:O,'EPA Export Aggregation'!$A:$A,$B26,'EPA Export Aggregation'!$D:$D,$A$1)*IF($A26="CH4",About!$D$58,IF($A26="N2O",About!$D$59,1))</f>
        <v>2.6303672846999999E-3</v>
      </c>
      <c r="M26">
        <f>SUMIFS('EPA Export Aggregation'!P:P,'EPA Export Aggregation'!$A:$A,$B26,'EPA Export Aggregation'!$D:$D,$A$1)*IF($A26="CH4",About!$D$58,IF($A26="N2O",About!$D$59,1))</f>
        <v>2.8938573769999999E-3</v>
      </c>
      <c r="N26">
        <f>SUMIFS('EPA Export Aggregation'!Q:Q,'EPA Export Aggregation'!$A:$A,$B26,'EPA Export Aggregation'!$D:$D,$A$1)*IF($A26="CH4",About!$D$58,IF($A26="N2O",About!$D$59,1))</f>
        <v>2.1160090720999999E-3</v>
      </c>
      <c r="O26">
        <f>SUMIFS('EPA Export Aggregation'!R:R,'EPA Export Aggregation'!$A:$A,$B26,'EPA Export Aggregation'!$D:$D,$A$1)*IF($A26="CH4",About!$D$58,IF($A26="N2O",About!$D$59,1))</f>
        <v>2.4878194769E-3</v>
      </c>
      <c r="P26">
        <f>SUMIFS('EPA Export Aggregation'!S:S,'EPA Export Aggregation'!$A:$A,$B26,'EPA Export Aggregation'!$D:$D,$A$1)*IF($A26="CH4",About!$D$58,IF($A26="N2O",About!$D$59,1))</f>
        <v>2.6267664413E-3</v>
      </c>
      <c r="Q26">
        <f>SUMIFS('EPA Export Aggregation'!T:T,'EPA Export Aggregation'!$A:$A,$B26,'EPA Export Aggregation'!$D:$D,$A$1)*IF($A26="CH4",About!$D$58,IF($A26="N2O",About!$D$59,1))</f>
        <v>3.1789172347000002E-3</v>
      </c>
      <c r="R26">
        <f>SUMIFS('EPA Export Aggregation'!U:U,'EPA Export Aggregation'!$A:$A,$B26,'EPA Export Aggregation'!$D:$D,$A$1)*IF($A26="CH4",About!$D$58,IF($A26="N2O",About!$D$59,1))</f>
        <v>3.0603267201E-3</v>
      </c>
      <c r="S26">
        <f>SUMIFS('EPA Export Aggregation'!V:V,'EPA Export Aggregation'!$A:$A,$B26,'EPA Export Aggregation'!$D:$D,$A$1)*IF($A26="CH4",About!$D$58,IF($A26="N2O",About!$D$59,1))</f>
        <v>2.7882672596999999E-3</v>
      </c>
      <c r="T26">
        <f>SUMIFS('EPA Export Aggregation'!W:W,'EPA Export Aggregation'!$A:$A,$B26,'EPA Export Aggregation'!$D:$D,$A$1)*IF($A26="CH4",About!$D$58,IF($A26="N2O",About!$D$59,1))</f>
        <v>2.5083766152E-3</v>
      </c>
      <c r="U26">
        <f>SUMIFS('EPA Export Aggregation'!X:X,'EPA Export Aggregation'!$A:$A,$B26,'EPA Export Aggregation'!$D:$D,$A$1)*IF($A26="CH4",About!$D$58,IF($A26="N2O",About!$D$59,1))</f>
        <v>2.0252090505999999E-3</v>
      </c>
      <c r="V26">
        <f>SUMIFS('EPA Export Aggregation'!Y:Y,'EPA Export Aggregation'!$A:$A,$B26,'EPA Export Aggregation'!$D:$D,$A$1)*IF($A26="CH4",About!$D$58,IF($A26="N2O",About!$D$59,1))</f>
        <v>1.2935639941E-3</v>
      </c>
      <c r="W26">
        <f>SUMIFS('EPA Export Aggregation'!Z:Z,'EPA Export Aggregation'!$A:$A,$B26,'EPA Export Aggregation'!$D:$D,$A$1)*IF($A26="CH4",About!$D$58,IF($A26="N2O",About!$D$59,1))</f>
        <v>2.1753488139999999E-3</v>
      </c>
      <c r="X26">
        <f>SUMIFS('EPA Export Aggregation'!AA:AA,'EPA Export Aggregation'!$A:$A,$B26,'EPA Export Aggregation'!$D:$D,$A$1)*IF($A26="CH4",About!$D$58,IF($A26="N2O",About!$D$59,1))</f>
        <v>1.9226477169000001E-3</v>
      </c>
      <c r="Y26">
        <f>SUMIFS('EPA Export Aggregation'!AB:AB,'EPA Export Aggregation'!$A:$A,$B26,'EPA Export Aggregation'!$D:$D,$A$1)*IF($A26="CH4",About!$D$58,IF($A26="N2O",About!$D$59,1))</f>
        <v>1.6181218897E-3</v>
      </c>
      <c r="Z26">
        <f>SUMIFS('EPA Export Aggregation'!AC:AC,'EPA Export Aggregation'!$A:$A,$B26,'EPA Export Aggregation'!$D:$D,$A$1)*IF($A26="CH4",About!$D$58,IF($A26="N2O",About!$D$59,1))</f>
        <v>1.9014078965999999E-3</v>
      </c>
      <c r="AA26">
        <f>SUMIFS('EPA Export Aggregation'!AD:AD,'EPA Export Aggregation'!$A:$A,$B26,'EPA Export Aggregation'!$D:$D,$A$1)*IF($A26="CH4",About!$D$58,IF($A26="N2O",About!$D$59,1))</f>
        <v>1.9963643083000002E-3</v>
      </c>
      <c r="AB26">
        <f>SUMIFS('EPA Export Aggregation'!AE:AE,'EPA Export Aggregation'!$A:$A,$B26,'EPA Export Aggregation'!$D:$D,$A$1)*IF($A26="CH4",About!$D$58,IF($A26="N2O",About!$D$59,1))</f>
        <v>2.1752022388999998E-3</v>
      </c>
      <c r="AC26">
        <f>SUMIFS('EPA Export Aggregation'!AF:AF,'EPA Export Aggregation'!$A:$A,$B26,'EPA Export Aggregation'!$D:$D,$A$1)*IF($A26="CH4",About!$D$58,IF($A26="N2O",About!$D$59,1))</f>
        <v>2.0121087532999999E-3</v>
      </c>
      <c r="AD26">
        <f>SUMIFS('EPA Export Aggregation'!AG:AG,'EPA Export Aggregation'!$A:$A,$B26,'EPA Export Aggregation'!$D:$D,$A$1)*IF($A26="CH4",About!$D$58,IF($A26="N2O",About!$D$59,1))</f>
        <v>2.3156647030000001E-3</v>
      </c>
      <c r="AE26">
        <f>SUMIFS('EPA Export Aggregation'!AH:AH,'EPA Export Aggregation'!$A:$A,$B26,'EPA Export Aggregation'!$D:$D,$A$1)*IF($A26="CH4",About!$D$58,IF($A26="N2O",About!$D$59,1))</f>
        <v>2.3866906867000002E-3</v>
      </c>
      <c r="AF26">
        <f>SUMIFS('EPA Export Aggregation'!AI:AI,'EPA Export Aggregation'!$A:$A,$B26,'EPA Export Aggregation'!$D:$D,$A$1)*IF($A26="CH4",About!$D$58,IF($A26="N2O",About!$D$59,1))</f>
        <v>2.1603204567000002E-3</v>
      </c>
      <c r="AG26">
        <f>SUMIFS('EPA Export Aggregation'!AJ:AJ,'EPA Export Aggregation'!$A:$A,$B26,'EPA Export Aggregation'!$D:$D,$A$1)*IF($A26="CH4",About!$D$58,IF($A26="N2O",About!$D$59,1))</f>
        <v>1.6107730204000001E-3</v>
      </c>
      <c r="AH26">
        <f>SUMIFS('EPA Export Aggregation'!AK:AK,'EPA Export Aggregation'!$A:$A,$B26,'EPA Export Aggregation'!$D:$D,$A$1)*IF($A26="CH4",About!$D$58,IF($A26="N2O",About!$D$59,1))</f>
        <v>2.0718980252E-3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0.18727932876549999</v>
      </c>
      <c r="AG33" s="415">
        <f>SUMIFS('EPA Export Aggregation'!AJ:AJ,'EPA Export Aggregation'!$A:$A,$B33,'EPA Export Aggregation'!$D:$D,$A$1)*IF($A33="CH4",About!$D$58,IF($A33="N2O",About!$D$59,1))</f>
        <v>0.18615383914389999</v>
      </c>
      <c r="AH33" s="415">
        <f>SUMIFS('EPA Export Aggregation'!AK:AK,'EPA Export Aggregation'!$A:$A,$B33,'EPA Export Aggregation'!$D:$D,$A$1)*IF($A33="CH4",About!$D$58,IF($A33="N2O",About!$D$59,1))</f>
        <v>0.1945542043372</v>
      </c>
    </row>
    <row r="34" spans="1:34" x14ac:dyDescent="0.45">
      <c r="A34" s="413" t="s">
        <v>2215</v>
      </c>
      <c r="B34" s="414" t="s">
        <v>4237</v>
      </c>
      <c r="C34">
        <f>SUMIFS('EPA Export Aggregation'!F:F,'EPA Export Aggregation'!$A:$A,$B34,'EPA Export Aggregation'!$D:$D,$A$1)*IF($A34="CH4",About!$D$58,IF($A34="N2O",About!$D$59,1))</f>
        <v>2.7153131936000002E-3</v>
      </c>
      <c r="D34">
        <f>SUMIFS('EPA Export Aggregation'!G:G,'EPA Export Aggregation'!$A:$A,$B34,'EPA Export Aggregation'!$D:$D,$A$1)*IF($A34="CH4",About!$D$58,IF($A34="N2O",About!$D$59,1))</f>
        <v>2.6022110133000001E-3</v>
      </c>
      <c r="E34">
        <f>SUMIFS('EPA Export Aggregation'!H:H,'EPA Export Aggregation'!$A:$A,$B34,'EPA Export Aggregation'!$D:$D,$A$1)*IF($A34="CH4",About!$D$58,IF($A34="N2O",About!$D$59,1))</f>
        <v>2.7866613444999999E-3</v>
      </c>
      <c r="F34">
        <f>SUMIFS('EPA Export Aggregation'!I:I,'EPA Export Aggregation'!$A:$A,$B34,'EPA Export Aggregation'!$D:$D,$A$1)*IF($A34="CH4",About!$D$58,IF($A34="N2O",About!$D$59,1))</f>
        <v>2.9861056578999999E-3</v>
      </c>
      <c r="G34">
        <f>SUMIFS('EPA Export Aggregation'!J:J,'EPA Export Aggregation'!$A:$A,$B34,'EPA Export Aggregation'!$D:$D,$A$1)*IF($A34="CH4",About!$D$58,IF($A34="N2O",About!$D$59,1))</f>
        <v>2.9529682783999999E-3</v>
      </c>
      <c r="H34">
        <f>SUMIFS('EPA Export Aggregation'!K:K,'EPA Export Aggregation'!$A:$A,$B34,'EPA Export Aggregation'!$D:$D,$A$1)*IF($A34="CH4",About!$D$58,IF($A34="N2O",About!$D$59,1))</f>
        <v>2.0780882396999999E-3</v>
      </c>
      <c r="I34">
        <f>SUMIFS('EPA Export Aggregation'!L:L,'EPA Export Aggregation'!$A:$A,$B34,'EPA Export Aggregation'!$D:$D,$A$1)*IF($A34="CH4",About!$D$58,IF($A34="N2O",About!$D$59,1))</f>
        <v>2.4526849920000001E-3</v>
      </c>
      <c r="J34">
        <f>SUMIFS('EPA Export Aggregation'!M:M,'EPA Export Aggregation'!$A:$A,$B34,'EPA Export Aggregation'!$D:$D,$A$1)*IF($A34="CH4",About!$D$58,IF($A34="N2O",About!$D$59,1))</f>
        <v>3.6821130364000001E-3</v>
      </c>
      <c r="K34">
        <f>SUMIFS('EPA Export Aggregation'!N:N,'EPA Export Aggregation'!$A:$A,$B34,'EPA Export Aggregation'!$D:$D,$A$1)*IF($A34="CH4",About!$D$58,IF($A34="N2O",About!$D$59,1))</f>
        <v>5.2566794279000004E-3</v>
      </c>
      <c r="L34">
        <f>SUMIFS('EPA Export Aggregation'!O:O,'EPA Export Aggregation'!$A:$A,$B34,'EPA Export Aggregation'!$D:$D,$A$1)*IF($A34="CH4",About!$D$58,IF($A34="N2O",About!$D$59,1))</f>
        <v>4.8782826211999997E-3</v>
      </c>
      <c r="M34">
        <f>SUMIFS('EPA Export Aggregation'!P:P,'EPA Export Aggregation'!$A:$A,$B34,'EPA Export Aggregation'!$D:$D,$A$1)*IF($A34="CH4",About!$D$58,IF($A34="N2O",About!$D$59,1))</f>
        <v>4.2107264205E-3</v>
      </c>
      <c r="N34">
        <f>SUMIFS('EPA Export Aggregation'!Q:Q,'EPA Export Aggregation'!$A:$A,$B34,'EPA Export Aggregation'!$D:$D,$A$1)*IF($A34="CH4",About!$D$58,IF($A34="N2O",About!$D$59,1))</f>
        <v>5.0672142489999999E-3</v>
      </c>
      <c r="O34">
        <f>SUMIFS('EPA Export Aggregation'!R:R,'EPA Export Aggregation'!$A:$A,$B34,'EPA Export Aggregation'!$D:$D,$A$1)*IF($A34="CH4",About!$D$58,IF($A34="N2O",About!$D$59,1))</f>
        <v>3.4020040520999998E-3</v>
      </c>
      <c r="P34">
        <f>SUMIFS('EPA Export Aggregation'!S:S,'EPA Export Aggregation'!$A:$A,$B34,'EPA Export Aggregation'!$D:$D,$A$1)*IF($A34="CH4",About!$D$58,IF($A34="N2O",About!$D$59,1))</f>
        <v>3.3783907587000002E-3</v>
      </c>
      <c r="Q34">
        <f>SUMIFS('EPA Export Aggregation'!T:T,'EPA Export Aggregation'!$A:$A,$B34,'EPA Export Aggregation'!$D:$D,$A$1)*IF($A34="CH4",About!$D$58,IF($A34="N2O",About!$D$59,1))</f>
        <v>4.0670508330999996E-3</v>
      </c>
      <c r="R34">
        <f>SUMIFS('EPA Export Aggregation'!U:U,'EPA Export Aggregation'!$A:$A,$B34,'EPA Export Aggregation'!$D:$D,$A$1)*IF($A34="CH4",About!$D$58,IF($A34="N2O",About!$D$59,1))</f>
        <v>3.4572099548999999E-3</v>
      </c>
      <c r="S34">
        <f>SUMIFS('EPA Export Aggregation'!V:V,'EPA Export Aggregation'!$A:$A,$B34,'EPA Export Aggregation'!$D:$D,$A$1)*IF($A34="CH4",About!$D$58,IF($A34="N2O",About!$D$59,1))</f>
        <v>3.5058589010999999E-3</v>
      </c>
      <c r="T34">
        <f>SUMIFS('EPA Export Aggregation'!W:W,'EPA Export Aggregation'!$A:$A,$B34,'EPA Export Aggregation'!$D:$D,$A$1)*IF($A34="CH4",About!$D$58,IF($A34="N2O",About!$D$59,1))</f>
        <v>3.2657795518000001E-3</v>
      </c>
      <c r="U34">
        <f>SUMIFS('EPA Export Aggregation'!X:X,'EPA Export Aggregation'!$A:$A,$B34,'EPA Export Aggregation'!$D:$D,$A$1)*IF($A34="CH4",About!$D$58,IF($A34="N2O",About!$D$59,1))</f>
        <v>3.4711301823E-3</v>
      </c>
      <c r="V34">
        <f>SUMIFS('EPA Export Aggregation'!Y:Y,'EPA Export Aggregation'!$A:$A,$B34,'EPA Export Aggregation'!$D:$D,$A$1)*IF($A34="CH4",About!$D$58,IF($A34="N2O",About!$D$59,1))</f>
        <v>5.8992638422999998E-3</v>
      </c>
      <c r="W34">
        <f>SUMIFS('EPA Export Aggregation'!Z:Z,'EPA Export Aggregation'!$A:$A,$B34,'EPA Export Aggregation'!$D:$D,$A$1)*IF($A34="CH4",About!$D$58,IF($A34="N2O",About!$D$59,1))</f>
        <v>5.3758968218000002E-3</v>
      </c>
      <c r="X34">
        <f>SUMIFS('EPA Export Aggregation'!AA:AA,'EPA Export Aggregation'!$A:$A,$B34,'EPA Export Aggregation'!$D:$D,$A$1)*IF($A34="CH4",About!$D$58,IF($A34="N2O",About!$D$59,1))</f>
        <v>4.2484901267E-3</v>
      </c>
      <c r="Y34">
        <f>SUMIFS('EPA Export Aggregation'!AB:AB,'EPA Export Aggregation'!$A:$A,$B34,'EPA Export Aggregation'!$D:$D,$A$1)*IF($A34="CH4",About!$D$58,IF($A34="N2O",About!$D$59,1))</f>
        <v>4.7711107079000002E-3</v>
      </c>
      <c r="Z34">
        <f>SUMIFS('EPA Export Aggregation'!AC:AC,'EPA Export Aggregation'!$A:$A,$B34,'EPA Export Aggregation'!$D:$D,$A$1)*IF($A34="CH4",About!$D$58,IF($A34="N2O",About!$D$59,1))</f>
        <v>7.1115357586000001E-3</v>
      </c>
      <c r="AA34">
        <f>SUMIFS('EPA Export Aggregation'!AD:AD,'EPA Export Aggregation'!$A:$A,$B34,'EPA Export Aggregation'!$D:$D,$A$1)*IF($A34="CH4",About!$D$58,IF($A34="N2O",About!$D$59,1))</f>
        <v>1.0852020079199999E-2</v>
      </c>
      <c r="AB34">
        <f>SUMIFS('EPA Export Aggregation'!AE:AE,'EPA Export Aggregation'!$A:$A,$B34,'EPA Export Aggregation'!$D:$D,$A$1)*IF($A34="CH4",About!$D$58,IF($A34="N2O",About!$D$59,1))</f>
        <v>1.02965668148E-2</v>
      </c>
      <c r="AC34">
        <f>SUMIFS('EPA Export Aggregation'!AF:AF,'EPA Export Aggregation'!$A:$A,$B34,'EPA Export Aggregation'!$D:$D,$A$1)*IF($A34="CH4",About!$D$58,IF($A34="N2O",About!$D$59,1))</f>
        <v>9.3706601349000003E-3</v>
      </c>
      <c r="AD34">
        <f>SUMIFS('EPA Export Aggregation'!AG:AG,'EPA Export Aggregation'!$A:$A,$B34,'EPA Export Aggregation'!$D:$D,$A$1)*IF($A34="CH4",About!$D$58,IF($A34="N2O",About!$D$59,1))</f>
        <v>9.0226989584000009E-3</v>
      </c>
      <c r="AE34">
        <f>SUMIFS('EPA Export Aggregation'!AH:AH,'EPA Export Aggregation'!$A:$A,$B34,'EPA Export Aggregation'!$D:$D,$A$1)*IF($A34="CH4",About!$D$58,IF($A34="N2O",About!$D$59,1))</f>
        <v>1.09608427112E-2</v>
      </c>
      <c r="AF34">
        <f>SUMIFS('EPA Export Aggregation'!AI:AI,'EPA Export Aggregation'!$A:$A,$B34,'EPA Export Aggregation'!$D:$D,$A$1)*IF($A34="CH4",About!$D$58,IF($A34="N2O",About!$D$59,1))</f>
        <v>1.16330643123E-2</v>
      </c>
      <c r="AG34">
        <f>SUMIFS('EPA Export Aggregation'!AJ:AJ,'EPA Export Aggregation'!$A:$A,$B34,'EPA Export Aggregation'!$D:$D,$A$1)*IF($A34="CH4",About!$D$58,IF($A34="N2O",About!$D$59,1))</f>
        <v>1.2305285913400001E-2</v>
      </c>
      <c r="AH34">
        <f>SUMIFS('EPA Export Aggregation'!AK:AK,'EPA Export Aggregation'!$A:$A,$B34,'EPA Export Aggregation'!$D:$D,$A$1)*IF($A34="CH4",About!$D$58,IF($A34="N2O",About!$D$59,1))</f>
        <v>1.2977507514499999E-2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5.6314618659999993E-4</v>
      </c>
      <c r="D74">
        <f>SUMIFS('EPA Export Aggregation'!G:G,'EPA Export Aggregation'!$A:$A,$B74,'EPA Export Aggregation'!$D:$D,$A$1)*IF($A74="CH4",About!$D$58,IF($A74="N2O",About!$D$59,1))</f>
        <v>1.1771774672E-3</v>
      </c>
      <c r="E74">
        <f>SUMIFS('EPA Export Aggregation'!H:H,'EPA Export Aggregation'!$A:$A,$B74,'EPA Export Aggregation'!$D:$D,$A$1)*IF($A74="CH4",About!$D$58,IF($A74="N2O",About!$D$59,1))</f>
        <v>3.1696673327999995E-3</v>
      </c>
      <c r="F74">
        <f>SUMIFS('EPA Export Aggregation'!I:I,'EPA Export Aggregation'!$A:$A,$B74,'EPA Export Aggregation'!$D:$D,$A$1)*IF($A74="CH4",About!$D$58,IF($A74="N2O",About!$D$59,1))</f>
        <v>1.02872357662E-2</v>
      </c>
      <c r="G74">
        <f>SUMIFS('EPA Export Aggregation'!J:J,'EPA Export Aggregation'!$A:$A,$B74,'EPA Export Aggregation'!$D:$D,$A$1)*IF($A74="CH4",About!$D$58,IF($A74="N2O",About!$D$59,1))</f>
        <v>2.4976369561599997E-2</v>
      </c>
      <c r="H74">
        <f>SUMIFS('EPA Export Aggregation'!K:K,'EPA Export Aggregation'!$A:$A,$B74,'EPA Export Aggregation'!$D:$D,$A$1)*IF($A74="CH4",About!$D$58,IF($A74="N2O",About!$D$59,1))</f>
        <v>5.4924456557399998E-2</v>
      </c>
      <c r="I74">
        <f>SUMIFS('EPA Export Aggregation'!L:L,'EPA Export Aggregation'!$A:$A,$B74,'EPA Export Aggregation'!$D:$D,$A$1)*IF($A74="CH4",About!$D$58,IF($A74="N2O",About!$D$59,1))</f>
        <v>7.7177522764500003E-2</v>
      </c>
      <c r="J74">
        <f>SUMIFS('EPA Export Aggregation'!M:M,'EPA Export Aggregation'!$A:$A,$B74,'EPA Export Aggregation'!$D:$D,$A$1)*IF($A74="CH4",About!$D$58,IF($A74="N2O",About!$D$59,1))</f>
        <v>9.7936167114699976E-2</v>
      </c>
      <c r="K74">
        <f>SUMIFS('EPA Export Aggregation'!N:N,'EPA Export Aggregation'!$A:$A,$B74,'EPA Export Aggregation'!$D:$D,$A$1)*IF($A74="CH4",About!$D$58,IF($A74="N2O",About!$D$59,1))</f>
        <v>0.11272909233129998</v>
      </c>
      <c r="L74">
        <f>SUMIFS('EPA Export Aggregation'!O:O,'EPA Export Aggregation'!$A:$A,$B74,'EPA Export Aggregation'!$D:$D,$A$1)*IF($A74="CH4",About!$D$58,IF($A74="N2O",About!$D$59,1))</f>
        <v>0.12807736550279999</v>
      </c>
      <c r="M74">
        <f>SUMIFS('EPA Export Aggregation'!P:P,'EPA Export Aggregation'!$A:$A,$B74,'EPA Export Aggregation'!$D:$D,$A$1)*IF($A74="CH4",About!$D$58,IF($A74="N2O",About!$D$59,1))</f>
        <v>0.14109198132970002</v>
      </c>
      <c r="N74">
        <f>SUMIFS('EPA Export Aggregation'!Q:Q,'EPA Export Aggregation'!$A:$A,$B74,'EPA Export Aggregation'!$D:$D,$A$1)*IF($A74="CH4",About!$D$58,IF($A74="N2O",About!$D$59,1))</f>
        <v>0.15325493734949999</v>
      </c>
      <c r="O74">
        <f>SUMIFS('EPA Export Aggregation'!R:R,'EPA Export Aggregation'!$A:$A,$B74,'EPA Export Aggregation'!$D:$D,$A$1)*IF($A74="CH4",About!$D$58,IF($A74="N2O",About!$D$59,1))</f>
        <v>0.16243735222749994</v>
      </c>
      <c r="P74">
        <f>SUMIFS('EPA Export Aggregation'!S:S,'EPA Export Aggregation'!$A:$A,$B74,'EPA Export Aggregation'!$D:$D,$A$1)*IF($A74="CH4",About!$D$58,IF($A74="N2O",About!$D$59,1))</f>
        <v>0.17083264843079998</v>
      </c>
      <c r="Q74">
        <f>SUMIFS('EPA Export Aggregation'!T:T,'EPA Export Aggregation'!$A:$A,$B74,'EPA Export Aggregation'!$D:$D,$A$1)*IF($A74="CH4",About!$D$58,IF($A74="N2O",About!$D$59,1))</f>
        <v>0.17802313493630004</v>
      </c>
      <c r="R74">
        <f>SUMIFS('EPA Export Aggregation'!U:U,'EPA Export Aggregation'!$A:$A,$B74,'EPA Export Aggregation'!$D:$D,$A$1)*IF($A74="CH4",About!$D$58,IF($A74="N2O",About!$D$59,1))</f>
        <v>0.18653138940660002</v>
      </c>
      <c r="S74">
        <f>SUMIFS('EPA Export Aggregation'!V:V,'EPA Export Aggregation'!$A:$A,$B74,'EPA Export Aggregation'!$D:$D,$A$1)*IF($A74="CH4",About!$D$58,IF($A74="N2O",About!$D$59,1))</f>
        <v>0.19853608959220001</v>
      </c>
      <c r="T74">
        <f>SUMIFS('EPA Export Aggregation'!W:W,'EPA Export Aggregation'!$A:$A,$B74,'EPA Export Aggregation'!$D:$D,$A$1)*IF($A74="CH4",About!$D$58,IF($A74="N2O",About!$D$59,1))</f>
        <v>0.21180842778979997</v>
      </c>
      <c r="U74">
        <f>SUMIFS('EPA Export Aggregation'!X:X,'EPA Export Aggregation'!$A:$A,$B74,'EPA Export Aggregation'!$D:$D,$A$1)*IF($A74="CH4",About!$D$58,IF($A74="N2O",About!$D$59,1))</f>
        <v>0.22617372484399995</v>
      </c>
      <c r="V74">
        <f>SUMIFS('EPA Export Aggregation'!Y:Y,'EPA Export Aggregation'!$A:$A,$B74,'EPA Export Aggregation'!$D:$D,$A$1)*IF($A74="CH4",About!$D$58,IF($A74="N2O",About!$D$59,1))</f>
        <v>0.23362930465040002</v>
      </c>
      <c r="W74">
        <f>SUMIFS('EPA Export Aggregation'!Z:Z,'EPA Export Aggregation'!$A:$A,$B74,'EPA Export Aggregation'!$D:$D,$A$1)*IF($A74="CH4",About!$D$58,IF($A74="N2O",About!$D$59,1))</f>
        <v>0.21428615733849998</v>
      </c>
      <c r="X74">
        <f>SUMIFS('EPA Export Aggregation'!AA:AA,'EPA Export Aggregation'!$A:$A,$B74,'EPA Export Aggregation'!$D:$D,$A$1)*IF($A74="CH4",About!$D$58,IF($A74="N2O",About!$D$59,1))</f>
        <v>0.22515515466599997</v>
      </c>
      <c r="Y74">
        <f>SUMIFS('EPA Export Aggregation'!AB:AB,'EPA Export Aggregation'!$A:$A,$B74,'EPA Export Aggregation'!$D:$D,$A$1)*IF($A74="CH4",About!$D$58,IF($A74="N2O",About!$D$59,1))</f>
        <v>0.24336805419810001</v>
      </c>
      <c r="Z74">
        <f>SUMIFS('EPA Export Aggregation'!AC:AC,'EPA Export Aggregation'!$A:$A,$B74,'EPA Export Aggregation'!$D:$D,$A$1)*IF($A74="CH4",About!$D$58,IF($A74="N2O",About!$D$59,1))</f>
        <v>0.28528512978350007</v>
      </c>
      <c r="AA74">
        <f>SUMIFS('EPA Export Aggregation'!AD:AD,'EPA Export Aggregation'!$A:$A,$B74,'EPA Export Aggregation'!$D:$D,$A$1)*IF($A74="CH4",About!$D$58,IF($A74="N2O",About!$D$59,1))</f>
        <v>0.32063532684039997</v>
      </c>
      <c r="AB74">
        <f>SUMIFS('EPA Export Aggregation'!AE:AE,'EPA Export Aggregation'!$A:$A,$B74,'EPA Export Aggregation'!$D:$D,$A$1)*IF($A74="CH4",About!$D$58,IF($A74="N2O",About!$D$59,1))</f>
        <v>0.30855313304649995</v>
      </c>
      <c r="AC74">
        <f>SUMIFS('EPA Export Aggregation'!AF:AF,'EPA Export Aggregation'!$A:$A,$B74,'EPA Export Aggregation'!$D:$D,$A$1)*IF($A74="CH4",About!$D$58,IF($A74="N2O",About!$D$59,1))</f>
        <v>0.31057110711480002</v>
      </c>
      <c r="AD74">
        <f>SUMIFS('EPA Export Aggregation'!AG:AG,'EPA Export Aggregation'!$A:$A,$B74,'EPA Export Aggregation'!$D:$D,$A$1)*IF($A74="CH4",About!$D$58,IF($A74="N2O",About!$D$59,1))</f>
        <v>0.26680184388789996</v>
      </c>
      <c r="AE74">
        <f>SUMIFS('EPA Export Aggregation'!AH:AH,'EPA Export Aggregation'!$A:$A,$B74,'EPA Export Aggregation'!$D:$D,$A$1)*IF($A74="CH4",About!$D$58,IF($A74="N2O",About!$D$59,1))</f>
        <v>0.29821226055409988</v>
      </c>
      <c r="AF74">
        <f>SUMIFS('EPA Export Aggregation'!AI:AI,'EPA Export Aggregation'!$A:$A,$B74,'EPA Export Aggregation'!$D:$D,$A$1)*IF($A74="CH4",About!$D$58,IF($A74="N2O",About!$D$59,1))</f>
        <v>0.28500705306099999</v>
      </c>
      <c r="AG74">
        <f>SUMIFS('EPA Export Aggregation'!AJ:AJ,'EPA Export Aggregation'!$A:$A,$B74,'EPA Export Aggregation'!$D:$D,$A$1)*IF($A74="CH4",About!$D$58,IF($A74="N2O",About!$D$59,1))</f>
        <v>0.31652254653580003</v>
      </c>
      <c r="AH74">
        <f>SUMIFS('EPA Export Aggregation'!AK:AK,'EPA Export Aggregation'!$A:$A,$B74,'EPA Export Aggregation'!$D:$D,$A$1)*IF($A74="CH4",About!$D$58,IF($A74="N2O",About!$D$59,1))</f>
        <v>0.33257324358980006</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7.9226901367999997E-3</v>
      </c>
      <c r="D76" s="415">
        <f>SUMIFS('EPA Export Aggregation'!G:G,'EPA Export Aggregation'!$A:$A,$B76,'EPA Export Aggregation'!$D:$D,$A$1)*IF($A76="CH4",About!$D$58,IF($A76="N2O",About!$D$59,1))</f>
        <v>7.9226901367999997E-3</v>
      </c>
      <c r="E76" s="415">
        <f>SUMIFS('EPA Export Aggregation'!H:H,'EPA Export Aggregation'!$A:$A,$B76,'EPA Export Aggregation'!$D:$D,$A$1)*IF($A76="CH4",About!$D$58,IF($A76="N2O",About!$D$59,1))</f>
        <v>7.9226901367999997E-3</v>
      </c>
      <c r="F76" s="415">
        <f>SUMIFS('EPA Export Aggregation'!I:I,'EPA Export Aggregation'!$A:$A,$B76,'EPA Export Aggregation'!$D:$D,$A$1)*IF($A76="CH4",About!$D$58,IF($A76="N2O",About!$D$59,1))</f>
        <v>9.9033627330999997E-3</v>
      </c>
      <c r="G76" s="415">
        <f>SUMIFS('EPA Export Aggregation'!J:J,'EPA Export Aggregation'!$A:$A,$B76,'EPA Export Aggregation'!$D:$D,$A$1)*IF($A76="CH4",About!$D$58,IF($A76="N2O",About!$D$59,1))</f>
        <v>1.08936983182E-2</v>
      </c>
      <c r="H76" s="415">
        <f>SUMIFS('EPA Export Aggregation'!K:K,'EPA Export Aggregation'!$A:$A,$B76,'EPA Export Aggregation'!$D:$D,$A$1)*IF($A76="CH4",About!$D$58,IF($A76="N2O",About!$D$59,1))</f>
        <v>1.3689683811300001E-2</v>
      </c>
      <c r="I76" s="415">
        <f>SUMIFS('EPA Export Aggregation'!L:L,'EPA Export Aggregation'!$A:$A,$B76,'EPA Export Aggregation'!$D:$D,$A$1)*IF($A76="CH4",About!$D$58,IF($A76="N2O",About!$D$59,1))</f>
        <v>1.52018861366E-2</v>
      </c>
      <c r="J76" s="415">
        <f>SUMIFS('EPA Export Aggregation'!M:M,'EPA Export Aggregation'!$A:$A,$B76,'EPA Export Aggregation'!$D:$D,$A$1)*IF($A76="CH4",About!$D$58,IF($A76="N2O",About!$D$59,1))</f>
        <v>1.6065353634699998E-2</v>
      </c>
      <c r="K76" s="415">
        <f>SUMIFS('EPA Export Aggregation'!N:N,'EPA Export Aggregation'!$A:$A,$B76,'EPA Export Aggregation'!$D:$D,$A$1)*IF($A76="CH4",About!$D$58,IF($A76="N2O",About!$D$59,1))</f>
        <v>1.9698950803699999E-2</v>
      </c>
      <c r="L76" s="415">
        <f>SUMIFS('EPA Export Aggregation'!O:O,'EPA Export Aggregation'!$A:$A,$B76,'EPA Export Aggregation'!$D:$D,$A$1)*IF($A76="CH4",About!$D$58,IF($A76="N2O",About!$D$59,1))</f>
        <v>1.9989697304399999E-2</v>
      </c>
      <c r="M76" s="415">
        <f>SUMIFS('EPA Export Aggregation'!P:P,'EPA Export Aggregation'!$A:$A,$B76,'EPA Export Aggregation'!$D:$D,$A$1)*IF($A76="CH4",About!$D$58,IF($A76="N2O",About!$D$59,1))</f>
        <v>1.2173441940399999E-2</v>
      </c>
      <c r="N76" s="415">
        <f>SUMIFS('EPA Export Aggregation'!Q:Q,'EPA Export Aggregation'!$A:$A,$B76,'EPA Export Aggregation'!$D:$D,$A$1)*IF($A76="CH4",About!$D$58,IF($A76="N2O",About!$D$59,1))</f>
        <v>8.0893758678999995E-3</v>
      </c>
      <c r="O76" s="415">
        <f>SUMIFS('EPA Export Aggregation'!R:R,'EPA Export Aggregation'!$A:$A,$B76,'EPA Export Aggregation'!$D:$D,$A$1)*IF($A76="CH4",About!$D$58,IF($A76="N2O",About!$D$59,1))</f>
        <v>7.7335457466000002E-3</v>
      </c>
      <c r="P76" s="415">
        <f>SUMIFS('EPA Export Aggregation'!S:S,'EPA Export Aggregation'!$A:$A,$B76,'EPA Export Aggregation'!$D:$D,$A$1)*IF($A76="CH4",About!$D$58,IF($A76="N2O",About!$D$59,1))</f>
        <v>8.0867879449000001E-3</v>
      </c>
      <c r="Q76" s="415">
        <f>SUMIFS('EPA Export Aggregation'!T:T,'EPA Export Aggregation'!$A:$A,$B76,'EPA Export Aggregation'!$D:$D,$A$1)*IF($A76="CH4",About!$D$58,IF($A76="N2O",About!$D$59,1))</f>
        <v>8.0516332513000007E-3</v>
      </c>
      <c r="R76" s="415">
        <f>SUMIFS('EPA Export Aggregation'!U:U,'EPA Export Aggregation'!$A:$A,$B76,'EPA Export Aggregation'!$D:$D,$A$1)*IF($A76="CH4",About!$D$58,IF($A76="N2O",About!$D$59,1))</f>
        <v>7.7291955259000001E-3</v>
      </c>
      <c r="S76" s="415">
        <f>SUMIFS('EPA Export Aggregation'!V:V,'EPA Export Aggregation'!$A:$A,$B76,'EPA Export Aggregation'!$D:$D,$A$1)*IF($A76="CH4",About!$D$58,IF($A76="N2O",About!$D$59,1))</f>
        <v>9.2022502767999999E-3</v>
      </c>
      <c r="T76" s="415">
        <f>SUMIFS('EPA Export Aggregation'!W:W,'EPA Export Aggregation'!$A:$A,$B76,'EPA Export Aggregation'!$D:$D,$A$1)*IF($A76="CH4",About!$D$58,IF($A76="N2O",About!$D$59,1))</f>
        <v>8.9548377599000008E-3</v>
      </c>
      <c r="U76" s="415">
        <f>SUMIFS('EPA Export Aggregation'!X:X,'EPA Export Aggregation'!$A:$A,$B76,'EPA Export Aggregation'!$D:$D,$A$1)*IF($A76="CH4",About!$D$58,IF($A76="N2O",About!$D$59,1))</f>
        <v>8.4637444644999997E-3</v>
      </c>
      <c r="V76" s="415">
        <f>SUMIFS('EPA Export Aggregation'!Y:Y,'EPA Export Aggregation'!$A:$A,$B76,'EPA Export Aggregation'!$D:$D,$A$1)*IF($A76="CH4",About!$D$58,IF($A76="N2O",About!$D$59,1))</f>
        <v>6.4956037311999998E-3</v>
      </c>
      <c r="W76" s="415">
        <f>SUMIFS('EPA Export Aggregation'!Z:Z,'EPA Export Aggregation'!$A:$A,$B76,'EPA Export Aggregation'!$D:$D,$A$1)*IF($A76="CH4",About!$D$58,IF($A76="N2O",About!$D$59,1))</f>
        <v>8.6779950135000006E-3</v>
      </c>
      <c r="X76" s="415">
        <f>SUMIFS('EPA Export Aggregation'!AA:AA,'EPA Export Aggregation'!$A:$A,$B76,'EPA Export Aggregation'!$D:$D,$A$1)*IF($A76="CH4",About!$D$58,IF($A76="N2O",About!$D$59,1))</f>
        <v>1.2615812634999999E-3</v>
      </c>
      <c r="Y76" s="415">
        <f>SUMIFS('EPA Export Aggregation'!AB:AB,'EPA Export Aggregation'!$A:$A,$B76,'EPA Export Aggregation'!$D:$D,$A$1)*IF($A76="CH4",About!$D$58,IF($A76="N2O",About!$D$59,1))</f>
        <v>5.944611616E-4</v>
      </c>
      <c r="Z76" s="415">
        <f>SUMIFS('EPA Export Aggregation'!AC:AC,'EPA Export Aggregation'!$A:$A,$B76,'EPA Export Aggregation'!$D:$D,$A$1)*IF($A76="CH4",About!$D$58,IF($A76="N2O",About!$D$59,1))</f>
        <v>1.20365205769E-2</v>
      </c>
      <c r="AA76" s="415">
        <f>SUMIFS('EPA Export Aggregation'!AD:AD,'EPA Export Aggregation'!$A:$A,$B76,'EPA Export Aggregation'!$D:$D,$A$1)*IF($A76="CH4",About!$D$58,IF($A76="N2O",About!$D$59,1))</f>
        <v>1.313133566E-2</v>
      </c>
      <c r="AB76" s="415">
        <f>SUMIFS('EPA Export Aggregation'!AE:AE,'EPA Export Aggregation'!$A:$A,$B76,'EPA Export Aggregation'!$D:$D,$A$1)*IF($A76="CH4",About!$D$58,IF($A76="N2O",About!$D$59,1))</f>
        <v>1.4547097956700001E-2</v>
      </c>
      <c r="AC76" s="415">
        <f>SUMIFS('EPA Export Aggregation'!AF:AF,'EPA Export Aggregation'!$A:$A,$B76,'EPA Export Aggregation'!$D:$D,$A$1)*IF($A76="CH4",About!$D$58,IF($A76="N2O",About!$D$59,1))</f>
        <v>1.20966652E-2</v>
      </c>
      <c r="AD76" s="415">
        <f>SUMIFS('EPA Export Aggregation'!AG:AG,'EPA Export Aggregation'!$A:$A,$B76,'EPA Export Aggregation'!$D:$D,$A$1)*IF($A76="CH4",About!$D$58,IF($A76="N2O",About!$D$59,1))</f>
        <v>1.70596212E-2</v>
      </c>
      <c r="AE76" s="415">
        <f>SUMIFS('EPA Export Aggregation'!AH:AH,'EPA Export Aggregation'!$A:$A,$B76,'EPA Export Aggregation'!$D:$D,$A$1)*IF($A76="CH4",About!$D$58,IF($A76="N2O",About!$D$59,1))</f>
        <v>1.56611653835E-2</v>
      </c>
      <c r="AF76" s="415">
        <f>SUMIFS('EPA Export Aggregation'!AI:AI,'EPA Export Aggregation'!$A:$A,$B76,'EPA Export Aggregation'!$D:$D,$A$1)*IF($A76="CH4",About!$D$58,IF($A76="N2O",About!$D$59,1))</f>
        <v>1.6011800832699999E-2</v>
      </c>
      <c r="AG76" s="415">
        <f>SUMIFS('EPA Export Aggregation'!AJ:AJ,'EPA Export Aggregation'!$A:$A,$B76,'EPA Export Aggregation'!$D:$D,$A$1)*IF($A76="CH4",About!$D$58,IF($A76="N2O",About!$D$59,1))</f>
        <v>1.6110334519999998E-2</v>
      </c>
      <c r="AH76" s="415">
        <f>SUMIFS('EPA Export Aggregation'!AK:AK,'EPA Export Aggregation'!$A:$A,$B76,'EPA Export Aggregation'!$D:$D,$A$1)*IF($A76="CH4",About!$D$58,IF($A76="N2O",About!$D$59,1))</f>
        <v>1.6420460238699999E-2</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0.11106139251420211</v>
      </c>
      <c r="D80" s="415">
        <f>SUMIFS('EPA Export Aggregation'!G:G,'EPA Export Aggregation'!$A:$A,$B80,'EPA Export Aggregation'!$D:$D,$A$1)*IF($A80="CH4",About!$D$58,IF($A80="N2O",About!$D$59,1))</f>
        <v>0.11106139251420211</v>
      </c>
      <c r="E80" s="415">
        <f>SUMIFS('EPA Export Aggregation'!H:H,'EPA Export Aggregation'!$A:$A,$B80,'EPA Export Aggregation'!$D:$D,$A$1)*IF($A80="CH4",About!$D$58,IF($A80="N2O",About!$D$59,1))</f>
        <v>0.11106139251420211</v>
      </c>
      <c r="F80" s="415">
        <f>SUMIFS('EPA Export Aggregation'!I:I,'EPA Export Aggregation'!$A:$A,$B80,'EPA Export Aggregation'!$D:$D,$A$1)*IF($A80="CH4",About!$D$58,IF($A80="N2O",About!$D$59,1))</f>
        <v>0.1388267395348024</v>
      </c>
      <c r="G80" s="415">
        <f>SUMIFS('EPA Export Aggregation'!J:J,'EPA Export Aggregation'!$A:$A,$B80,'EPA Export Aggregation'!$D:$D,$A$1)*IF($A80="CH4",About!$D$58,IF($A80="N2O",About!$D$59,1))</f>
        <v>0.15270941382140271</v>
      </c>
      <c r="H80" s="415">
        <f>SUMIFS('EPA Export Aggregation'!K:K,'EPA Export Aggregation'!$A:$A,$B80,'EPA Export Aggregation'!$D:$D,$A$1)*IF($A80="CH4",About!$D$58,IF($A80="N2O",About!$D$59,1))</f>
        <v>0.19190393637138881</v>
      </c>
      <c r="I80" s="415">
        <f>SUMIFS('EPA Export Aggregation'!L:L,'EPA Export Aggregation'!$A:$A,$B80,'EPA Export Aggregation'!$D:$D,$A$1)*IF($A80="CH4",About!$D$58,IF($A80="N2O",About!$D$59,1))</f>
        <v>0.2131021935651963</v>
      </c>
      <c r="J80" s="415">
        <f>SUMIFS('EPA Export Aggregation'!M:M,'EPA Export Aggregation'!$A:$A,$B80,'EPA Export Aggregation'!$D:$D,$A$1)*IF($A80="CH4",About!$D$58,IF($A80="N2O",About!$D$59,1))</f>
        <v>0.22520641002733621</v>
      </c>
      <c r="K80" s="415">
        <f>SUMIFS('EPA Export Aggregation'!N:N,'EPA Export Aggregation'!$A:$A,$B80,'EPA Export Aggregation'!$D:$D,$A$1)*IF($A80="CH4",About!$D$58,IF($A80="N2O",About!$D$59,1))</f>
        <v>0.27614270093756432</v>
      </c>
      <c r="L80" s="415">
        <f>SUMIFS('EPA Export Aggregation'!O:O,'EPA Export Aggregation'!$A:$A,$B80,'EPA Export Aggregation'!$D:$D,$A$1)*IF($A80="CH4",About!$D$58,IF($A80="N2O",About!$D$59,1))</f>
        <v>0.28021842273471143</v>
      </c>
      <c r="M80" s="415">
        <f>SUMIFS('EPA Export Aggregation'!P:P,'EPA Export Aggregation'!$A:$A,$B80,'EPA Export Aggregation'!$D:$D,$A$1)*IF($A80="CH4",About!$D$58,IF($A80="N2O",About!$D$59,1))</f>
        <v>0.2390070905827755</v>
      </c>
      <c r="N80" s="415">
        <f>SUMIFS('EPA Export Aggregation'!Q:Q,'EPA Export Aggregation'!$A:$A,$B80,'EPA Export Aggregation'!$D:$D,$A$1)*IF($A80="CH4",About!$D$58,IF($A80="N2O",About!$D$59,1))</f>
        <v>0.16820701671610319</v>
      </c>
      <c r="O80" s="415">
        <f>SUMIFS('EPA Export Aggregation'!R:R,'EPA Export Aggregation'!$A:$A,$B80,'EPA Export Aggregation'!$D:$D,$A$1)*IF($A80="CH4",About!$D$58,IF($A80="N2O",About!$D$59,1))</f>
        <v>0.16477811784671861</v>
      </c>
      <c r="P80" s="415">
        <f>SUMIFS('EPA Export Aggregation'!S:S,'EPA Export Aggregation'!$A:$A,$B80,'EPA Export Aggregation'!$D:$D,$A$1)*IF($A80="CH4",About!$D$58,IF($A80="N2O",About!$D$59,1))</f>
        <v>0.1506528911670004</v>
      </c>
      <c r="Q80" s="415">
        <f>SUMIFS('EPA Export Aggregation'!T:T,'EPA Export Aggregation'!$A:$A,$B80,'EPA Export Aggregation'!$D:$D,$A$1)*IF($A80="CH4",About!$D$58,IF($A80="N2O",About!$D$59,1))</f>
        <v>0.13993259643531161</v>
      </c>
      <c r="R80" s="415">
        <f>SUMIFS('EPA Export Aggregation'!U:U,'EPA Export Aggregation'!$A:$A,$B80,'EPA Export Aggregation'!$D:$D,$A$1)*IF($A80="CH4",About!$D$58,IF($A80="N2O",About!$D$59,1))</f>
        <v>0.12892916745612151</v>
      </c>
      <c r="S80" s="415">
        <f>SUMIFS('EPA Export Aggregation'!V:V,'EPA Export Aggregation'!$A:$A,$B80,'EPA Export Aggregation'!$D:$D,$A$1)*IF($A80="CH4",About!$D$58,IF($A80="N2O",About!$D$59,1))</f>
        <v>0.13775017922650901</v>
      </c>
      <c r="T80" s="415">
        <f>SUMIFS('EPA Export Aggregation'!W:W,'EPA Export Aggregation'!$A:$A,$B80,'EPA Export Aggregation'!$D:$D,$A$1)*IF($A80="CH4",About!$D$58,IF($A80="N2O",About!$D$59,1))</f>
        <v>0.13162933324768469</v>
      </c>
      <c r="U80" s="415">
        <f>SUMIFS('EPA Export Aggregation'!X:X,'EPA Export Aggregation'!$A:$A,$B80,'EPA Export Aggregation'!$D:$D,$A$1)*IF($A80="CH4",About!$D$58,IF($A80="N2O",About!$D$59,1))</f>
        <v>0.119620491729398</v>
      </c>
      <c r="V80" s="415">
        <f>SUMIFS('EPA Export Aggregation'!Y:Y,'EPA Export Aggregation'!$A:$A,$B80,'EPA Export Aggregation'!$D:$D,$A$1)*IF($A80="CH4",About!$D$58,IF($A80="N2O",About!$D$59,1))</f>
        <v>8.20533516299677E-2</v>
      </c>
      <c r="W80" s="415">
        <f>SUMIFS('EPA Export Aggregation'!Z:Z,'EPA Export Aggregation'!$A:$A,$B80,'EPA Export Aggregation'!$D:$D,$A$1)*IF($A80="CH4",About!$D$58,IF($A80="N2O",About!$D$59,1))</f>
        <v>0.1102894976858964</v>
      </c>
      <c r="X80" s="415">
        <f>SUMIFS('EPA Export Aggregation'!AA:AA,'EPA Export Aggregation'!$A:$A,$B80,'EPA Export Aggregation'!$D:$D,$A$1)*IF($A80="CH4",About!$D$58,IF($A80="N2O",About!$D$59,1))</f>
        <v>0.25665125156079999</v>
      </c>
      <c r="Y80" s="415">
        <f>SUMIFS('EPA Export Aggregation'!AB:AB,'EPA Export Aggregation'!$A:$A,$B80,'EPA Export Aggregation'!$D:$D,$A$1)*IF($A80="CH4",About!$D$58,IF($A80="N2O",About!$D$59,1))</f>
        <v>0.22297488425760001</v>
      </c>
      <c r="Z80" s="415">
        <f>SUMIFS('EPA Export Aggregation'!AC:AC,'EPA Export Aggregation'!$A:$A,$B80,'EPA Export Aggregation'!$D:$D,$A$1)*IF($A80="CH4",About!$D$58,IF($A80="N2O",About!$D$59,1))</f>
        <v>0.174787839162</v>
      </c>
      <c r="AA80" s="415">
        <f>SUMIFS('EPA Export Aggregation'!AD:AD,'EPA Export Aggregation'!$A:$A,$B80,'EPA Export Aggregation'!$D:$D,$A$1)*IF($A80="CH4",About!$D$58,IF($A80="N2O",About!$D$59,1))</f>
        <v>0.1094721845938</v>
      </c>
      <c r="AB80" s="415">
        <f>SUMIFS('EPA Export Aggregation'!AE:AE,'EPA Export Aggregation'!$A:$A,$B80,'EPA Export Aggregation'!$D:$D,$A$1)*IF($A80="CH4",About!$D$58,IF($A80="N2O",About!$D$59,1))</f>
        <v>0.1052075952</v>
      </c>
      <c r="AC80" s="415">
        <f>SUMIFS('EPA Export Aggregation'!AF:AF,'EPA Export Aggregation'!$A:$A,$B80,'EPA Export Aggregation'!$D:$D,$A$1)*IF($A80="CH4",About!$D$58,IF($A80="N2O",About!$D$59,1))</f>
        <v>0.10615305379999999</v>
      </c>
      <c r="AD80" s="415">
        <f>SUMIFS('EPA Export Aggregation'!AG:AG,'EPA Export Aggregation'!$A:$A,$B80,'EPA Export Aggregation'!$D:$D,$A$1)*IF($A80="CH4",About!$D$58,IF($A80="N2O",About!$D$59,1))</f>
        <v>0.103019504</v>
      </c>
      <c r="AE80" s="415">
        <f>SUMIFS('EPA Export Aggregation'!AH:AH,'EPA Export Aggregation'!$A:$A,$B80,'EPA Export Aggregation'!$D:$D,$A$1)*IF($A80="CH4",About!$D$58,IF($A80="N2O",About!$D$59,1))</f>
        <v>9.6088544485700006E-2</v>
      </c>
      <c r="AF80" s="415">
        <f>SUMIFS('EPA Export Aggregation'!AI:AI,'EPA Export Aggregation'!$A:$A,$B80,'EPA Export Aggregation'!$D:$D,$A$1)*IF($A80="CH4",About!$D$58,IF($A80="N2O",About!$D$59,1))</f>
        <v>9.9848921600000001E-2</v>
      </c>
      <c r="AG80" s="415">
        <f>SUMIFS('EPA Export Aggregation'!AJ:AJ,'EPA Export Aggregation'!$A:$A,$B80,'EPA Export Aggregation'!$D:$D,$A$1)*IF($A80="CH4",About!$D$58,IF($A80="N2O",About!$D$59,1))</f>
        <v>9.8341918200000003E-2</v>
      </c>
      <c r="AH80" s="415">
        <f>SUMIFS('EPA Export Aggregation'!AK:AK,'EPA Export Aggregation'!$A:$A,$B80,'EPA Export Aggregation'!$D:$D,$A$1)*IF($A80="CH4",About!$D$58,IF($A80="N2O",About!$D$59,1))</f>
        <v>0.1084531782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2.2325002350000001E-2</v>
      </c>
      <c r="D84" s="415">
        <f>SUMIFS('EPA Export Aggregation'!G:G,'EPA Export Aggregation'!$A:$A,$B84,'EPA Export Aggregation'!$D:$D,$A$1)*IF($A84="CH4",About!$D$58,IF($A84="N2O",About!$D$59,1))</f>
        <v>2.2325002350000001E-2</v>
      </c>
      <c r="E84" s="415">
        <f>SUMIFS('EPA Export Aggregation'!H:H,'EPA Export Aggregation'!$A:$A,$B84,'EPA Export Aggregation'!$D:$D,$A$1)*IF($A84="CH4",About!$D$58,IF($A84="N2O",About!$D$59,1))</f>
        <v>2.2325002350000001E-2</v>
      </c>
      <c r="F84" s="415">
        <f>SUMIFS('EPA Export Aggregation'!I:I,'EPA Export Aggregation'!$A:$A,$B84,'EPA Export Aggregation'!$D:$D,$A$1)*IF($A84="CH4",About!$D$58,IF($A84="N2O",About!$D$59,1))</f>
        <v>2.7906252350000001E-2</v>
      </c>
      <c r="G84" s="415">
        <f>SUMIFS('EPA Export Aggregation'!J:J,'EPA Export Aggregation'!$A:$A,$B84,'EPA Export Aggregation'!$D:$D,$A$1)*IF($A84="CH4",About!$D$58,IF($A84="N2O",About!$D$59,1))</f>
        <v>3.0696877349999999E-2</v>
      </c>
      <c r="H84" s="415">
        <f>SUMIFS('EPA Export Aggregation'!K:K,'EPA Export Aggregation'!$A:$A,$B84,'EPA Export Aggregation'!$D:$D,$A$1)*IF($A84="CH4",About!$D$58,IF($A84="N2O",About!$D$59,1))</f>
        <v>3.8575564899999998E-2</v>
      </c>
      <c r="I84" s="415">
        <f>SUMIFS('EPA Export Aggregation'!L:L,'EPA Export Aggregation'!$A:$A,$B84,'EPA Export Aggregation'!$D:$D,$A$1)*IF($A84="CH4",About!$D$58,IF($A84="N2O",About!$D$59,1))</f>
        <v>4.2836730599999998E-2</v>
      </c>
      <c r="J84" s="415">
        <f>SUMIFS('EPA Export Aggregation'!M:M,'EPA Export Aggregation'!$A:$A,$B84,'EPA Export Aggregation'!$D:$D,$A$1)*IF($A84="CH4",About!$D$58,IF($A84="N2O",About!$D$59,1))</f>
        <v>4.5269859500000002E-2</v>
      </c>
      <c r="K84" s="415">
        <f>SUMIFS('EPA Export Aggregation'!N:N,'EPA Export Aggregation'!$A:$A,$B84,'EPA Export Aggregation'!$D:$D,$A$1)*IF($A84="CH4",About!$D$58,IF($A84="N2O",About!$D$59,1))</f>
        <v>5.5508816549999999E-2</v>
      </c>
      <c r="L84" s="415">
        <f>SUMIFS('EPA Export Aggregation'!O:O,'EPA Export Aggregation'!$A:$A,$B84,'EPA Export Aggregation'!$D:$D,$A$1)*IF($A84="CH4",About!$D$58,IF($A84="N2O",About!$D$59,1))</f>
        <v>5.6328097049999998E-2</v>
      </c>
      <c r="M84" s="415">
        <f>SUMIFS('EPA Export Aggregation'!P:P,'EPA Export Aggregation'!$A:$A,$B84,'EPA Export Aggregation'!$D:$D,$A$1)*IF($A84="CH4",About!$D$58,IF($A84="N2O",About!$D$59,1))</f>
        <v>4.5527247950000002E-2</v>
      </c>
      <c r="N84" s="415">
        <f>SUMIFS('EPA Export Aggregation'!Q:Q,'EPA Export Aggregation'!$A:$A,$B84,'EPA Export Aggregation'!$D:$D,$A$1)*IF($A84="CH4",About!$D$58,IF($A84="N2O",About!$D$59,1))</f>
        <v>3.0954653549999999E-2</v>
      </c>
      <c r="O84" s="415">
        <f>SUMIFS('EPA Export Aggregation'!R:R,'EPA Export Aggregation'!$A:$A,$B84,'EPA Export Aggregation'!$D:$D,$A$1)*IF($A84="CH4",About!$D$58,IF($A84="N2O",About!$D$59,1))</f>
        <v>2.7475791100000001E-2</v>
      </c>
      <c r="P84" s="415">
        <f>SUMIFS('EPA Export Aggregation'!S:S,'EPA Export Aggregation'!$A:$A,$B84,'EPA Export Aggregation'!$D:$D,$A$1)*IF($A84="CH4",About!$D$58,IF($A84="N2O",About!$D$59,1))</f>
        <v>3.3100365700000002E-2</v>
      </c>
      <c r="Q84" s="415">
        <f>SUMIFS('EPA Export Aggregation'!T:T,'EPA Export Aggregation'!$A:$A,$B84,'EPA Export Aggregation'!$D:$D,$A$1)*IF($A84="CH4",About!$D$58,IF($A84="N2O",About!$D$59,1))</f>
        <v>3.1774194899999997E-2</v>
      </c>
      <c r="R84" s="415">
        <f>SUMIFS('EPA Export Aggregation'!U:U,'EPA Export Aggregation'!$A:$A,$B84,'EPA Export Aggregation'!$D:$D,$A$1)*IF($A84="CH4",About!$D$58,IF($A84="N2O",About!$D$59,1))</f>
        <v>3.4551758600000003E-2</v>
      </c>
      <c r="S84" s="415">
        <f>SUMIFS('EPA Export Aggregation'!V:V,'EPA Export Aggregation'!$A:$A,$B84,'EPA Export Aggregation'!$D:$D,$A$1)*IF($A84="CH4",About!$D$58,IF($A84="N2O",About!$D$59,1))</f>
        <v>3.3553377549999999E-2</v>
      </c>
      <c r="T84" s="415">
        <f>SUMIFS('EPA Export Aggregation'!W:W,'EPA Export Aggregation'!$A:$A,$B84,'EPA Export Aggregation'!$D:$D,$A$1)*IF($A84="CH4",About!$D$58,IF($A84="N2O",About!$D$59,1))</f>
        <v>2.6996104399999998E-2</v>
      </c>
      <c r="U84" s="415">
        <f>SUMIFS('EPA Export Aggregation'!X:X,'EPA Export Aggregation'!$A:$A,$B84,'EPA Export Aggregation'!$D:$D,$A$1)*IF($A84="CH4",About!$D$58,IF($A84="N2O",About!$D$59,1))</f>
        <v>2.4789943200000001E-2</v>
      </c>
      <c r="V84" s="415">
        <f>SUMIFS('EPA Export Aggregation'!Y:Y,'EPA Export Aggregation'!$A:$A,$B84,'EPA Export Aggregation'!$D:$D,$A$1)*IF($A84="CH4",About!$D$58,IF($A84="N2O",About!$D$59,1))</f>
        <v>1.8942003450000001E-2</v>
      </c>
      <c r="W84" s="415">
        <f>SUMIFS('EPA Export Aggregation'!Z:Z,'EPA Export Aggregation'!$A:$A,$B84,'EPA Export Aggregation'!$D:$D,$A$1)*IF($A84="CH4",About!$D$58,IF($A84="N2O",About!$D$59,1))</f>
        <v>2.4764889849999999E-2</v>
      </c>
      <c r="X84" s="415">
        <f>SUMIFS('EPA Export Aggregation'!AA:AA,'EPA Export Aggregation'!$A:$A,$B84,'EPA Export Aggregation'!$D:$D,$A$1)*IF($A84="CH4",About!$D$58,IF($A84="N2O",About!$D$59,1))</f>
        <v>3.58251625E-2</v>
      </c>
      <c r="Y84" s="415">
        <f>SUMIFS('EPA Export Aggregation'!AB:AB,'EPA Export Aggregation'!$A:$A,$B84,'EPA Export Aggregation'!$D:$D,$A$1)*IF($A84="CH4",About!$D$58,IF($A84="N2O",About!$D$59,1))</f>
        <v>5.1590137500000001E-2</v>
      </c>
      <c r="Z84" s="415">
        <f>SUMIFS('EPA Export Aggregation'!AC:AC,'EPA Export Aggregation'!$A:$A,$B84,'EPA Export Aggregation'!$D:$D,$A$1)*IF($A84="CH4",About!$D$58,IF($A84="N2O",About!$D$59,1))</f>
        <v>4.8620912500000002E-2</v>
      </c>
      <c r="AA84" s="415">
        <f>SUMIFS('EPA Export Aggregation'!AD:AD,'EPA Export Aggregation'!$A:$A,$B84,'EPA Export Aggregation'!$D:$D,$A$1)*IF($A84="CH4",About!$D$58,IF($A84="N2O",About!$D$59,1))</f>
        <v>4.4241099999999998E-2</v>
      </c>
      <c r="AB84" s="415">
        <f>SUMIFS('EPA Export Aggregation'!AE:AE,'EPA Export Aggregation'!$A:$A,$B84,'EPA Export Aggregation'!$D:$D,$A$1)*IF($A84="CH4",About!$D$58,IF($A84="N2O",About!$D$59,1))</f>
        <v>3.6770450000000003E-2</v>
      </c>
      <c r="AC84" s="415">
        <f>SUMIFS('EPA Export Aggregation'!AF:AF,'EPA Export Aggregation'!$A:$A,$B84,'EPA Export Aggregation'!$D:$D,$A$1)*IF($A84="CH4",About!$D$58,IF($A84="N2O",About!$D$59,1))</f>
        <v>3.3355900000000001E-2</v>
      </c>
      <c r="AD84" s="415">
        <f>SUMIFS('EPA Export Aggregation'!AG:AG,'EPA Export Aggregation'!$A:$A,$B84,'EPA Export Aggregation'!$D:$D,$A$1)*IF($A84="CH4",About!$D$58,IF($A84="N2O",About!$D$59,1))</f>
        <v>1.243385E-2</v>
      </c>
      <c r="AE84" s="415">
        <f>SUMIFS('EPA Export Aggregation'!AH:AH,'EPA Export Aggregation'!$A:$A,$B84,'EPA Export Aggregation'!$D:$D,$A$1)*IF($A84="CH4",About!$D$58,IF($A84="N2O",About!$D$59,1))</f>
        <v>1.336445E-2</v>
      </c>
      <c r="AF84" s="415">
        <f>SUMIFS('EPA Export Aggregation'!AI:AI,'EPA Export Aggregation'!$A:$A,$B84,'EPA Export Aggregation'!$D:$D,$A$1)*IF($A84="CH4",About!$D$58,IF($A84="N2O",About!$D$59,1))</f>
        <v>2.5934599999999999E-2</v>
      </c>
      <c r="AG84" s="415">
        <f>SUMIFS('EPA Export Aggregation'!AJ:AJ,'EPA Export Aggregation'!$A:$A,$B84,'EPA Export Aggregation'!$D:$D,$A$1)*IF($A84="CH4",About!$D$58,IF($A84="N2O",About!$D$59,1))</f>
        <v>3.1534649999999997E-2</v>
      </c>
      <c r="AH84" s="415">
        <f>SUMIFS('EPA Export Aggregation'!AK:AK,'EPA Export Aggregation'!$A:$A,$B84,'EPA Export Aggregation'!$D:$D,$A$1)*IF($A84="CH4",About!$D$58,IF($A84="N2O",About!$D$59,1))</f>
        <v>3.9430649999999998E-2</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1.9607175700000002E-3</v>
      </c>
      <c r="D87" s="415">
        <f>SUMIFS('EPA Export Aggregation'!$F:$F,'EPA Export Aggregation'!$A:$A,$B87,'EPA Export Aggregation'!$D:$D,$A$1)*IF($A87="CH4",About!$D$58,IF($A87="N2O",About!$D$59,1))</f>
        <v>1.9607175700000002E-3</v>
      </c>
      <c r="E87" s="415">
        <f>SUMIFS('EPA Export Aggregation'!$F:$F,'EPA Export Aggregation'!$A:$A,$B87,'EPA Export Aggregation'!$D:$D,$A$1)*IF($A87="CH4",About!$D$58,IF($A87="N2O",About!$D$59,1))</f>
        <v>1.9607175700000002E-3</v>
      </c>
      <c r="F87" s="415">
        <f>SUMIFS('EPA Export Aggregation'!$F:$F,'EPA Export Aggregation'!$A:$A,$B87,'EPA Export Aggregation'!$D:$D,$A$1)*IF($A87="CH4",About!$D$58,IF($A87="N2O",About!$D$59,1))</f>
        <v>1.9607175700000002E-3</v>
      </c>
      <c r="G87" s="415">
        <f>SUMIFS('EPA Export Aggregation'!$F:$F,'EPA Export Aggregation'!$A:$A,$B87,'EPA Export Aggregation'!$D:$D,$A$1)*IF($A87="CH4",About!$D$58,IF($A87="N2O",About!$D$59,1))</f>
        <v>1.9607175700000002E-3</v>
      </c>
      <c r="H87" s="415">
        <f>SUMIFS('EPA Export Aggregation'!$F:$F,'EPA Export Aggregation'!$A:$A,$B87,'EPA Export Aggregation'!$D:$D,$A$1)*IF($A87="CH4",About!$D$58,IF($A87="N2O",About!$D$59,1))</f>
        <v>1.9607175700000002E-3</v>
      </c>
      <c r="I87" s="415">
        <f>SUMIFS('EPA Export Aggregation'!$F:$F,'EPA Export Aggregation'!$A:$A,$B87,'EPA Export Aggregation'!$D:$D,$A$1)*IF($A87="CH4",About!$D$58,IF($A87="N2O",About!$D$59,1))</f>
        <v>1.9607175700000002E-3</v>
      </c>
      <c r="J87" s="415">
        <f>SUMIFS('EPA Export Aggregation'!$F:$F,'EPA Export Aggregation'!$A:$A,$B87,'EPA Export Aggregation'!$D:$D,$A$1)*IF($A87="CH4",About!$D$58,IF($A87="N2O",About!$D$59,1))</f>
        <v>1.9607175700000002E-3</v>
      </c>
      <c r="K87" s="415">
        <f>SUMIFS('EPA Export Aggregation'!$F:$F,'EPA Export Aggregation'!$A:$A,$B87,'EPA Export Aggregation'!$D:$D,$A$1)*IF($A87="CH4",About!$D$58,IF($A87="N2O",About!$D$59,1))</f>
        <v>1.9607175700000002E-3</v>
      </c>
      <c r="L87" s="415">
        <f>SUMIFS('EPA Export Aggregation'!$F:$F,'EPA Export Aggregation'!$A:$A,$B87,'EPA Export Aggregation'!$D:$D,$A$1)*IF($A87="CH4",About!$D$58,IF($A87="N2O",About!$D$59,1))</f>
        <v>1.9607175700000002E-3</v>
      </c>
      <c r="M87" s="415">
        <f>SUMIFS('EPA Export Aggregation'!$F:$F,'EPA Export Aggregation'!$A:$A,$B87,'EPA Export Aggregation'!$D:$D,$A$1)*IF($A87="CH4",About!$D$58,IF($A87="N2O",About!$D$59,1))</f>
        <v>1.9607175700000002E-3</v>
      </c>
      <c r="N87" s="415">
        <f>SUMIFS('EPA Export Aggregation'!$F:$F,'EPA Export Aggregation'!$A:$A,$B87,'EPA Export Aggregation'!$D:$D,$A$1)*IF($A87="CH4",About!$D$58,IF($A87="N2O",About!$D$59,1))</f>
        <v>1.9607175700000002E-3</v>
      </c>
      <c r="O87" s="415">
        <f>SUMIFS('EPA Export Aggregation'!$F:$F,'EPA Export Aggregation'!$A:$A,$B87,'EPA Export Aggregation'!$D:$D,$A$1)*IF($A87="CH4",About!$D$58,IF($A87="N2O",About!$D$59,1))</f>
        <v>1.9607175700000002E-3</v>
      </c>
      <c r="P87" s="415">
        <f>SUMIFS('EPA Export Aggregation'!$F:$F,'EPA Export Aggregation'!$A:$A,$B87,'EPA Export Aggregation'!$D:$D,$A$1)*IF($A87="CH4",About!$D$58,IF($A87="N2O",About!$D$59,1))</f>
        <v>1.9607175700000002E-3</v>
      </c>
      <c r="Q87" s="415">
        <f>SUMIFS('EPA Export Aggregation'!$F:$F,'EPA Export Aggregation'!$A:$A,$B87,'EPA Export Aggregation'!$D:$D,$A$1)*IF($A87="CH4",About!$D$58,IF($A87="N2O",About!$D$59,1))</f>
        <v>1.9607175700000002E-3</v>
      </c>
      <c r="R87" s="415">
        <f>SUMIFS('EPA Export Aggregation'!$F:$F,'EPA Export Aggregation'!$A:$A,$B87,'EPA Export Aggregation'!$D:$D,$A$1)*IF($A87="CH4",About!$D$58,IF($A87="N2O",About!$D$59,1))</f>
        <v>1.9607175700000002E-3</v>
      </c>
      <c r="S87" s="415">
        <f>SUMIFS('EPA Export Aggregation'!$F:$F,'EPA Export Aggregation'!$A:$A,$B87,'EPA Export Aggregation'!$D:$D,$A$1)*IF($A87="CH4",About!$D$58,IF($A87="N2O",About!$D$59,1))</f>
        <v>1.9607175700000002E-3</v>
      </c>
      <c r="T87" s="415">
        <f>SUMIFS('EPA Export Aggregation'!$F:$F,'EPA Export Aggregation'!$A:$A,$B87,'EPA Export Aggregation'!$D:$D,$A$1)*IF($A87="CH4",About!$D$58,IF($A87="N2O",About!$D$59,1))</f>
        <v>1.9607175700000002E-3</v>
      </c>
      <c r="U87" s="415">
        <f>SUMIFS('EPA Export Aggregation'!$F:$F,'EPA Export Aggregation'!$A:$A,$B87,'EPA Export Aggregation'!$D:$D,$A$1)*IF($A87="CH4",About!$D$58,IF($A87="N2O",About!$D$59,1))</f>
        <v>1.9607175700000002E-3</v>
      </c>
      <c r="V87" s="415">
        <f>SUMIFS('EPA Export Aggregation'!$F:$F,'EPA Export Aggregation'!$A:$A,$B87,'EPA Export Aggregation'!$D:$D,$A$1)*IF($A87="CH4",About!$D$58,IF($A87="N2O",About!$D$59,1))</f>
        <v>1.9607175700000002E-3</v>
      </c>
      <c r="W87" s="415">
        <f>SUMIFS('EPA Export Aggregation'!$F:$F,'EPA Export Aggregation'!$A:$A,$B87,'EPA Export Aggregation'!$D:$D,$A$1)*IF($A87="CH4",About!$D$58,IF($A87="N2O",About!$D$59,1))</f>
        <v>1.9607175700000002E-3</v>
      </c>
      <c r="X87" s="415">
        <f>SUMIFS('EPA Export Aggregation'!$F:$F,'EPA Export Aggregation'!$A:$A,$B87,'EPA Export Aggregation'!$D:$D,$A$1)*IF($A87="CH4",About!$D$58,IF($A87="N2O",About!$D$59,1))</f>
        <v>1.9607175700000002E-3</v>
      </c>
      <c r="Y87" s="415">
        <f>SUMIFS('EPA Export Aggregation'!$F:$F,'EPA Export Aggregation'!$A:$A,$B87,'EPA Export Aggregation'!$D:$D,$A$1)*IF($A87="CH4",About!$D$58,IF($A87="N2O",About!$D$59,1))</f>
        <v>1.9607175700000002E-3</v>
      </c>
      <c r="Z87" s="415">
        <f>SUMIFS('EPA Export Aggregation'!$F:$F,'EPA Export Aggregation'!$A:$A,$B87,'EPA Export Aggregation'!$D:$D,$A$1)*IF($A87="CH4",About!$D$58,IF($A87="N2O",About!$D$59,1))</f>
        <v>1.9607175700000002E-3</v>
      </c>
      <c r="AA87" s="415">
        <f>SUMIFS('EPA Export Aggregation'!$F:$F,'EPA Export Aggregation'!$A:$A,$B87,'EPA Export Aggregation'!$D:$D,$A$1)*IF($A87="CH4",About!$D$58,IF($A87="N2O",About!$D$59,1))</f>
        <v>1.9607175700000002E-3</v>
      </c>
      <c r="AB87" s="415">
        <f>SUMIFS('EPA Export Aggregation'!$F:$F,'EPA Export Aggregation'!$A:$A,$B87,'EPA Export Aggregation'!$D:$D,$A$1)*IF($A87="CH4",About!$D$58,IF($A87="N2O",About!$D$59,1))</f>
        <v>1.9607175700000002E-3</v>
      </c>
      <c r="AC87" s="415">
        <f>SUMIFS('EPA Export Aggregation'!$F:$F,'EPA Export Aggregation'!$A:$A,$B87,'EPA Export Aggregation'!$D:$D,$A$1)*IF($A87="CH4",About!$D$58,IF($A87="N2O",About!$D$59,1))</f>
        <v>1.9607175700000002E-3</v>
      </c>
      <c r="AD87" s="415">
        <f>SUMIFS('EPA Export Aggregation'!$F:$F,'EPA Export Aggregation'!$A:$A,$B87,'EPA Export Aggregation'!$D:$D,$A$1)*IF($A87="CH4",About!$D$58,IF($A87="N2O",About!$D$59,1))</f>
        <v>1.9607175700000002E-3</v>
      </c>
      <c r="AE87" s="415">
        <f>SUMIFS('EPA Export Aggregation'!$F:$F,'EPA Export Aggregation'!$A:$A,$B87,'EPA Export Aggregation'!$D:$D,$A$1)*IF($A87="CH4",About!$D$58,IF($A87="N2O",About!$D$59,1))</f>
        <v>1.9607175700000002E-3</v>
      </c>
      <c r="AF87" s="415">
        <f>SUMIFS('EPA Export Aggregation'!$F:$F,'EPA Export Aggregation'!$A:$A,$B87,'EPA Export Aggregation'!$D:$D,$A$1)*IF($A87="CH4",About!$D$58,IF($A87="N2O",About!$D$59,1))</f>
        <v>1.9607175700000002E-3</v>
      </c>
      <c r="AG87" s="415">
        <f>SUMIFS('EPA Export Aggregation'!$F:$F,'EPA Export Aggregation'!$A:$A,$B87,'EPA Export Aggregation'!$D:$D,$A$1)*IF($A87="CH4",About!$D$58,IF($A87="N2O",About!$D$59,1))</f>
        <v>1.9607175700000002E-3</v>
      </c>
      <c r="AH87" s="415">
        <f>SUMIFS('EPA Export Aggregation'!$F:$F,'EPA Export Aggregation'!$A:$A,$B87,'EPA Export Aggregation'!$D:$D,$A$1)*IF($A87="CH4",About!$D$58,IF($A87="N2O",About!$D$59,1))</f>
        <v>1.9607175700000002E-3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2026-09-28T17:28:02Z</dcterms:modified>
</cp:coreProperties>
</file>