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T\elec\MPCbS\"/>
    </mc:Choice>
  </mc:AlternateContent>
  <xr:revisionPtr revIDLastSave="0" documentId="8_{73552DC3-CA48-4151-B746-A8EDADC7680B}" xr6:coauthVersionLast="47" xr6:coauthVersionMax="47" xr10:uidLastSave="{00000000-0000-0000-0000-000000000000}"/>
  <bookViews>
    <workbookView xWindow="1725" yWindow="1725" windowWidth="14400" windowHeight="7290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14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" i="10" l="1"/>
  <c r="B11" i="3" s="1"/>
  <c r="B19" i="3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<sst xmlns="http://schemas.openxmlformats.org/spreadsheetml/2006/main" count="1067" uniqueCount="282">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</sst>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188</v>
      </c>
      <c r="C1" s="24">
        <v>45376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VT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A25" s="1" t="s">
        <v>85</v>
      </c>
      <c r="H25" s="27" t="s">
        <v>146</v>
      </c>
      <c r="I25" s="27" t="s">
        <v>147</v>
      </c>
    </row>
    <row r="26" spans="1:9" x14ac:dyDescent="0.75">
      <c r="A26" t="s">
        <v>86</v>
      </c>
      <c r="H26" s="27" t="s">
        <v>148</v>
      </c>
      <c r="I26" s="27" t="s">
        <v>149</v>
      </c>
    </row>
    <row r="27" spans="1:9" x14ac:dyDescent="0.75">
      <c r="A27" t="s">
        <v>90</v>
      </c>
      <c r="H27" s="27" t="s">
        <v>150</v>
      </c>
      <c r="I27" s="27" t="s">
        <v>151</v>
      </c>
    </row>
    <row r="28" spans="1:9" x14ac:dyDescent="0.75">
      <c r="A28" t="s">
        <v>87</v>
      </c>
      <c r="H28" s="27" t="s">
        <v>152</v>
      </c>
      <c r="I28" s="27" t="s">
        <v>153</v>
      </c>
    </row>
    <row r="29" spans="1:9" x14ac:dyDescent="0.75">
      <c r="A29" t="s">
        <v>91</v>
      </c>
      <c r="H29" s="27" t="s">
        <v>154</v>
      </c>
      <c r="I29" s="27" t="s">
        <v>155</v>
      </c>
    </row>
    <row r="30" spans="1:9" x14ac:dyDescent="0.75"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H32" s="27" t="s">
        <v>160</v>
      </c>
      <c r="I32" s="27" t="s">
        <v>161</v>
      </c>
    </row>
    <row r="33" spans="8:9" x14ac:dyDescent="0.75">
      <c r="H33" s="27" t="s">
        <v>162</v>
      </c>
      <c r="I33" s="27" t="s">
        <v>163</v>
      </c>
    </row>
    <row r="34" spans="8:9" x14ac:dyDescent="0.75">
      <c r="H34" s="27" t="s">
        <v>164</v>
      </c>
      <c r="I34" s="27" t="s">
        <v>165</v>
      </c>
    </row>
    <row r="35" spans="8:9" x14ac:dyDescent="0.75">
      <c r="H35" s="27" t="s">
        <v>166</v>
      </c>
      <c r="I35" s="27" t="s">
        <v>167</v>
      </c>
    </row>
    <row r="36" spans="8:9" x14ac:dyDescent="0.75">
      <c r="H36" s="27" t="s">
        <v>168</v>
      </c>
      <c r="I36" s="27" t="s">
        <v>169</v>
      </c>
    </row>
    <row r="37" spans="8:9" x14ac:dyDescent="0.75">
      <c r="H37" s="27" t="s">
        <v>170</v>
      </c>
      <c r="I37" s="27" t="s">
        <v>171</v>
      </c>
    </row>
    <row r="38" spans="8:9" x14ac:dyDescent="0.75">
      <c r="H38" s="27" t="s">
        <v>172</v>
      </c>
      <c r="I38" s="27" t="s">
        <v>173</v>
      </c>
    </row>
    <row r="39" spans="8:9" x14ac:dyDescent="0.75">
      <c r="H39" s="27" t="s">
        <v>174</v>
      </c>
      <c r="I39" s="27" t="s">
        <v>175</v>
      </c>
    </row>
    <row r="40" spans="8:9" x14ac:dyDescent="0.75">
      <c r="H40" s="27" t="s">
        <v>176</v>
      </c>
      <c r="I40" s="27" t="s">
        <v>177</v>
      </c>
    </row>
    <row r="41" spans="8:9" x14ac:dyDescent="0.75">
      <c r="H41" s="27" t="s">
        <v>178</v>
      </c>
      <c r="I41" s="27" t="s">
        <v>179</v>
      </c>
    </row>
    <row r="42" spans="8:9" x14ac:dyDescent="0.75">
      <c r="H42" s="27" t="s">
        <v>180</v>
      </c>
      <c r="I42" s="27" t="s">
        <v>181</v>
      </c>
    </row>
    <row r="43" spans="8:9" x14ac:dyDescent="0.75">
      <c r="H43" s="27" t="s">
        <v>182</v>
      </c>
      <c r="I43" s="27" t="s">
        <v>183</v>
      </c>
    </row>
    <row r="44" spans="8:9" x14ac:dyDescent="0.75">
      <c r="H44" s="27" t="s">
        <v>184</v>
      </c>
      <c r="I44" s="27" t="s">
        <v>185</v>
      </c>
    </row>
    <row r="45" spans="8:9" x14ac:dyDescent="0.75">
      <c r="H45" s="27" t="s">
        <v>186</v>
      </c>
      <c r="I45" s="27" t="s">
        <v>187</v>
      </c>
    </row>
    <row r="46" spans="8:9" x14ac:dyDescent="0.75">
      <c r="H46" s="27" t="s">
        <v>188</v>
      </c>
      <c r="I46" s="27" t="s">
        <v>189</v>
      </c>
    </row>
    <row r="47" spans="8:9" x14ac:dyDescent="0.75">
      <c r="H47" s="27" t="s">
        <v>190</v>
      </c>
      <c r="I47" s="27" t="s">
        <v>191</v>
      </c>
    </row>
    <row r="48" spans="8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VT</v>
      </c>
      <c r="B1" s="32">
        <f>SUMIFS(D5:D54,A5:A54,A1)</f>
        <v>390.41095890410958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topLeftCell="A9" workbookViewId="0">
      <selection activeCell="B23" sqref="B23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IF(INDEX('coal ban'!D:D,MATCH(About!$B$2,'coal ban'!C:C,0))="yes",0,9*10^12)</f>
        <v>9000000000000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v>0</v>
      </c>
    </row>
    <row r="6" spans="1:2" x14ac:dyDescent="0.75">
      <c r="A6" t="s">
        <v>28</v>
      </c>
      <c r="B6">
        <f>hydro!B1</f>
        <v>390.41095890410958</v>
      </c>
    </row>
    <row r="7" spans="1:2" x14ac:dyDescent="0.75">
      <c r="A7" t="s">
        <v>55</v>
      </c>
      <c r="B7">
        <f>'onshore wind'!C1</f>
        <v>22191</v>
      </c>
    </row>
    <row r="8" spans="1:2" x14ac:dyDescent="0.75">
      <c r="A8" t="s">
        <v>33</v>
      </c>
      <c r="B8">
        <f>'solar PV'!B1</f>
        <v>37000</v>
      </c>
    </row>
    <row r="9" spans="1:2" x14ac:dyDescent="0.75">
      <c r="A9" t="s">
        <v>34</v>
      </c>
      <c r="B9">
        <f>'solar thermal'!B1</f>
        <v>0</v>
      </c>
    </row>
    <row r="10" spans="1:2" x14ac:dyDescent="0.75">
      <c r="A10" t="s">
        <v>29</v>
      </c>
      <c r="B10">
        <f>bio!B1</f>
        <v>113.33985649054142</v>
      </c>
    </row>
    <row r="11" spans="1:2" x14ac:dyDescent="0.75">
      <c r="A11" t="s">
        <v>39</v>
      </c>
      <c r="B11">
        <f>geothermal!B1</f>
        <v>5000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9000000000000</v>
      </c>
    </row>
    <row r="15" spans="1:2" x14ac:dyDescent="0.75">
      <c r="A15" t="s">
        <v>56</v>
      </c>
      <c r="B15">
        <f>'offshore wind'!B1</f>
        <v>0</v>
      </c>
    </row>
    <row r="16" spans="1:2" x14ac:dyDescent="0.75">
      <c r="A16" t="s">
        <v>57</v>
      </c>
      <c r="B16" s="14">
        <v>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15.043123308388273</v>
      </c>
    </row>
    <row r="19" spans="1:2" x14ac:dyDescent="0.75">
      <c r="A19" t="s">
        <v>92</v>
      </c>
      <c r="B19" s="14">
        <f>B2</f>
        <v>9000000000000</v>
      </c>
    </row>
    <row r="20" spans="1:2" x14ac:dyDescent="0.75">
      <c r="A20" t="s">
        <v>93</v>
      </c>
      <c r="B20" s="14">
        <f>9*10^12</f>
        <v>9000000000000</v>
      </c>
    </row>
    <row r="21" spans="1:2" x14ac:dyDescent="0.75">
      <c r="A21" t="s">
        <v>94</v>
      </c>
      <c r="B21" s="14">
        <f>B10</f>
        <v>113.33985649054142</v>
      </c>
    </row>
    <row r="22" spans="1:2" x14ac:dyDescent="0.75">
      <c r="A22" t="s">
        <v>95</v>
      </c>
      <c r="B22" s="14">
        <v>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4.75" x14ac:dyDescent="0.75"/>
  <sheetData>
    <row r="1" spans="2:4" x14ac:dyDescent="0.75">
      <c r="B1" s="25" t="s">
        <v>100</v>
      </c>
      <c r="C1" s="25" t="s">
        <v>100</v>
      </c>
      <c r="D1" s="1" t="s">
        <v>280</v>
      </c>
    </row>
    <row r="2" spans="2:4" x14ac:dyDescent="0.75">
      <c r="B2" s="27" t="s">
        <v>101</v>
      </c>
      <c r="C2" s="27" t="s">
        <v>102</v>
      </c>
      <c r="D2" t="s">
        <v>281</v>
      </c>
    </row>
    <row r="3" spans="2:4" x14ac:dyDescent="0.75">
      <c r="B3" s="27" t="s">
        <v>103</v>
      </c>
      <c r="C3" s="27" t="s">
        <v>104</v>
      </c>
      <c r="D3" t="s">
        <v>281</v>
      </c>
    </row>
    <row r="4" spans="2:4" x14ac:dyDescent="0.75">
      <c r="B4" s="27" t="s">
        <v>105</v>
      </c>
      <c r="C4" s="27" t="s">
        <v>106</v>
      </c>
      <c r="D4" t="s">
        <v>281</v>
      </c>
    </row>
    <row r="5" spans="2:4" x14ac:dyDescent="0.75">
      <c r="B5" s="27" t="s">
        <v>107</v>
      </c>
      <c r="C5" s="27" t="s">
        <v>108</v>
      </c>
      <c r="D5" t="s">
        <v>281</v>
      </c>
    </row>
    <row r="6" spans="2:4" x14ac:dyDescent="0.75">
      <c r="B6" s="27" t="s">
        <v>109</v>
      </c>
      <c r="C6" s="27" t="s">
        <v>110</v>
      </c>
      <c r="D6" t="s">
        <v>279</v>
      </c>
    </row>
    <row r="7" spans="2:4" x14ac:dyDescent="0.75">
      <c r="B7" s="27" t="s">
        <v>111</v>
      </c>
      <c r="C7" s="27" t="s">
        <v>112</v>
      </c>
      <c r="D7" t="s">
        <v>281</v>
      </c>
    </row>
    <row r="8" spans="2:4" x14ac:dyDescent="0.75">
      <c r="B8" s="27" t="s">
        <v>113</v>
      </c>
      <c r="C8" s="27" t="s">
        <v>114</v>
      </c>
      <c r="D8" t="s">
        <v>281</v>
      </c>
    </row>
    <row r="9" spans="2:4" x14ac:dyDescent="0.75">
      <c r="B9" s="27" t="s">
        <v>115</v>
      </c>
      <c r="C9" s="27" t="s">
        <v>116</v>
      </c>
      <c r="D9" t="s">
        <v>281</v>
      </c>
    </row>
    <row r="10" spans="2:4" x14ac:dyDescent="0.75">
      <c r="B10" s="27" t="s">
        <v>117</v>
      </c>
      <c r="C10" s="27" t="s">
        <v>118</v>
      </c>
      <c r="D10" t="s">
        <v>281</v>
      </c>
    </row>
    <row r="11" spans="2:4" x14ac:dyDescent="0.75">
      <c r="B11" s="27" t="s">
        <v>119</v>
      </c>
      <c r="C11" s="27" t="s">
        <v>120</v>
      </c>
      <c r="D11" t="s">
        <v>281</v>
      </c>
    </row>
    <row r="12" spans="2:4" x14ac:dyDescent="0.75">
      <c r="B12" s="27" t="s">
        <v>121</v>
      </c>
      <c r="C12" s="27" t="s">
        <v>122</v>
      </c>
      <c r="D12" t="s">
        <v>281</v>
      </c>
    </row>
    <row r="13" spans="2:4" x14ac:dyDescent="0.75">
      <c r="B13" s="27" t="s">
        <v>123</v>
      </c>
      <c r="C13" s="27" t="s">
        <v>124</v>
      </c>
      <c r="D13" t="s">
        <v>281</v>
      </c>
    </row>
    <row r="14" spans="2:4" x14ac:dyDescent="0.75">
      <c r="B14" s="27" t="s">
        <v>125</v>
      </c>
      <c r="C14" s="27" t="s">
        <v>126</v>
      </c>
      <c r="D14" t="s">
        <v>281</v>
      </c>
    </row>
    <row r="15" spans="2:4" x14ac:dyDescent="0.75">
      <c r="B15" s="27" t="s">
        <v>127</v>
      </c>
      <c r="C15" s="27" t="s">
        <v>128</v>
      </c>
      <c r="D15" t="s">
        <v>281</v>
      </c>
    </row>
    <row r="16" spans="2:4" x14ac:dyDescent="0.75">
      <c r="B16" s="27" t="s">
        <v>129</v>
      </c>
      <c r="C16" s="27" t="s">
        <v>130</v>
      </c>
      <c r="D16" t="s">
        <v>281</v>
      </c>
    </row>
    <row r="17" spans="2:4" x14ac:dyDescent="0.75">
      <c r="B17" s="27" t="s">
        <v>131</v>
      </c>
      <c r="C17" s="27" t="s">
        <v>132</v>
      </c>
      <c r="D17" t="s">
        <v>281</v>
      </c>
    </row>
    <row r="18" spans="2:4" x14ac:dyDescent="0.75">
      <c r="B18" s="27" t="s">
        <v>133</v>
      </c>
      <c r="C18" s="27" t="s">
        <v>134</v>
      </c>
      <c r="D18" t="s">
        <v>281</v>
      </c>
    </row>
    <row r="19" spans="2:4" x14ac:dyDescent="0.75">
      <c r="B19" s="27" t="s">
        <v>135</v>
      </c>
      <c r="C19" s="27" t="s">
        <v>136</v>
      </c>
      <c r="D19" t="s">
        <v>281</v>
      </c>
    </row>
    <row r="20" spans="2:4" x14ac:dyDescent="0.75">
      <c r="B20" s="27" t="s">
        <v>137</v>
      </c>
      <c r="C20" s="27" t="s">
        <v>138</v>
      </c>
      <c r="D20" t="s">
        <v>279</v>
      </c>
    </row>
    <row r="21" spans="2:4" x14ac:dyDescent="0.75">
      <c r="B21" s="27" t="s">
        <v>139</v>
      </c>
      <c r="C21" s="27" t="s">
        <v>140</v>
      </c>
      <c r="D21" t="s">
        <v>281</v>
      </c>
    </row>
    <row r="22" spans="2:4" x14ac:dyDescent="0.75">
      <c r="B22" s="27" t="s">
        <v>141</v>
      </c>
      <c r="C22" s="27" t="s">
        <v>142</v>
      </c>
      <c r="D22" t="s">
        <v>281</v>
      </c>
    </row>
    <row r="23" spans="2:4" x14ac:dyDescent="0.75">
      <c r="B23" s="27" t="s">
        <v>143</v>
      </c>
      <c r="C23" s="27" t="s">
        <v>144</v>
      </c>
      <c r="D23" t="s">
        <v>281</v>
      </c>
    </row>
    <row r="24" spans="2:4" x14ac:dyDescent="0.75">
      <c r="B24" s="27" t="s">
        <v>99</v>
      </c>
      <c r="C24" s="27" t="s">
        <v>145</v>
      </c>
      <c r="D24" t="s">
        <v>281</v>
      </c>
    </row>
    <row r="25" spans="2:4" x14ac:dyDescent="0.75">
      <c r="B25" s="27" t="s">
        <v>146</v>
      </c>
      <c r="C25" s="27" t="s">
        <v>147</v>
      </c>
      <c r="D25" t="s">
        <v>281</v>
      </c>
    </row>
    <row r="26" spans="2:4" x14ac:dyDescent="0.75">
      <c r="B26" s="27" t="s">
        <v>148</v>
      </c>
      <c r="C26" s="27" t="s">
        <v>149</v>
      </c>
      <c r="D26" t="s">
        <v>281</v>
      </c>
    </row>
    <row r="27" spans="2:4" x14ac:dyDescent="0.75">
      <c r="B27" s="27" t="s">
        <v>150</v>
      </c>
      <c r="C27" s="27" t="s">
        <v>151</v>
      </c>
      <c r="D27" t="s">
        <v>281</v>
      </c>
    </row>
    <row r="28" spans="2:4" x14ac:dyDescent="0.75">
      <c r="B28" s="27" t="s">
        <v>152</v>
      </c>
      <c r="C28" s="27" t="s">
        <v>153</v>
      </c>
      <c r="D28" t="s">
        <v>281</v>
      </c>
    </row>
    <row r="29" spans="2:4" x14ac:dyDescent="0.75">
      <c r="B29" s="27" t="s">
        <v>154</v>
      </c>
      <c r="C29" s="27" t="s">
        <v>155</v>
      </c>
      <c r="D29" t="s">
        <v>281</v>
      </c>
    </row>
    <row r="30" spans="2:4" x14ac:dyDescent="0.75">
      <c r="B30" s="27" t="s">
        <v>156</v>
      </c>
      <c r="C30" s="27" t="s">
        <v>157</v>
      </c>
      <c r="D30" t="s">
        <v>281</v>
      </c>
    </row>
    <row r="31" spans="2:4" x14ac:dyDescent="0.75">
      <c r="B31" s="27" t="s">
        <v>158</v>
      </c>
      <c r="C31" s="27" t="s">
        <v>159</v>
      </c>
      <c r="D31" t="s">
        <v>281</v>
      </c>
    </row>
    <row r="32" spans="2:4" x14ac:dyDescent="0.75">
      <c r="B32" s="27" t="s">
        <v>160</v>
      </c>
      <c r="C32" s="27" t="s">
        <v>161</v>
      </c>
      <c r="D32" t="s">
        <v>281</v>
      </c>
    </row>
    <row r="33" spans="2:4" x14ac:dyDescent="0.75">
      <c r="B33" s="27" t="s">
        <v>162</v>
      </c>
      <c r="C33" s="27" t="s">
        <v>163</v>
      </c>
      <c r="D33" t="s">
        <v>281</v>
      </c>
    </row>
    <row r="34" spans="2:4" x14ac:dyDescent="0.75">
      <c r="B34" s="27" t="s">
        <v>164</v>
      </c>
      <c r="C34" s="27" t="s">
        <v>165</v>
      </c>
      <c r="D34" t="s">
        <v>281</v>
      </c>
    </row>
    <row r="35" spans="2:4" x14ac:dyDescent="0.75">
      <c r="B35" s="27" t="s">
        <v>166</v>
      </c>
      <c r="C35" s="27" t="s">
        <v>167</v>
      </c>
      <c r="D35" t="s">
        <v>281</v>
      </c>
    </row>
    <row r="36" spans="2:4" x14ac:dyDescent="0.75">
      <c r="B36" s="27" t="s">
        <v>168</v>
      </c>
      <c r="C36" s="27" t="s">
        <v>169</v>
      </c>
      <c r="D36" t="s">
        <v>281</v>
      </c>
    </row>
    <row r="37" spans="2:4" x14ac:dyDescent="0.75">
      <c r="B37" s="27" t="s">
        <v>170</v>
      </c>
      <c r="C37" s="27" t="s">
        <v>171</v>
      </c>
      <c r="D37" t="s">
        <v>281</v>
      </c>
    </row>
    <row r="38" spans="2:4" x14ac:dyDescent="0.75">
      <c r="B38" s="27" t="s">
        <v>172</v>
      </c>
      <c r="C38" s="27" t="s">
        <v>173</v>
      </c>
      <c r="D38" t="s">
        <v>279</v>
      </c>
    </row>
    <row r="39" spans="2:4" x14ac:dyDescent="0.75">
      <c r="B39" s="27" t="s">
        <v>174</v>
      </c>
      <c r="C39" s="27" t="s">
        <v>175</v>
      </c>
      <c r="D39" t="s">
        <v>281</v>
      </c>
    </row>
    <row r="40" spans="2:4" x14ac:dyDescent="0.75">
      <c r="B40" s="27" t="s">
        <v>176</v>
      </c>
      <c r="C40" s="27" t="s">
        <v>177</v>
      </c>
      <c r="D40" t="s">
        <v>281</v>
      </c>
    </row>
    <row r="41" spans="2:4" x14ac:dyDescent="0.75">
      <c r="B41" s="27" t="s">
        <v>178</v>
      </c>
      <c r="C41" s="27" t="s">
        <v>179</v>
      </c>
      <c r="D41" t="s">
        <v>281</v>
      </c>
    </row>
    <row r="42" spans="2:4" x14ac:dyDescent="0.75">
      <c r="B42" s="27" t="s">
        <v>180</v>
      </c>
      <c r="C42" s="27" t="s">
        <v>181</v>
      </c>
      <c r="D42" t="s">
        <v>281</v>
      </c>
    </row>
    <row r="43" spans="2:4" x14ac:dyDescent="0.75">
      <c r="B43" s="27" t="s">
        <v>182</v>
      </c>
      <c r="C43" s="27" t="s">
        <v>183</v>
      </c>
      <c r="D43" t="s">
        <v>281</v>
      </c>
    </row>
    <row r="44" spans="2:4" x14ac:dyDescent="0.75">
      <c r="B44" s="27" t="s">
        <v>184</v>
      </c>
      <c r="C44" s="27" t="s">
        <v>185</v>
      </c>
      <c r="D44" t="s">
        <v>281</v>
      </c>
    </row>
    <row r="45" spans="2:4" x14ac:dyDescent="0.75">
      <c r="B45" s="27" t="s">
        <v>186</v>
      </c>
      <c r="C45" s="27" t="s">
        <v>187</v>
      </c>
      <c r="D45" t="s">
        <v>281</v>
      </c>
    </row>
    <row r="46" spans="2:4" x14ac:dyDescent="0.75">
      <c r="B46" s="27" t="s">
        <v>188</v>
      </c>
      <c r="C46" s="27" t="s">
        <v>189</v>
      </c>
      <c r="D46" t="s">
        <v>281</v>
      </c>
    </row>
    <row r="47" spans="2:4" x14ac:dyDescent="0.75">
      <c r="B47" s="27" t="s">
        <v>190</v>
      </c>
      <c r="C47" s="27" t="s">
        <v>191</v>
      </c>
      <c r="D47" t="s">
        <v>281</v>
      </c>
    </row>
    <row r="48" spans="2:4" x14ac:dyDescent="0.75">
      <c r="B48" s="27" t="s">
        <v>192</v>
      </c>
      <c r="C48" s="27" t="s">
        <v>193</v>
      </c>
      <c r="D48" t="s">
        <v>281</v>
      </c>
    </row>
    <row r="49" spans="2:4" x14ac:dyDescent="0.75">
      <c r="B49" s="27" t="s">
        <v>194</v>
      </c>
      <c r="C49" s="27" t="s">
        <v>195</v>
      </c>
      <c r="D49" t="s">
        <v>281</v>
      </c>
    </row>
    <row r="50" spans="2:4" x14ac:dyDescent="0.75">
      <c r="B50" s="27" t="s">
        <v>196</v>
      </c>
      <c r="C50" s="27" t="s">
        <v>197</v>
      </c>
      <c r="D50" t="s">
        <v>281</v>
      </c>
    </row>
    <row r="51" spans="2:4" x14ac:dyDescent="0.7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ht="14.75" x14ac:dyDescent="0.7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ht="14.75" x14ac:dyDescent="0.7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ht="14.75" x14ac:dyDescent="0.7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VT</v>
      </c>
      <c r="B1" s="32">
        <f>SUMIFS(E3:E52,A3:A52,A1)</f>
        <v>37000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VT</v>
      </c>
      <c r="B1" s="32">
        <f>SUMIFS(C3:C53,A3:A53,A1)</f>
        <v>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VT</v>
      </c>
      <c r="B1" s="32">
        <f>SUMIFS(C4:C53,A4:A53,A1)</f>
        <v>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Vermont</v>
      </c>
      <c r="B1" s="32" t="str">
        <f>LOOKUP(A1,M4:N53,N4:N53)</f>
        <v>VT</v>
      </c>
      <c r="C1" s="32">
        <f>SUMIFS(L5:L52,A5:A52,B1)</f>
        <v>22191</v>
      </c>
    </row>
    <row r="3" spans="1:14" ht="21" x14ac:dyDescent="1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VT</v>
      </c>
      <c r="B1" s="32">
        <f>SUMIFS(D4:D53,A4:A53,A1)</f>
        <v>113.33985649054142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VT</v>
      </c>
      <c r="B1" s="32">
        <f>SUMIFS(C3:C52,A3:A52,A1)</f>
        <v>5000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2024-03-25T18:44:16Z</dcterms:modified>
</cp:coreProperties>
</file>