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VT\land\BLAPE\"/>
    </mc:Choice>
  </mc:AlternateContent>
  <xr:revisionPtr revIDLastSave="0" documentId="8_{98825961-3E43-47BB-B722-D3EF6772164D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F23" i="4" l="1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<sst xmlns="http://schemas.openxmlformats.org/spreadsheetml/2006/main" count="15367" uniqueCount="462">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</sst>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115</v>
      </c>
      <c r="C1" s="57">
        <v>44412</v>
      </c>
      <c r="H1" s="53" t="s">
        <v>2</v>
      </c>
    </row>
    <row r="2" spans="1:8" x14ac:dyDescent="0.25">
      <c r="B2" s="2" t="str">
        <f>LOOKUP(B1,F2:G51,G2:G51)</f>
        <v>VT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Vermont</v>
      </c>
      <c r="B18" s="2">
        <f>SUMIFS('LULUCF Dataframe EPA'!AD2:AD766,'LULUCF Dataframe EPA'!A2:A766,Data!A18)</f>
        <v>-6.5083466333299214</v>
      </c>
      <c r="C18" s="2">
        <f>B18/D11</f>
        <v>-6.8874848956578312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-6887484895657.7822</v>
      </c>
      <c r="C23" s="56">
        <f>$B$23*C11</f>
        <v>-6697915764493.8281</v>
      </c>
      <c r="D23" s="56">
        <f t="shared" ref="D23:AK23" si="0">$B$23*D11</f>
        <v>-6508346633329.875</v>
      </c>
      <c r="E23" s="56">
        <f t="shared" si="0"/>
        <v>-6318777502165.9209</v>
      </c>
      <c r="F23" s="56">
        <f t="shared" si="0"/>
        <v>-6129208371001.9678</v>
      </c>
      <c r="G23" s="56">
        <f t="shared" si="0"/>
        <v>-5939639239838.0625</v>
      </c>
      <c r="H23" s="56">
        <f t="shared" si="0"/>
        <v>-5947332320964.9375</v>
      </c>
      <c r="I23" s="56">
        <f t="shared" si="0"/>
        <v>-5955025402091.8057</v>
      </c>
      <c r="J23" s="56">
        <f t="shared" si="0"/>
        <v>-5962718483218.6729</v>
      </c>
      <c r="K23" s="56">
        <f t="shared" si="0"/>
        <v>-5970411564345.5381</v>
      </c>
      <c r="L23" s="56">
        <f t="shared" si="0"/>
        <v>-5978104645472.4063</v>
      </c>
      <c r="M23" s="56">
        <f t="shared" si="0"/>
        <v>-5985797726599.2764</v>
      </c>
      <c r="N23" s="56">
        <f t="shared" si="0"/>
        <v>-5993490807726.1445</v>
      </c>
      <c r="O23" s="56">
        <f t="shared" si="0"/>
        <v>-6001183888853.0127</v>
      </c>
      <c r="P23" s="56">
        <f t="shared" si="0"/>
        <v>-6008876969979.8809</v>
      </c>
      <c r="Q23" s="56">
        <f t="shared" si="0"/>
        <v>-6016570051106.748</v>
      </c>
      <c r="R23" s="56">
        <f t="shared" si="0"/>
        <v>-6024263132233.6152</v>
      </c>
      <c r="S23" s="56">
        <f t="shared" si="0"/>
        <v>-6031956213360.4805</v>
      </c>
      <c r="T23" s="56">
        <f t="shared" si="0"/>
        <v>-6039649294487.3486</v>
      </c>
      <c r="U23" s="56">
        <f t="shared" si="0"/>
        <v>-6047342375614.2158</v>
      </c>
      <c r="V23" s="56">
        <f t="shared" si="0"/>
        <v>-6055035456741.084</v>
      </c>
      <c r="W23" s="56">
        <f t="shared" si="0"/>
        <v>-6062728537867.9521</v>
      </c>
      <c r="X23" s="56">
        <f t="shared" si="0"/>
        <v>-6070421618994.8174</v>
      </c>
      <c r="Y23" s="56">
        <f t="shared" si="0"/>
        <v>-6078114700121.6855</v>
      </c>
      <c r="Z23" s="56">
        <f t="shared" si="0"/>
        <v>-6085807781248.5537</v>
      </c>
      <c r="AA23" s="56">
        <f t="shared" si="0"/>
        <v>-6093500862375.4219</v>
      </c>
      <c r="AB23" s="56">
        <f t="shared" si="0"/>
        <v>-6101193943502.2871</v>
      </c>
      <c r="AC23" s="56">
        <f t="shared" si="0"/>
        <v>-6108887024629.1553</v>
      </c>
      <c r="AD23" s="56">
        <f t="shared" si="0"/>
        <v>-6116580105756.0234</v>
      </c>
      <c r="AE23" s="56">
        <f t="shared" si="0"/>
        <v>-6124273186882.8916</v>
      </c>
      <c r="AF23" s="56">
        <f t="shared" si="0"/>
        <v>-6131966268009.7598</v>
      </c>
      <c r="AG23" s="56">
        <f t="shared" si="0"/>
        <v>-6139659349136.624</v>
      </c>
      <c r="AH23" s="56">
        <f t="shared" si="0"/>
        <v>-6147352430263.4922</v>
      </c>
      <c r="AI23" s="56">
        <f t="shared" si="0"/>
        <v>-6155045511390.3604</v>
      </c>
      <c r="AJ23" s="56">
        <f t="shared" si="0"/>
        <v>-6162738592517.2285</v>
      </c>
      <c r="AK23" s="56">
        <f t="shared" si="0"/>
        <v>-6170431673644.0967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-0.10410958904109568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-6887484895657.7822</v>
      </c>
      <c r="C2" s="25">
        <f>$B$2*Data!C$11</f>
        <v>-6697915764493.8281</v>
      </c>
      <c r="D2" s="25">
        <f>$B$2*Data!D$11</f>
        <v>-6508346633329.875</v>
      </c>
      <c r="E2" s="25">
        <f>$B$2*Data!E$11</f>
        <v>-6318777502165.9209</v>
      </c>
      <c r="F2" s="25">
        <f>$B$2*Data!F$11</f>
        <v>-6129208371001.9678</v>
      </c>
      <c r="G2" s="25">
        <f>$B$2*Data!G$11</f>
        <v>-5939639239838.0625</v>
      </c>
      <c r="H2" s="25">
        <f>$B$2*Data!H$11</f>
        <v>-5947332320964.9375</v>
      </c>
      <c r="I2" s="25">
        <f>$B$2*Data!I$11</f>
        <v>-5955025402091.8057</v>
      </c>
      <c r="J2" s="25">
        <f>$B$2*Data!J$11</f>
        <v>-5962718483218.6729</v>
      </c>
      <c r="K2" s="25">
        <f>$B$2*Data!K$11</f>
        <v>-5970411564345.5381</v>
      </c>
      <c r="L2" s="25">
        <f>$B$2*Data!L$11</f>
        <v>-5978104645472.4063</v>
      </c>
      <c r="M2" s="25">
        <f>$B$2*Data!M$11</f>
        <v>-5985797726599.2764</v>
      </c>
      <c r="N2" s="25">
        <f>$B$2*Data!N$11</f>
        <v>-5993490807726.1445</v>
      </c>
      <c r="O2" s="25">
        <f>$B$2*Data!O$11</f>
        <v>-6001183888853.0127</v>
      </c>
      <c r="P2" s="25">
        <f>$B$2*Data!P$11</f>
        <v>-6008876969979.8809</v>
      </c>
      <c r="Q2" s="25">
        <f>$B$2*Data!Q$11</f>
        <v>-6016570051106.748</v>
      </c>
      <c r="R2" s="25">
        <f>$B$2*Data!R$11</f>
        <v>-6024263132233.6152</v>
      </c>
      <c r="S2" s="25">
        <f>$B$2*Data!S$11</f>
        <v>-6031956213360.4805</v>
      </c>
      <c r="T2" s="25">
        <f>$B$2*Data!T$11</f>
        <v>-6039649294487.3486</v>
      </c>
      <c r="U2" s="25">
        <f>$B$2*Data!U$11</f>
        <v>-6047342375614.2158</v>
      </c>
      <c r="V2" s="25">
        <f>$B$2*Data!V$11</f>
        <v>-6055035456741.084</v>
      </c>
      <c r="W2" s="25">
        <f>$B$2*Data!W$11</f>
        <v>-6062728537867.9521</v>
      </c>
      <c r="X2" s="25">
        <f>$B$2*Data!X$11</f>
        <v>-6070421618994.8174</v>
      </c>
      <c r="Y2" s="25">
        <f>$B$2*Data!Y$11</f>
        <v>-6078114700121.6855</v>
      </c>
      <c r="Z2" s="25">
        <f>$B$2*Data!Z$11</f>
        <v>-6085807781248.5537</v>
      </c>
      <c r="AA2" s="25">
        <f>$B$2*Data!AA$11</f>
        <v>-6093500862375.4219</v>
      </c>
      <c r="AB2" s="25">
        <f>$B$2*Data!AB$11</f>
        <v>-6101193943502.2871</v>
      </c>
      <c r="AC2" s="25">
        <f>$B$2*Data!AC$11</f>
        <v>-6108887024629.1553</v>
      </c>
      <c r="AD2" s="25">
        <f>$B$2*Data!AD$11</f>
        <v>-6116580105756.0234</v>
      </c>
      <c r="AE2" s="25">
        <f>$B$2*Data!AE$11</f>
        <v>-6124273186882.8916</v>
      </c>
      <c r="AF2" s="25">
        <f>$B$2*Data!AF$11</f>
        <v>-6131966268009.7598</v>
      </c>
      <c r="AG2" s="25">
        <f>$B$2*Data!AG$11</f>
        <v>-6139659349136.624</v>
      </c>
      <c r="AH2" s="25">
        <f>$B$2*Data!AH$11</f>
        <v>-6147352430263.4922</v>
      </c>
      <c r="AI2" s="25">
        <f>$B$2*Data!AI$11</f>
        <v>-6155045511390.3604</v>
      </c>
      <c r="AJ2" s="25">
        <f>$B$2*Data!AJ$11</f>
        <v>-6162738592517.2285</v>
      </c>
      <c r="AK2" s="25">
        <f>$B$2*Data!AK$11</f>
        <v>-6170431673644.0967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2961423491.3646121</v>
      </c>
      <c r="C11" s="25">
        <f>(ABS(C$2)*'data from RPEpUACE'!$B11)+SUMIFS('Override Calcs'!$E$4:$E$6,'Override Calcs'!$A$4:$A$6,About!$B$2,'Override Calcs'!$B$4:$B$6,"CH4")</f>
        <v>2879914132.4663525</v>
      </c>
      <c r="D11" s="25">
        <f>(ABS(D$2)*'data from RPEpUACE'!$B11)+SUMIFS('Override Calcs'!$E$4:$E$6,'Override Calcs'!$A$4:$A$6,About!$B$2,'Override Calcs'!$B$4:$B$6,"CH4")</f>
        <v>2798404773.5680933</v>
      </c>
      <c r="E11" s="25">
        <f>(ABS(E$2)*'data from RPEpUACE'!$B11)+SUMIFS('Override Calcs'!$E$4:$E$6,'Override Calcs'!$A$4:$A$6,About!$B$2,'Override Calcs'!$B$4:$B$6,"CH4")</f>
        <v>2716895414.6698332</v>
      </c>
      <c r="F11" s="25">
        <f>(ABS(F$2)*'data from RPEpUACE'!$B11)+SUMIFS('Override Calcs'!$E$4:$E$6,'Override Calcs'!$A$4:$A$6,About!$B$2,'Override Calcs'!$B$4:$B$6,"CH4")</f>
        <v>2635386055.771574</v>
      </c>
      <c r="G11" s="25">
        <f>(ABS(G$2)*'data from RPEpUACE'!$B11)+SUMIFS('Override Calcs'!$E$4:$E$6,'Override Calcs'!$A$4:$A$6,About!$B$2,'Override Calcs'!$B$4:$B$6,"CH4")</f>
        <v>2553876696.8733354</v>
      </c>
      <c r="H11" s="25">
        <f>(ABS(H$2)*'data from RPEpUACE'!$B11)+SUMIFS('Override Calcs'!$E$4:$E$6,'Override Calcs'!$A$4:$A$6,About!$B$2,'Override Calcs'!$B$4:$B$6,"CH4")</f>
        <v>2557184503.9342937</v>
      </c>
      <c r="I11" s="25">
        <f>(ABS(I$2)*'data from RPEpUACE'!$B11)+SUMIFS('Override Calcs'!$E$4:$E$6,'Override Calcs'!$A$4:$A$6,About!$B$2,'Override Calcs'!$B$4:$B$6,"CH4")</f>
        <v>2560492310.9952493</v>
      </c>
      <c r="J11" s="25">
        <f>(ABS(J$2)*'data from RPEpUACE'!$B11)+SUMIFS('Override Calcs'!$E$4:$E$6,'Override Calcs'!$A$4:$A$6,About!$B$2,'Override Calcs'!$B$4:$B$6,"CH4")</f>
        <v>2563800118.0562043</v>
      </c>
      <c r="K11" s="25">
        <f>(ABS(K$2)*'data from RPEpUACE'!$B11)+SUMIFS('Override Calcs'!$E$4:$E$6,'Override Calcs'!$A$4:$A$6,About!$B$2,'Override Calcs'!$B$4:$B$6,"CH4")</f>
        <v>2567107925.1171584</v>
      </c>
      <c r="L11" s="25">
        <f>(ABS(L$2)*'data from RPEpUACE'!$B11)+SUMIFS('Override Calcs'!$E$4:$E$6,'Override Calcs'!$A$4:$A$6,About!$B$2,'Override Calcs'!$B$4:$B$6,"CH4")</f>
        <v>2570415732.1781139</v>
      </c>
      <c r="M11" s="25">
        <f>(ABS(M$2)*'data from RPEpUACE'!$B11)+SUMIFS('Override Calcs'!$E$4:$E$6,'Override Calcs'!$A$4:$A$6,About!$B$2,'Override Calcs'!$B$4:$B$6,"CH4")</f>
        <v>2573723539.2390704</v>
      </c>
      <c r="N11" s="25">
        <f>(ABS(N$2)*'data from RPEpUACE'!$B11)+SUMIFS('Override Calcs'!$E$4:$E$6,'Override Calcs'!$A$4:$A$6,About!$B$2,'Override Calcs'!$B$4:$B$6,"CH4")</f>
        <v>2577031346.3000259</v>
      </c>
      <c r="O11" s="25">
        <f>(ABS(O$2)*'data from RPEpUACE'!$B11)+SUMIFS('Override Calcs'!$E$4:$E$6,'Override Calcs'!$A$4:$A$6,About!$B$2,'Override Calcs'!$B$4:$B$6,"CH4")</f>
        <v>2580339153.3609815</v>
      </c>
      <c r="P11" s="25">
        <f>(ABS(P$2)*'data from RPEpUACE'!$B11)+SUMIFS('Override Calcs'!$E$4:$E$6,'Override Calcs'!$A$4:$A$6,About!$B$2,'Override Calcs'!$B$4:$B$6,"CH4")</f>
        <v>2583646960.421937</v>
      </c>
      <c r="Q11" s="25">
        <f>(ABS(Q$2)*'data from RPEpUACE'!$B11)+SUMIFS('Override Calcs'!$E$4:$E$6,'Override Calcs'!$A$4:$A$6,About!$B$2,'Override Calcs'!$B$4:$B$6,"CH4")</f>
        <v>2586954767.482892</v>
      </c>
      <c r="R11" s="25">
        <f>(ABS(R$2)*'data from RPEpUACE'!$B11)+SUMIFS('Override Calcs'!$E$4:$E$6,'Override Calcs'!$A$4:$A$6,About!$B$2,'Override Calcs'!$B$4:$B$6,"CH4")</f>
        <v>2590262574.5438471</v>
      </c>
      <c r="S11" s="25">
        <f>(ABS(S$2)*'data from RPEpUACE'!$B11)+SUMIFS('Override Calcs'!$E$4:$E$6,'Override Calcs'!$A$4:$A$6,About!$B$2,'Override Calcs'!$B$4:$B$6,"CH4")</f>
        <v>2593570381.6048012</v>
      </c>
      <c r="T11" s="25">
        <f>(ABS(T$2)*'data from RPEpUACE'!$B11)+SUMIFS('Override Calcs'!$E$4:$E$6,'Override Calcs'!$A$4:$A$6,About!$B$2,'Override Calcs'!$B$4:$B$6,"CH4")</f>
        <v>2596878188.6657567</v>
      </c>
      <c r="U11" s="25">
        <f>(ABS(U$2)*'data from RPEpUACE'!$B11)+SUMIFS('Override Calcs'!$E$4:$E$6,'Override Calcs'!$A$4:$A$6,About!$B$2,'Override Calcs'!$B$4:$B$6,"CH4")</f>
        <v>2600185995.7267118</v>
      </c>
      <c r="V11" s="25">
        <f>(ABS(V$2)*'data from RPEpUACE'!$B11)+SUMIFS('Override Calcs'!$E$4:$E$6,'Override Calcs'!$A$4:$A$6,About!$B$2,'Override Calcs'!$B$4:$B$6,"CH4")</f>
        <v>2603493802.7876673</v>
      </c>
      <c r="W11" s="25">
        <f>(ABS(W$2)*'data from RPEpUACE'!$B11)+SUMIFS('Override Calcs'!$E$4:$E$6,'Override Calcs'!$A$4:$A$6,About!$B$2,'Override Calcs'!$B$4:$B$6,"CH4")</f>
        <v>2606801609.8486228</v>
      </c>
      <c r="X11" s="25">
        <f>(ABS(X$2)*'data from RPEpUACE'!$B11)+SUMIFS('Override Calcs'!$E$4:$E$6,'Override Calcs'!$A$4:$A$6,About!$B$2,'Override Calcs'!$B$4:$B$6,"CH4")</f>
        <v>2610109416.9095769</v>
      </c>
      <c r="Y11" s="25">
        <f>(ABS(Y$2)*'data from RPEpUACE'!$B11)+SUMIFS('Override Calcs'!$E$4:$E$6,'Override Calcs'!$A$4:$A$6,About!$B$2,'Override Calcs'!$B$4:$B$6,"CH4")</f>
        <v>2613417223.9705324</v>
      </c>
      <c r="Z11" s="25">
        <f>(ABS(Z$2)*'data from RPEpUACE'!$B11)+SUMIFS('Override Calcs'!$E$4:$E$6,'Override Calcs'!$A$4:$A$6,About!$B$2,'Override Calcs'!$B$4:$B$6,"CH4")</f>
        <v>2616725031.0314879</v>
      </c>
      <c r="AA11" s="25">
        <f>(ABS(AA$2)*'data from RPEpUACE'!$B11)+SUMIFS('Override Calcs'!$E$4:$E$6,'Override Calcs'!$A$4:$A$6,About!$B$2,'Override Calcs'!$B$4:$B$6,"CH4")</f>
        <v>2620032838.0924435</v>
      </c>
      <c r="AB11" s="25">
        <f>(ABS(AB$2)*'data from RPEpUACE'!$B11)+SUMIFS('Override Calcs'!$E$4:$E$6,'Override Calcs'!$A$4:$A$6,About!$B$2,'Override Calcs'!$B$4:$B$6,"CH4")</f>
        <v>2623340645.1533976</v>
      </c>
      <c r="AC11" s="25">
        <f>(ABS(AC$2)*'data from RPEpUACE'!$B11)+SUMIFS('Override Calcs'!$E$4:$E$6,'Override Calcs'!$A$4:$A$6,About!$B$2,'Override Calcs'!$B$4:$B$6,"CH4")</f>
        <v>2626648452.2143531</v>
      </c>
      <c r="AD11" s="25">
        <f>(ABS(AD$2)*'data from RPEpUACE'!$B11)+SUMIFS('Override Calcs'!$E$4:$E$6,'Override Calcs'!$A$4:$A$6,About!$B$2,'Override Calcs'!$B$4:$B$6,"CH4")</f>
        <v>2629956259.2753086</v>
      </c>
      <c r="AE11" s="25">
        <f>(ABS(AE$2)*'data from RPEpUACE'!$B11)+SUMIFS('Override Calcs'!$E$4:$E$6,'Override Calcs'!$A$4:$A$6,About!$B$2,'Override Calcs'!$B$4:$B$6,"CH4")</f>
        <v>2633264066.3362641</v>
      </c>
      <c r="AF11" s="25">
        <f>(ABS(AF$2)*'data from RPEpUACE'!$B11)+SUMIFS('Override Calcs'!$E$4:$E$6,'Override Calcs'!$A$4:$A$6,About!$B$2,'Override Calcs'!$B$4:$B$6,"CH4")</f>
        <v>2636571873.3972197</v>
      </c>
      <c r="AG11" s="25">
        <f>(ABS(AG$2)*'data from RPEpUACE'!$B11)+SUMIFS('Override Calcs'!$E$4:$E$6,'Override Calcs'!$A$4:$A$6,About!$B$2,'Override Calcs'!$B$4:$B$6,"CH4")</f>
        <v>2639879680.4581738</v>
      </c>
      <c r="AH11" s="25">
        <f>(ABS(AH$2)*'data from RPEpUACE'!$B11)+SUMIFS('Override Calcs'!$E$4:$E$6,'Override Calcs'!$A$4:$A$6,About!$B$2,'Override Calcs'!$B$4:$B$6,"CH4")</f>
        <v>2643187487.5191293</v>
      </c>
      <c r="AI11" s="25">
        <f>(ABS(AI$2)*'data from RPEpUACE'!$B11)+SUMIFS('Override Calcs'!$E$4:$E$6,'Override Calcs'!$A$4:$A$6,About!$B$2,'Override Calcs'!$B$4:$B$6,"CH4")</f>
        <v>2646495294.5800848</v>
      </c>
      <c r="AJ11" s="25">
        <f>(ABS(AJ$2)*'data from RPEpUACE'!$B11)+SUMIFS('Override Calcs'!$E$4:$E$6,'Override Calcs'!$A$4:$A$6,About!$B$2,'Override Calcs'!$B$4:$B$6,"CH4")</f>
        <v>2649803101.6410398</v>
      </c>
      <c r="AK11" s="25">
        <f>(ABS(AK$2)*'data from RPEpUACE'!$B11)+SUMIFS('Override Calcs'!$E$4:$E$6,'Override Calcs'!$A$4:$A$6,About!$B$2,'Override Calcs'!$B$4:$B$6,"CH4")</f>
        <v>2653110908.7019954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241087822.23554114</v>
      </c>
      <c r="C12" s="25">
        <f>(ABS(C$2)*'data from RPEpUACE'!$B12)+SUMIFS('Override Calcs'!$E$4:$E$6,'Override Calcs'!$A$4:$A$6,About!$B$2,'Override Calcs'!$B$4:$B$6,"N2O")</f>
        <v>234452191.13249293</v>
      </c>
      <c r="D12" s="25">
        <f>(ABS(D$2)*'data from RPEpUACE'!$B12)+SUMIFS('Override Calcs'!$E$4:$E$6,'Override Calcs'!$A$4:$A$6,About!$B$2,'Override Calcs'!$B$4:$B$6,"N2O")</f>
        <v>227816560.02944478</v>
      </c>
      <c r="E12" s="25">
        <f>(ABS(E$2)*'data from RPEpUACE'!$B12)+SUMIFS('Override Calcs'!$E$4:$E$6,'Override Calcs'!$A$4:$A$6,About!$B$2,'Override Calcs'!$B$4:$B$6,"N2O")</f>
        <v>221180928.92639661</v>
      </c>
      <c r="F12" s="25">
        <f>(ABS(F$2)*'data from RPEpUACE'!$B12)+SUMIFS('Override Calcs'!$E$4:$E$6,'Override Calcs'!$A$4:$A$6,About!$B$2,'Override Calcs'!$B$4:$B$6,"N2O")</f>
        <v>214545297.82334846</v>
      </c>
      <c r="G12" s="25">
        <f>(ABS(G$2)*'data from RPEpUACE'!$B12)+SUMIFS('Override Calcs'!$E$4:$E$6,'Override Calcs'!$A$4:$A$6,About!$B$2,'Override Calcs'!$B$4:$B$6,"N2O")</f>
        <v>207909666.72030199</v>
      </c>
      <c r="H12" s="25">
        <f>(ABS(H$2)*'data from RPEpUACE'!$B12)+SUMIFS('Override Calcs'!$E$4:$E$6,'Override Calcs'!$A$4:$A$6,About!$B$2,'Override Calcs'!$B$4:$B$6,"N2O")</f>
        <v>208178953.43428504</v>
      </c>
      <c r="I12" s="25">
        <f>(ABS(I$2)*'data from RPEpUACE'!$B12)+SUMIFS('Override Calcs'!$E$4:$E$6,'Override Calcs'!$A$4:$A$6,About!$B$2,'Override Calcs'!$B$4:$B$6,"N2O")</f>
        <v>208448240.14826787</v>
      </c>
      <c r="J12" s="25">
        <f>(ABS(J$2)*'data from RPEpUACE'!$B12)+SUMIFS('Override Calcs'!$E$4:$E$6,'Override Calcs'!$A$4:$A$6,About!$B$2,'Override Calcs'!$B$4:$B$6,"N2O")</f>
        <v>208717526.86225066</v>
      </c>
      <c r="K12" s="25">
        <f>(ABS(K$2)*'data from RPEpUACE'!$B12)+SUMIFS('Override Calcs'!$E$4:$E$6,'Override Calcs'!$A$4:$A$6,About!$B$2,'Override Calcs'!$B$4:$B$6,"N2O")</f>
        <v>208986813.57623336</v>
      </c>
      <c r="L12" s="25">
        <f>(ABS(L$2)*'data from RPEpUACE'!$B12)+SUMIFS('Override Calcs'!$E$4:$E$6,'Override Calcs'!$A$4:$A$6,About!$B$2,'Override Calcs'!$B$4:$B$6,"N2O")</f>
        <v>209256100.29021618</v>
      </c>
      <c r="M12" s="25">
        <f>(ABS(M$2)*'data from RPEpUACE'!$B12)+SUMIFS('Override Calcs'!$E$4:$E$6,'Override Calcs'!$A$4:$A$6,About!$B$2,'Override Calcs'!$B$4:$B$6,"N2O")</f>
        <v>209525387.00419909</v>
      </c>
      <c r="N12" s="25">
        <f>(ABS(N$2)*'data from RPEpUACE'!$B12)+SUMIFS('Override Calcs'!$E$4:$E$6,'Override Calcs'!$A$4:$A$6,About!$B$2,'Override Calcs'!$B$4:$B$6,"N2O")</f>
        <v>209794673.71818191</v>
      </c>
      <c r="O12" s="25">
        <f>(ABS(O$2)*'data from RPEpUACE'!$B12)+SUMIFS('Override Calcs'!$E$4:$E$6,'Override Calcs'!$A$4:$A$6,About!$B$2,'Override Calcs'!$B$4:$B$6,"N2O")</f>
        <v>210063960.43216473</v>
      </c>
      <c r="P12" s="25">
        <f>(ABS(P$2)*'data from RPEpUACE'!$B12)+SUMIFS('Override Calcs'!$E$4:$E$6,'Override Calcs'!$A$4:$A$6,About!$B$2,'Override Calcs'!$B$4:$B$6,"N2O")</f>
        <v>210333247.14614755</v>
      </c>
      <c r="Q12" s="25">
        <f>(ABS(Q$2)*'data from RPEpUACE'!$B12)+SUMIFS('Override Calcs'!$E$4:$E$6,'Override Calcs'!$A$4:$A$6,About!$B$2,'Override Calcs'!$B$4:$B$6,"N2O")</f>
        <v>210602533.86013031</v>
      </c>
      <c r="R12" s="25">
        <f>(ABS(R$2)*'data from RPEpUACE'!$B12)+SUMIFS('Override Calcs'!$E$4:$E$6,'Override Calcs'!$A$4:$A$6,About!$B$2,'Override Calcs'!$B$4:$B$6,"N2O")</f>
        <v>210871820.5741131</v>
      </c>
      <c r="S12" s="25">
        <f>(ABS(S$2)*'data from RPEpUACE'!$B12)+SUMIFS('Override Calcs'!$E$4:$E$6,'Override Calcs'!$A$4:$A$6,About!$B$2,'Override Calcs'!$B$4:$B$6,"N2O")</f>
        <v>211141107.28809583</v>
      </c>
      <c r="T12" s="25">
        <f>(ABS(T$2)*'data from RPEpUACE'!$B12)+SUMIFS('Override Calcs'!$E$4:$E$6,'Override Calcs'!$A$4:$A$6,About!$B$2,'Override Calcs'!$B$4:$B$6,"N2O")</f>
        <v>211410394.00207865</v>
      </c>
      <c r="U12" s="25">
        <f>(ABS(U$2)*'data from RPEpUACE'!$B12)+SUMIFS('Override Calcs'!$E$4:$E$6,'Override Calcs'!$A$4:$A$6,About!$B$2,'Override Calcs'!$B$4:$B$6,"N2O")</f>
        <v>211679680.71606144</v>
      </c>
      <c r="V12" s="25">
        <f>(ABS(V$2)*'data from RPEpUACE'!$B12)+SUMIFS('Override Calcs'!$E$4:$E$6,'Override Calcs'!$A$4:$A$6,About!$B$2,'Override Calcs'!$B$4:$B$6,"N2O")</f>
        <v>211948967.43004426</v>
      </c>
      <c r="W12" s="25">
        <f>(ABS(W$2)*'data from RPEpUACE'!$B12)+SUMIFS('Override Calcs'!$E$4:$E$6,'Override Calcs'!$A$4:$A$6,About!$B$2,'Override Calcs'!$B$4:$B$6,"N2O")</f>
        <v>212218254.14402708</v>
      </c>
      <c r="X12" s="25">
        <f>(ABS(X$2)*'data from RPEpUACE'!$B12)+SUMIFS('Override Calcs'!$E$4:$E$6,'Override Calcs'!$A$4:$A$6,About!$B$2,'Override Calcs'!$B$4:$B$6,"N2O")</f>
        <v>212487540.85800979</v>
      </c>
      <c r="Y12" s="25">
        <f>(ABS(Y$2)*'data from RPEpUACE'!$B12)+SUMIFS('Override Calcs'!$E$4:$E$6,'Override Calcs'!$A$4:$A$6,About!$B$2,'Override Calcs'!$B$4:$B$6,"N2O")</f>
        <v>212756827.57199261</v>
      </c>
      <c r="Z12" s="25">
        <f>(ABS(Z$2)*'data from RPEpUACE'!$B12)+SUMIFS('Override Calcs'!$E$4:$E$6,'Override Calcs'!$A$4:$A$6,About!$B$2,'Override Calcs'!$B$4:$B$6,"N2O")</f>
        <v>213026114.28597543</v>
      </c>
      <c r="AA12" s="25">
        <f>(ABS(AA$2)*'data from RPEpUACE'!$B12)+SUMIFS('Override Calcs'!$E$4:$E$6,'Override Calcs'!$A$4:$A$6,About!$B$2,'Override Calcs'!$B$4:$B$6,"N2O")</f>
        <v>213295400.99995825</v>
      </c>
      <c r="AB12" s="25">
        <f>(ABS(AB$2)*'data from RPEpUACE'!$B12)+SUMIFS('Override Calcs'!$E$4:$E$6,'Override Calcs'!$A$4:$A$6,About!$B$2,'Override Calcs'!$B$4:$B$6,"N2O")</f>
        <v>213564687.71394098</v>
      </c>
      <c r="AC12" s="25">
        <f>(ABS(AC$2)*'data from RPEpUACE'!$B12)+SUMIFS('Override Calcs'!$E$4:$E$6,'Override Calcs'!$A$4:$A$6,About!$B$2,'Override Calcs'!$B$4:$B$6,"N2O")</f>
        <v>213833974.4279238</v>
      </c>
      <c r="AD12" s="25">
        <f>(ABS(AD$2)*'data from RPEpUACE'!$B12)+SUMIFS('Override Calcs'!$E$4:$E$6,'Override Calcs'!$A$4:$A$6,About!$B$2,'Override Calcs'!$B$4:$B$6,"N2O")</f>
        <v>214103261.14190659</v>
      </c>
      <c r="AE12" s="25">
        <f>(ABS(AE$2)*'data from RPEpUACE'!$B12)+SUMIFS('Override Calcs'!$E$4:$E$6,'Override Calcs'!$A$4:$A$6,About!$B$2,'Override Calcs'!$B$4:$B$6,"N2O")</f>
        <v>214372547.85588941</v>
      </c>
      <c r="AF12" s="25">
        <f>(ABS(AF$2)*'data from RPEpUACE'!$B12)+SUMIFS('Override Calcs'!$E$4:$E$6,'Override Calcs'!$A$4:$A$6,About!$B$2,'Override Calcs'!$B$4:$B$6,"N2O")</f>
        <v>214641834.56987223</v>
      </c>
      <c r="AG12" s="25">
        <f>(ABS(AG$2)*'data from RPEpUACE'!$B12)+SUMIFS('Override Calcs'!$E$4:$E$6,'Override Calcs'!$A$4:$A$6,About!$B$2,'Override Calcs'!$B$4:$B$6,"N2O")</f>
        <v>214911121.28385493</v>
      </c>
      <c r="AH12" s="25">
        <f>(ABS(AH$2)*'data from RPEpUACE'!$B12)+SUMIFS('Override Calcs'!$E$4:$E$6,'Override Calcs'!$A$4:$A$6,About!$B$2,'Override Calcs'!$B$4:$B$6,"N2O")</f>
        <v>215180407.99783775</v>
      </c>
      <c r="AI12" s="25">
        <f>(ABS(AI$2)*'data from RPEpUACE'!$B12)+SUMIFS('Override Calcs'!$E$4:$E$6,'Override Calcs'!$A$4:$A$6,About!$B$2,'Override Calcs'!$B$4:$B$6,"N2O")</f>
        <v>215449694.71182057</v>
      </c>
      <c r="AJ12" s="25">
        <f>(ABS(AJ$2)*'data from RPEpUACE'!$B12)+SUMIFS('Override Calcs'!$E$4:$E$6,'Override Calcs'!$A$4:$A$6,About!$B$2,'Override Calcs'!$B$4:$B$6,"N2O")</f>
        <v>215718981.42580339</v>
      </c>
      <c r="AK12" s="25">
        <f>(ABS(AK$2)*'data from RPEpUACE'!$B12)+SUMIFS('Override Calcs'!$E$4:$E$6,'Override Calcs'!$A$4:$A$6,About!$B$2,'Override Calcs'!$B$4:$B$6,"N2O")</f>
        <v>215988268.13978621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2021-08-04T19:45:10Z</dcterms:modified>
</cp:coreProperties>
</file>