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VT\trans\BCDTRtSY\"/>
    </mc:Choice>
  </mc:AlternateContent>
  <xr:revisionPtr revIDLastSave="0" documentId="8_{4F4ADBE2-61EF-4265-A8B5-EE7D61363203}"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11" i="61"/>
  <c r="F7" i="61"/>
  <c r="E11" i="61"/>
  <c r="G11" i="61" s="1"/>
  <c r="E7" i="61"/>
  <c r="G7" i="61" s="1"/>
  <c r="F10" i="6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10" i="61" l="1"/>
  <c r="D3" i="63"/>
  <c r="D3" i="62"/>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2" i="63" l="1"/>
  <c r="D2" i="62"/>
  <c r="D4" i="62"/>
  <c r="D4" i="63"/>
  <c r="D3" i="23"/>
  <c r="K3" i="62"/>
  <c r="K3" i="23" s="1"/>
  <c r="S3" i="62"/>
  <c r="S3" i="23" s="1"/>
  <c r="AA3" i="62"/>
  <c r="AA3" i="23" s="1"/>
  <c r="L3" i="62"/>
  <c r="L3" i="23" s="1"/>
  <c r="T3" i="62"/>
  <c r="T3" i="23" s="1"/>
  <c r="AB3" i="62"/>
  <c r="AB3" i="23" s="1"/>
  <c r="R3" i="62"/>
  <c r="R3" i="23" s="1"/>
  <c r="M3" i="62"/>
  <c r="M3" i="23" s="1"/>
  <c r="U3" i="62"/>
  <c r="U3" i="23" s="1"/>
  <c r="AC3" i="62"/>
  <c r="AC3" i="23" s="1"/>
  <c r="Z3" i="62"/>
  <c r="Z3" i="23" s="1"/>
  <c r="F3" i="62"/>
  <c r="F3" i="23" s="1"/>
  <c r="N3" i="62"/>
  <c r="N3" i="23" s="1"/>
  <c r="V3" i="62"/>
  <c r="V3" i="23" s="1"/>
  <c r="AD3" i="62"/>
  <c r="AD3" i="23" s="1"/>
  <c r="I3" i="62"/>
  <c r="I3" i="23" s="1"/>
  <c r="E3" i="62"/>
  <c r="E3" i="23" s="1"/>
  <c r="J3" i="62"/>
  <c r="J3" i="23" s="1"/>
  <c r="G3" i="62"/>
  <c r="G3" i="23" s="1"/>
  <c r="O3" i="62"/>
  <c r="O3" i="23" s="1"/>
  <c r="W3" i="62"/>
  <c r="W3" i="23" s="1"/>
  <c r="AE3" i="62"/>
  <c r="AE3" i="23" s="1"/>
  <c r="Q3" i="62"/>
  <c r="Q3" i="23" s="1"/>
  <c r="H3" i="62"/>
  <c r="H3" i="23" s="1"/>
  <c r="P3" i="62"/>
  <c r="P3" i="23" s="1"/>
  <c r="X3" i="62"/>
  <c r="X3" i="23" s="1"/>
  <c r="AF3" i="62"/>
  <c r="AF3" i="23" s="1"/>
  <c r="Y3" i="62"/>
  <c r="Y3" i="23" s="1"/>
  <c r="K3" i="63"/>
  <c r="K3" i="24" s="1"/>
  <c r="S3" i="63"/>
  <c r="S3" i="24" s="1"/>
  <c r="AA3" i="63"/>
  <c r="AA3" i="24" s="1"/>
  <c r="Q3" i="63"/>
  <c r="Q3" i="24" s="1"/>
  <c r="L3" i="63"/>
  <c r="L3" i="24" s="1"/>
  <c r="T3" i="63"/>
  <c r="T3" i="24" s="1"/>
  <c r="AB3" i="63"/>
  <c r="AB3" i="24" s="1"/>
  <c r="V3" i="63"/>
  <c r="V3" i="24" s="1"/>
  <c r="O3" i="63"/>
  <c r="O3" i="24" s="1"/>
  <c r="E3" i="63"/>
  <c r="E3" i="24" s="1"/>
  <c r="M3" i="63"/>
  <c r="M3" i="24" s="1"/>
  <c r="U3" i="63"/>
  <c r="U3" i="24" s="1"/>
  <c r="AC3" i="63"/>
  <c r="AC3" i="24" s="1"/>
  <c r="D3" i="24"/>
  <c r="F3" i="63"/>
  <c r="F3" i="24" s="1"/>
  <c r="N3" i="63"/>
  <c r="N3" i="24" s="1"/>
  <c r="AD3" i="63"/>
  <c r="AD3" i="24" s="1"/>
  <c r="W3" i="63"/>
  <c r="W3" i="24" s="1"/>
  <c r="I3" i="63"/>
  <c r="I3" i="24" s="1"/>
  <c r="Y3" i="63"/>
  <c r="Y3" i="24" s="1"/>
  <c r="R3" i="63"/>
  <c r="R3" i="24" s="1"/>
  <c r="G3" i="63"/>
  <c r="G3" i="24" s="1"/>
  <c r="AE3" i="63"/>
  <c r="AE3" i="24" s="1"/>
  <c r="J3" i="63"/>
  <c r="J3" i="24" s="1"/>
  <c r="H3" i="63"/>
  <c r="H3" i="24" s="1"/>
  <c r="P3" i="63"/>
  <c r="P3" i="24" s="1"/>
  <c r="X3" i="63"/>
  <c r="X3" i="24" s="1"/>
  <c r="AF3" i="63"/>
  <c r="AF3" i="24" s="1"/>
  <c r="Z3" i="63"/>
  <c r="Z3" i="24" s="1"/>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AF4" i="63" l="1"/>
  <c r="AF4" i="24" s="1"/>
  <c r="D4" i="24"/>
  <c r="Y4" i="63"/>
  <c r="Y4" i="24" s="1"/>
  <c r="S4" i="63"/>
  <c r="S4" i="24" s="1"/>
  <c r="I4" i="63"/>
  <c r="I4" i="24" s="1"/>
  <c r="Q4" i="63"/>
  <c r="Q4" i="24" s="1"/>
  <c r="K4" i="63"/>
  <c r="K4" i="24" s="1"/>
  <c r="E4" i="63"/>
  <c r="E4" i="24" s="1"/>
  <c r="AA4" i="63"/>
  <c r="AA4" i="24" s="1"/>
  <c r="R4" i="63"/>
  <c r="R4" i="24" s="1"/>
  <c r="F4" i="63"/>
  <c r="F4" i="24" s="1"/>
  <c r="H4" i="63"/>
  <c r="H4" i="24" s="1"/>
  <c r="V4" i="63"/>
  <c r="V4" i="24" s="1"/>
  <c r="X4" i="63"/>
  <c r="X4" i="24" s="1"/>
  <c r="AD4" i="63"/>
  <c r="AD4" i="24" s="1"/>
  <c r="AB4" i="63"/>
  <c r="AB4" i="24" s="1"/>
  <c r="G4" i="63"/>
  <c r="G4" i="24" s="1"/>
  <c r="O4" i="63"/>
  <c r="O4" i="24" s="1"/>
  <c r="W4" i="63"/>
  <c r="W4" i="24" s="1"/>
  <c r="Z4" i="63"/>
  <c r="Z4" i="24" s="1"/>
  <c r="N4" i="63"/>
  <c r="N4" i="24" s="1"/>
  <c r="P4" i="63"/>
  <c r="P4" i="24" s="1"/>
  <c r="L4" i="63"/>
  <c r="L4" i="24" s="1"/>
  <c r="T4" i="63"/>
  <c r="T4" i="24" s="1"/>
  <c r="J4" i="63"/>
  <c r="J4" i="24" s="1"/>
  <c r="AC4" i="63"/>
  <c r="AC4" i="24" s="1"/>
  <c r="AE4" i="63"/>
  <c r="AE4" i="24" s="1"/>
  <c r="M4" i="63"/>
  <c r="M4" i="24" s="1"/>
  <c r="U4" i="63"/>
  <c r="U4" i="24" s="1"/>
  <c r="F4" i="62"/>
  <c r="F4" i="23" s="1"/>
  <c r="G4" i="62"/>
  <c r="G4" i="23" s="1"/>
  <c r="O4" i="62"/>
  <c r="O4" i="23" s="1"/>
  <c r="W4" i="62"/>
  <c r="W4" i="23" s="1"/>
  <c r="AE4" i="62"/>
  <c r="AE4" i="23" s="1"/>
  <c r="H4" i="62"/>
  <c r="H4" i="23" s="1"/>
  <c r="P4" i="62"/>
  <c r="P4" i="23" s="1"/>
  <c r="X4" i="62"/>
  <c r="X4" i="23" s="1"/>
  <c r="AF4" i="62"/>
  <c r="AF4" i="23" s="1"/>
  <c r="D4" i="23"/>
  <c r="AD4" i="62"/>
  <c r="AD4" i="23" s="1"/>
  <c r="I4" i="62"/>
  <c r="I4" i="23" s="1"/>
  <c r="Q4" i="62"/>
  <c r="Q4" i="23" s="1"/>
  <c r="Y4" i="62"/>
  <c r="Y4" i="23" s="1"/>
  <c r="E4" i="62"/>
  <c r="E4" i="23" s="1"/>
  <c r="U4" i="62"/>
  <c r="U4" i="23" s="1"/>
  <c r="J4" i="62"/>
  <c r="J4" i="23" s="1"/>
  <c r="R4" i="62"/>
  <c r="R4" i="23" s="1"/>
  <c r="Z4" i="62"/>
  <c r="Z4" i="23" s="1"/>
  <c r="M4" i="62"/>
  <c r="M4" i="23" s="1"/>
  <c r="N4" i="62"/>
  <c r="N4" i="23" s="1"/>
  <c r="K4" i="62"/>
  <c r="K4" i="23" s="1"/>
  <c r="S4" i="62"/>
  <c r="S4" i="23" s="1"/>
  <c r="AA4" i="62"/>
  <c r="AA4" i="23" s="1"/>
  <c r="L4" i="62"/>
  <c r="L4" i="23" s="1"/>
  <c r="T4" i="62"/>
  <c r="T4" i="23" s="1"/>
  <c r="AB4" i="62"/>
  <c r="AB4" i="23" s="1"/>
  <c r="AC4" i="62"/>
  <c r="AC4" i="23" s="1"/>
  <c r="V4" i="62"/>
  <c r="V4" i="23" s="1"/>
  <c r="G2" i="62"/>
  <c r="G2" i="23" s="1"/>
  <c r="O2" i="62"/>
  <c r="O2" i="23" s="1"/>
  <c r="W2" i="62"/>
  <c r="W2" i="23" s="1"/>
  <c r="AE2" i="62"/>
  <c r="AE2" i="23" s="1"/>
  <c r="H2" i="62"/>
  <c r="H2" i="23" s="1"/>
  <c r="P2" i="62"/>
  <c r="P2" i="23" s="1"/>
  <c r="X2" i="62"/>
  <c r="X2" i="23" s="1"/>
  <c r="AF2" i="62"/>
  <c r="AF2" i="23" s="1"/>
  <c r="D2" i="23"/>
  <c r="I2" i="62"/>
  <c r="I2" i="23" s="1"/>
  <c r="Q2" i="62"/>
  <c r="Q2" i="23" s="1"/>
  <c r="Y2" i="62"/>
  <c r="Y2" i="23" s="1"/>
  <c r="E2" i="62"/>
  <c r="E2" i="23" s="1"/>
  <c r="J2" i="62"/>
  <c r="J2" i="23" s="1"/>
  <c r="R2" i="62"/>
  <c r="R2" i="23" s="1"/>
  <c r="Z2" i="62"/>
  <c r="Z2" i="23" s="1"/>
  <c r="M2" i="62"/>
  <c r="M2" i="23" s="1"/>
  <c r="U2" i="62"/>
  <c r="U2" i="23" s="1"/>
  <c r="F2" i="62"/>
  <c r="F2" i="23" s="1"/>
  <c r="N2" i="62"/>
  <c r="N2" i="23" s="1"/>
  <c r="V2" i="62"/>
  <c r="V2" i="23" s="1"/>
  <c r="AD2" i="62"/>
  <c r="AD2" i="23" s="1"/>
  <c r="K2" i="62"/>
  <c r="K2" i="23" s="1"/>
  <c r="S2" i="62"/>
  <c r="S2" i="23" s="1"/>
  <c r="AA2" i="62"/>
  <c r="AA2" i="23" s="1"/>
  <c r="AC2" i="62"/>
  <c r="AC2" i="23" s="1"/>
  <c r="L2" i="62"/>
  <c r="L2" i="23" s="1"/>
  <c r="T2" i="62"/>
  <c r="T2" i="23" s="1"/>
  <c r="AB2" i="62"/>
  <c r="AB2" i="23" s="1"/>
  <c r="H2" i="63"/>
  <c r="H2" i="24" s="1"/>
  <c r="P2" i="63"/>
  <c r="P2" i="24" s="1"/>
  <c r="X2" i="63"/>
  <c r="X2" i="24" s="1"/>
  <c r="AF2" i="63"/>
  <c r="AF2" i="24" s="1"/>
  <c r="D2" i="24"/>
  <c r="I2" i="63"/>
  <c r="I2" i="24" s="1"/>
  <c r="Q2" i="63"/>
  <c r="Q2" i="24" s="1"/>
  <c r="Y2" i="63"/>
  <c r="Y2" i="24" s="1"/>
  <c r="E2" i="63"/>
  <c r="E2" i="24" s="1"/>
  <c r="N2" i="63"/>
  <c r="N2" i="24" s="1"/>
  <c r="W2" i="63"/>
  <c r="W2" i="24" s="1"/>
  <c r="J2" i="63"/>
  <c r="J2" i="24" s="1"/>
  <c r="R2" i="63"/>
  <c r="R2" i="24" s="1"/>
  <c r="Z2" i="63"/>
  <c r="Z2" i="24" s="1"/>
  <c r="T2" i="63"/>
  <c r="T2" i="24" s="1"/>
  <c r="G2" i="63"/>
  <c r="G2" i="24" s="1"/>
  <c r="K2" i="63"/>
  <c r="K2" i="24" s="1"/>
  <c r="S2" i="63"/>
  <c r="S2" i="24" s="1"/>
  <c r="AA2" i="63"/>
  <c r="AA2" i="24" s="1"/>
  <c r="AB2" i="63"/>
  <c r="AB2" i="24" s="1"/>
  <c r="F2" i="63"/>
  <c r="F2" i="24" s="1"/>
  <c r="O2" i="63"/>
  <c r="O2" i="24" s="1"/>
  <c r="L2" i="63"/>
  <c r="L2" i="24" s="1"/>
  <c r="AD2" i="63"/>
  <c r="AD2" i="24" s="1"/>
  <c r="M2" i="63"/>
  <c r="M2" i="24" s="1"/>
  <c r="U2" i="63"/>
  <c r="U2" i="24" s="1"/>
  <c r="AC2" i="63"/>
  <c r="AC2" i="24" s="1"/>
  <c r="V2" i="63"/>
  <c r="V2" i="24" s="1"/>
  <c r="AE2" i="63"/>
  <c r="AE2"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<sst xmlns="http://schemas.openxmlformats.org/spreadsheetml/2006/main" count="53128" uniqueCount="4272">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</sst>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4259</v>
      </c>
      <c r="C1" s="104">
        <v>45660</v>
      </c>
      <c r="E1" s="106" t="s">
        <v>3851</v>
      </c>
      <c r="F1" s="106" t="s">
        <v>3851</v>
      </c>
    </row>
    <row r="2" spans="1:6">
      <c r="B2" t="str">
        <f>LOOKUP(B1,E2:F51,F2:F51)</f>
        <v>VT</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VT</v>
      </c>
    </row>
    <row r="2" spans="1:8">
      <c r="E2">
        <v>2021</v>
      </c>
      <c r="F2">
        <v>2022</v>
      </c>
      <c r="G2" t="s">
        <v>4265</v>
      </c>
      <c r="H2" t="s">
        <v>4266</v>
      </c>
    </row>
    <row r="3" spans="1:8">
      <c r="A3" t="s">
        <v>4105</v>
      </c>
      <c r="C3" t="s">
        <v>4195</v>
      </c>
      <c r="D3" t="s">
        <v>4196</v>
      </c>
      <c r="E3" s="107">
        <f>SUMIFS('SEDS 2022'!F:F,'SEDS 2022'!$C:$C,$A3,'SEDS 2022'!$B:$B,$A$1)</f>
        <v>42467</v>
      </c>
      <c r="F3" s="107">
        <f>SUMIFS('SEDS 2022'!G:G,'SEDS 2022'!$C:$C,$A3,'SEDS 2022'!$B:$B,$A$1)</f>
        <v>42153</v>
      </c>
      <c r="G3" s="82">
        <f>F3/E3</f>
        <v>0.99260602350060045</v>
      </c>
    </row>
    <row r="4" spans="1:8">
      <c r="A4" t="s">
        <v>3864</v>
      </c>
      <c r="C4" t="s">
        <v>4197</v>
      </c>
      <c r="D4" t="s">
        <v>4198</v>
      </c>
      <c r="E4" s="107">
        <f>SUMIFS('SEDS 2022'!F:F,'SEDS 2022'!$C:$C,$A4,'SEDS 2022'!$B:$B,$A$1)</f>
        <v>228</v>
      </c>
      <c r="F4" s="107">
        <f>SUMIFS('SEDS 2022'!G:G,'SEDS 2022'!$C:$C,$A4,'SEDS 2022'!$B:$B,$A$1)</f>
        <v>183</v>
      </c>
      <c r="G4" s="82">
        <f t="shared" ref="G4:G12" si="0">F4/E4</f>
        <v>0.80263157894736847</v>
      </c>
    </row>
    <row r="5" spans="1:8">
      <c r="A5" t="s">
        <v>3909</v>
      </c>
      <c r="C5" t="s">
        <v>4199</v>
      </c>
      <c r="D5" t="s">
        <v>4200</v>
      </c>
      <c r="E5" s="107">
        <f>SUMIFS('SEDS 2022'!F:F,'SEDS 2022'!$C:$C,$A5,'SEDS 2022'!$B:$B,$A$1)</f>
        <v>2215</v>
      </c>
      <c r="F5" s="107">
        <f>SUMIFS('SEDS 2022'!G:G,'SEDS 2022'!$C:$C,$A5,'SEDS 2022'!$B:$B,$A$1)</f>
        <v>2228</v>
      </c>
      <c r="G5" s="82">
        <f t="shared" si="0"/>
        <v>1.0058690744920993</v>
      </c>
    </row>
    <row r="6" spans="1:8">
      <c r="A6" t="s">
        <v>3916</v>
      </c>
      <c r="C6" t="s">
        <v>4201</v>
      </c>
      <c r="D6" t="s">
        <v>4202</v>
      </c>
      <c r="E6" s="107">
        <f>SUMIFS('SEDS 2022'!F:F,'SEDS 2022'!$C:$C,$A6,'SEDS 2022'!$B:$B,$A$1)</f>
        <v>0</v>
      </c>
      <c r="F6" s="107">
        <f>SUMIFS('SEDS 2022'!G:G,'SEDS 2022'!$C:$C,$A6,'SEDS 2022'!$B:$B,$A$1)</f>
        <v>0</v>
      </c>
      <c r="G6" s="82" t="e">
        <f t="shared" si="0"/>
        <v>#DIV/0!</v>
      </c>
    </row>
    <row r="7" spans="1:8">
      <c r="A7" t="s">
        <v>4070</v>
      </c>
      <c r="C7" t="s">
        <v>4203</v>
      </c>
      <c r="D7" t="s">
        <v>4204</v>
      </c>
      <c r="E7" s="107">
        <f>SUMIFS('SEDS 2022'!F:F,'SEDS 2022'!$C:$C,$A7,'SEDS 2022'!$B:$B,$A$1)</f>
        <v>15</v>
      </c>
      <c r="F7" s="107">
        <f>SUMIFS('SEDS 2022'!G:G,'SEDS 2022'!$C:$C,$A7,'SEDS 2022'!$B:$B,$A$1)</f>
        <v>15</v>
      </c>
      <c r="G7" s="82">
        <f t="shared" si="0"/>
        <v>1</v>
      </c>
    </row>
    <row r="8" spans="1:8">
      <c r="A8" t="s">
        <v>3973</v>
      </c>
      <c r="B8" t="s">
        <v>3859</v>
      </c>
      <c r="C8" t="s">
        <v>4205</v>
      </c>
      <c r="D8" t="s">
        <v>4206</v>
      </c>
      <c r="E8" s="107">
        <f>SUMIFS('SEDS 2022'!F:F,'SEDS 2022'!$C:$C,$A8,'SEDS 2022'!$B:$B,$A$1)</f>
        <v>1177</v>
      </c>
      <c r="F8" s="107">
        <f>SUMIFS('SEDS 2022'!G:G,'SEDS 2022'!$C:$C,$A8,'SEDS 2022'!$B:$B,$A$1)</f>
        <v>1303</v>
      </c>
      <c r="G8" s="82">
        <f t="shared" si="0"/>
        <v>1.107051826677995</v>
      </c>
      <c r="H8" t="s">
        <v>122</v>
      </c>
    </row>
    <row r="9" spans="1:8">
      <c r="A9" t="s">
        <v>4055</v>
      </c>
      <c r="C9" t="s">
        <v>4207</v>
      </c>
      <c r="D9" t="s">
        <v>4208</v>
      </c>
      <c r="E9" s="107">
        <f>SUMIFS('SEDS 2022'!F:F,'SEDS 2022'!$C:$C,$A9,'SEDS 2022'!$B:$B,$A$1)</f>
        <v>5</v>
      </c>
      <c r="F9" s="107">
        <f>SUMIFS('SEDS 2022'!G:G,'SEDS 2022'!$C:$C,$A9,'SEDS 2022'!$B:$B,$A$1)</f>
        <v>5</v>
      </c>
      <c r="G9" s="82">
        <f t="shared" si="0"/>
        <v>1</v>
      </c>
    </row>
    <row r="10" spans="1:8">
      <c r="A10" t="s">
        <v>4004</v>
      </c>
      <c r="C10" t="s">
        <v>4209</v>
      </c>
      <c r="D10" t="s">
        <v>4210</v>
      </c>
      <c r="E10" s="107">
        <f>SUMIFS('SEDS 2022'!F:F,'SEDS 2022'!$C:$C,$A10,'SEDS 2022'!$B:$B,$A$1)</f>
        <v>36</v>
      </c>
      <c r="F10" s="107">
        <f>SUMIFS('SEDS 2022'!G:G,'SEDS 2022'!$C:$C,$A10,'SEDS 2022'!$B:$B,$A$1)</f>
        <v>37</v>
      </c>
      <c r="G10" s="82">
        <f t="shared" si="0"/>
        <v>1.0277777777777777</v>
      </c>
    </row>
    <row r="11" spans="1:8">
      <c r="A11" t="s">
        <v>3892</v>
      </c>
      <c r="C11" t="s">
        <v>4211</v>
      </c>
      <c r="D11" t="s">
        <v>4212</v>
      </c>
      <c r="E11" s="107">
        <f>SUMIFS('SEDS 2022'!F:F,'SEDS 2022'!$C:$C,$A11,'SEDS 2022'!$B:$B,$A$1)</f>
        <v>8667</v>
      </c>
      <c r="F11" s="107">
        <f>SUMIFS('SEDS 2022'!G:G,'SEDS 2022'!$C:$C,$A11,'SEDS 2022'!$B:$B,$A$1)</f>
        <v>8356</v>
      </c>
      <c r="G11" s="82">
        <f t="shared" si="0"/>
        <v>0.96411676473981767</v>
      </c>
      <c r="H11" t="s">
        <v>124</v>
      </c>
    </row>
    <row r="12" spans="1:8">
      <c r="A12" t="s">
        <v>3993</v>
      </c>
      <c r="C12" t="s">
        <v>4213</v>
      </c>
      <c r="D12" t="s">
        <v>4214</v>
      </c>
      <c r="E12" s="107">
        <f>SUMIFS('SEDS 2022'!F:F,'SEDS 2022'!$C:$C,$A12,'SEDS 2022'!$B:$B,$A$1)</f>
        <v>32186</v>
      </c>
      <c r="F12" s="107">
        <f>SUMIFS('SEDS 2022'!G:G,'SEDS 2022'!$C:$C,$A12,'SEDS 2022'!$B:$B,$A$1)</f>
        <v>32071</v>
      </c>
      <c r="G12" s="82">
        <f t="shared" si="0"/>
        <v>0.99642701795811839</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0.99642701795811839</v>
      </c>
      <c r="E2">
        <f>$D$2*INDEX('AEO 2023 Table 7'!18:18,MATCH(E$1,'AEO 2023 Table 7'!1:1,0))/INDEX('AEO 2023 Table 7'!18:18,MATCH($D$1,'AEO 2023 Table 7'!1:1,0))</f>
        <v>1.0167742833109172</v>
      </c>
      <c r="F2">
        <f>$D$2*INDEX('AEO 2023 Table 7'!18:18,MATCH(F$1,'AEO 2023 Table 7'!1:1,0))/INDEX('AEO 2023 Table 7'!18:18,MATCH($D$1,'AEO 2023 Table 7'!1:1,0))</f>
        <v>1.0241854459531505</v>
      </c>
      <c r="G2">
        <f>$D$2*INDEX('AEO 2023 Table 7'!18:18,MATCH(G$1,'AEO 2023 Table 7'!1:1,0))/INDEX('AEO 2023 Table 7'!18:18,MATCH($D$1,'AEO 2023 Table 7'!1:1,0))</f>
        <v>1.0279890343285754</v>
      </c>
      <c r="H2">
        <f>$D$2*INDEX('AEO 2023 Table 7'!18:18,MATCH(H$1,'AEO 2023 Table 7'!1:1,0))/INDEX('AEO 2023 Table 7'!18:18,MATCH($D$1,'AEO 2023 Table 7'!1:1,0))</f>
        <v>1.035305654967229</v>
      </c>
      <c r="I2">
        <f>$D$2*INDEX('AEO 2023 Table 7'!18:18,MATCH(I$1,'AEO 2023 Table 7'!1:1,0))/INDEX('AEO 2023 Table 7'!18:18,MATCH($D$1,'AEO 2023 Table 7'!1:1,0))</f>
        <v>1.0450117532112371</v>
      </c>
      <c r="J2">
        <f>$D$2*INDEX('AEO 2023 Table 7'!18:18,MATCH(J$1,'AEO 2023 Table 7'!1:1,0))/INDEX('AEO 2023 Table 7'!18:18,MATCH($D$1,'AEO 2023 Table 7'!1:1,0))</f>
        <v>1.0539915452821798</v>
      </c>
      <c r="K2">
        <f>$D$2*INDEX('AEO 2023 Table 7'!18:18,MATCH(K$1,'AEO 2023 Table 7'!1:1,0))/INDEX('AEO 2023 Table 7'!18:18,MATCH($D$1,'AEO 2023 Table 7'!1:1,0))</f>
        <v>1.0610057166681479</v>
      </c>
      <c r="L2">
        <f>$D$2*INDEX('AEO 2023 Table 7'!18:18,MATCH(L$1,'AEO 2023 Table 7'!1:1,0))/INDEX('AEO 2023 Table 7'!18:18,MATCH($D$1,'AEO 2023 Table 7'!1:1,0))</f>
        <v>1.0663571441679092</v>
      </c>
      <c r="M2">
        <f>$D$2*INDEX('AEO 2023 Table 7'!18:18,MATCH(M$1,'AEO 2023 Table 7'!1:1,0))/INDEX('AEO 2023 Table 7'!18:18,MATCH($D$1,'AEO 2023 Table 7'!1:1,0))</f>
        <v>1.0708889209705041</v>
      </c>
      <c r="N2">
        <f>$D$2*INDEX('AEO 2023 Table 7'!18:18,MATCH(N$1,'AEO 2023 Table 7'!1:1,0))/INDEX('AEO 2023 Table 7'!18:18,MATCH($D$1,'AEO 2023 Table 7'!1:1,0))</f>
        <v>1.0747007231369767</v>
      </c>
      <c r="O2">
        <f>$D$2*INDEX('AEO 2023 Table 7'!18:18,MATCH(O$1,'AEO 2023 Table 7'!1:1,0))/INDEX('AEO 2023 Table 7'!18:18,MATCH($D$1,'AEO 2023 Table 7'!1:1,0))</f>
        <v>1.0802054714654512</v>
      </c>
      <c r="P2">
        <f>$D$2*INDEX('AEO 2023 Table 7'!18:18,MATCH(P$1,'AEO 2023 Table 7'!1:1,0))/INDEX('AEO 2023 Table 7'!18:18,MATCH($D$1,'AEO 2023 Table 7'!1:1,0))</f>
        <v>1.0872350432715741</v>
      </c>
      <c r="Q2">
        <f>$D$2*INDEX('AEO 2023 Table 7'!18:18,MATCH(Q$1,'AEO 2023 Table 7'!1:1,0))/INDEX('AEO 2023 Table 7'!18:18,MATCH($D$1,'AEO 2023 Table 7'!1:1,0))</f>
        <v>1.0936550107618395</v>
      </c>
      <c r="R2">
        <f>$D$2*INDEX('AEO 2023 Table 7'!18:18,MATCH(R$1,'AEO 2023 Table 7'!1:1,0))/INDEX('AEO 2023 Table 7'!18:18,MATCH($D$1,'AEO 2023 Table 7'!1:1,0))</f>
        <v>1.0988708280036776</v>
      </c>
      <c r="S2">
        <f>$D$2*INDEX('AEO 2023 Table 7'!18:18,MATCH(S$1,'AEO 2023 Table 7'!1:1,0))/INDEX('AEO 2023 Table 7'!18:18,MATCH($D$1,'AEO 2023 Table 7'!1:1,0))</f>
        <v>1.1049324764817219</v>
      </c>
      <c r="T2">
        <f>$D$2*INDEX('AEO 2023 Table 7'!18:18,MATCH(T$1,'AEO 2023 Table 7'!1:1,0))/INDEX('AEO 2023 Table 7'!18:18,MATCH($D$1,'AEO 2023 Table 7'!1:1,0))</f>
        <v>1.1117724505244919</v>
      </c>
      <c r="U2">
        <f>$D$2*INDEX('AEO 2023 Table 7'!18:18,MATCH(U$1,'AEO 2023 Table 7'!1:1,0))/INDEX('AEO 2023 Table 7'!18:18,MATCH($D$1,'AEO 2023 Table 7'!1:1,0))</f>
        <v>1.1186640164128405</v>
      </c>
      <c r="V2">
        <f>$D$2*INDEX('AEO 2023 Table 7'!18:18,MATCH(V$1,'AEO 2023 Table 7'!1:1,0))/INDEX('AEO 2023 Table 7'!18:18,MATCH($D$1,'AEO 2023 Table 7'!1:1,0))</f>
        <v>1.1265359114746085</v>
      </c>
      <c r="W2">
        <f>$D$2*INDEX('AEO 2023 Table 7'!18:18,MATCH(W$1,'AEO 2023 Table 7'!1:1,0))/INDEX('AEO 2023 Table 7'!18:18,MATCH($D$1,'AEO 2023 Table 7'!1:1,0))</f>
        <v>1.1346023666378655</v>
      </c>
      <c r="X2">
        <f>$D$2*INDEX('AEO 2023 Table 7'!18:18,MATCH(X$1,'AEO 2023 Table 7'!1:1,0))/INDEX('AEO 2023 Table 7'!18:18,MATCH($D$1,'AEO 2023 Table 7'!1:1,0))</f>
        <v>1.1430145639495704</v>
      </c>
      <c r="Y2">
        <f>$D$2*INDEX('AEO 2023 Table 7'!18:18,MATCH(Y$1,'AEO 2023 Table 7'!1:1,0))/INDEX('AEO 2023 Table 7'!18:18,MATCH($D$1,'AEO 2023 Table 7'!1:1,0))</f>
        <v>1.151184459331634</v>
      </c>
      <c r="Z2">
        <f>$D$2*INDEX('AEO 2023 Table 7'!18:18,MATCH(Z$1,'AEO 2023 Table 7'!1:1,0))/INDEX('AEO 2023 Table 7'!18:18,MATCH($D$1,'AEO 2023 Table 7'!1:1,0))</f>
        <v>1.1596448256671252</v>
      </c>
      <c r="AA2">
        <f>$D$2*INDEX('AEO 2023 Table 7'!18:18,MATCH(AA$1,'AEO 2023 Table 7'!1:1,0))/INDEX('AEO 2023 Table 7'!18:18,MATCH($D$1,'AEO 2023 Table 7'!1:1,0))</f>
        <v>1.168638820678745</v>
      </c>
      <c r="AB2">
        <f>$D$2*INDEX('AEO 2023 Table 7'!18:18,MATCH(AB$1,'AEO 2023 Table 7'!1:1,0))/INDEX('AEO 2023 Table 7'!18:18,MATCH($D$1,'AEO 2023 Table 7'!1:1,0))</f>
        <v>1.1790888501573913</v>
      </c>
      <c r="AC2">
        <f>$D$2*INDEX('AEO 2023 Table 7'!18:18,MATCH(AC$1,'AEO 2023 Table 7'!1:1,0))/INDEX('AEO 2023 Table 7'!18:18,MATCH($D$1,'AEO 2023 Table 7'!1:1,0))</f>
        <v>1.1903076225613567</v>
      </c>
      <c r="AD2">
        <f>$D$2*INDEX('AEO 2023 Table 7'!18:18,MATCH(AD$1,'AEO 2023 Table 7'!1:1,0))/INDEX('AEO 2023 Table 7'!18:18,MATCH($D$1,'AEO 2023 Table 7'!1:1,0))</f>
        <v>1.2018820617900423</v>
      </c>
      <c r="AE2">
        <f>$D$2*INDEX('AEO 2023 Table 7'!18:18,MATCH(AE$1,'AEO 2023 Table 7'!1:1,0))/INDEX('AEO 2023 Table 7'!18:18,MATCH($D$1,'AEO 2023 Table 7'!1:1,0))</f>
        <v>1.2136087950359482</v>
      </c>
      <c r="AF2">
        <f>$D$2*INDEX('AEO 2023 Table 7'!18:18,MATCH(AF$1,'AEO 2023 Table 7'!1:1,0))/INDEX('AEO 2023 Table 7'!18:18,MATCH($D$1,'AEO 2023 Table 7'!1:1,0))</f>
        <v>1.2264064642826569</v>
      </c>
    </row>
    <row r="3" spans="1:32">
      <c r="A3" t="s">
        <v>124</v>
      </c>
      <c r="B3">
        <f>INDEX('AEO 2021 Table 7'!22:22,MATCH(B$1,'AEO 2021 Table 7'!1:1,0))/INDEX('AEO 2021 Table 7'!22:22,MATCH(B$1,'AEO 2021 Table 7'!1:1,0))</f>
        <v>1</v>
      </c>
      <c r="C3">
        <v>1</v>
      </c>
      <c r="D3" s="108">
        <f>'seds growth'!G11</f>
        <v>0.96411676473981767</v>
      </c>
      <c r="E3">
        <f>$D$3*INDEX('AEO 2023 Table 7'!22:22,MATCH(E$1,'AEO 2023 Table 7'!1:1,0))/INDEX('AEO 2023 Table 7'!22:22,MATCH($D$1,'AEO 2023 Table 7'!1:1,0))</f>
        <v>1.0268055125990545</v>
      </c>
      <c r="F3">
        <f>$D$3*INDEX('AEO 2023 Table 7'!22:22,MATCH(F$1,'AEO 2023 Table 7'!1:1,0))/INDEX('AEO 2023 Table 7'!22:22,MATCH($D$1,'AEO 2023 Table 7'!1:1,0))</f>
        <v>1.0624415207493736</v>
      </c>
      <c r="G3">
        <f>$D$3*INDEX('AEO 2023 Table 7'!22:22,MATCH(G$1,'AEO 2023 Table 7'!1:1,0))/INDEX('AEO 2023 Table 7'!22:22,MATCH($D$1,'AEO 2023 Table 7'!1:1,0))</f>
        <v>1.0845458350028168</v>
      </c>
      <c r="H3">
        <f>$D$3*INDEX('AEO 2023 Table 7'!22:22,MATCH(H$1,'AEO 2023 Table 7'!1:1,0))/INDEX('AEO 2023 Table 7'!22:22,MATCH($D$1,'AEO 2023 Table 7'!1:1,0))</f>
        <v>1.1006730517745167</v>
      </c>
      <c r="I3">
        <f>$D$3*INDEX('AEO 2023 Table 7'!22:22,MATCH(I$1,'AEO 2023 Table 7'!1:1,0))/INDEX('AEO 2023 Table 7'!22:22,MATCH($D$1,'AEO 2023 Table 7'!1:1,0))</f>
        <v>1.1127725452949895</v>
      </c>
      <c r="J3">
        <f>$D$3*INDEX('AEO 2023 Table 7'!22:22,MATCH(J$1,'AEO 2023 Table 7'!1:1,0))/INDEX('AEO 2023 Table 7'!22:22,MATCH($D$1,'AEO 2023 Table 7'!1:1,0))</f>
        <v>1.1220126049711647</v>
      </c>
      <c r="K3">
        <f>$D$3*INDEX('AEO 2023 Table 7'!22:22,MATCH(K$1,'AEO 2023 Table 7'!1:1,0))/INDEX('AEO 2023 Table 7'!22:22,MATCH($D$1,'AEO 2023 Table 7'!1:1,0))</f>
        <v>1.1289188769723333</v>
      </c>
      <c r="L3">
        <f>$D$3*INDEX('AEO 2023 Table 7'!22:22,MATCH(L$1,'AEO 2023 Table 7'!1:1,0))/INDEX('AEO 2023 Table 7'!22:22,MATCH($D$1,'AEO 2023 Table 7'!1:1,0))</f>
        <v>1.1340021891577765</v>
      </c>
      <c r="M3">
        <f>$D$3*INDEX('AEO 2023 Table 7'!22:22,MATCH(M$1,'AEO 2023 Table 7'!1:1,0))/INDEX('AEO 2023 Table 7'!22:22,MATCH($D$1,'AEO 2023 Table 7'!1:1,0))</f>
        <v>1.1374956950259145</v>
      </c>
      <c r="N3">
        <f>$D$3*INDEX('AEO 2023 Table 7'!22:22,MATCH(N$1,'AEO 2023 Table 7'!1:1,0))/INDEX('AEO 2023 Table 7'!22:22,MATCH($D$1,'AEO 2023 Table 7'!1:1,0))</f>
        <v>1.1403057564809862</v>
      </c>
      <c r="O3">
        <f>$D$3*INDEX('AEO 2023 Table 7'!22:22,MATCH(O$1,'AEO 2023 Table 7'!1:1,0))/INDEX('AEO 2023 Table 7'!22:22,MATCH($D$1,'AEO 2023 Table 7'!1:1,0))</f>
        <v>1.1428046114483938</v>
      </c>
      <c r="P3">
        <f>$D$3*INDEX('AEO 2023 Table 7'!22:22,MATCH(P$1,'AEO 2023 Table 7'!1:1,0))/INDEX('AEO 2023 Table 7'!22:22,MATCH($D$1,'AEO 2023 Table 7'!1:1,0))</f>
        <v>1.1452446986576044</v>
      </c>
      <c r="Q3">
        <f>$D$3*INDEX('AEO 2023 Table 7'!22:22,MATCH(Q$1,'AEO 2023 Table 7'!1:1,0))/INDEX('AEO 2023 Table 7'!22:22,MATCH($D$1,'AEO 2023 Table 7'!1:1,0))</f>
        <v>1.1472066604847948</v>
      </c>
      <c r="R3">
        <f>$D$3*INDEX('AEO 2023 Table 7'!22:22,MATCH(R$1,'AEO 2023 Table 7'!1:1,0))/INDEX('AEO 2023 Table 7'!22:22,MATCH($D$1,'AEO 2023 Table 7'!1:1,0))</f>
        <v>1.1488909589398599</v>
      </c>
      <c r="S3">
        <f>$D$3*INDEX('AEO 2023 Table 7'!22:22,MATCH(S$1,'AEO 2023 Table 7'!1:1,0))/INDEX('AEO 2023 Table 7'!22:22,MATCH($D$1,'AEO 2023 Table 7'!1:1,0))</f>
        <v>1.1503565156232951</v>
      </c>
      <c r="T3">
        <f>$D$3*INDEX('AEO 2023 Table 7'!22:22,MATCH(T$1,'AEO 2023 Table 7'!1:1,0))/INDEX('AEO 2023 Table 7'!22:22,MATCH($D$1,'AEO 2023 Table 7'!1:1,0))</f>
        <v>1.1510359381591175</v>
      </c>
      <c r="U3">
        <f>$D$3*INDEX('AEO 2023 Table 7'!22:22,MATCH(U$1,'AEO 2023 Table 7'!1:1,0))/INDEX('AEO 2023 Table 7'!22:22,MATCH($D$1,'AEO 2023 Table 7'!1:1,0))</f>
        <v>1.1513126839718175</v>
      </c>
      <c r="V3">
        <f>$D$3*INDEX('AEO 2023 Table 7'!22:22,MATCH(V$1,'AEO 2023 Table 7'!1:1,0))/INDEX('AEO 2023 Table 7'!22:22,MATCH($D$1,'AEO 2023 Table 7'!1:1,0))</f>
        <v>1.1513094972384821</v>
      </c>
      <c r="W3">
        <f>$D$3*INDEX('AEO 2023 Table 7'!22:22,MATCH(W$1,'AEO 2023 Table 7'!1:1,0))/INDEX('AEO 2023 Table 7'!22:22,MATCH($D$1,'AEO 2023 Table 7'!1:1,0))</f>
        <v>1.1510215978591087</v>
      </c>
      <c r="X3">
        <f>$D$3*INDEX('AEO 2023 Table 7'!22:22,MATCH(X$1,'AEO 2023 Table 7'!1:1,0))/INDEX('AEO 2023 Table 7'!22:22,MATCH($D$1,'AEO 2023 Table 7'!1:1,0))</f>
        <v>1.1505857296599884</v>
      </c>
      <c r="Y3">
        <f>$D$3*INDEX('AEO 2023 Table 7'!22:22,MATCH(Y$1,'AEO 2023 Table 7'!1:1,0))/INDEX('AEO 2023 Table 7'!22:22,MATCH($D$1,'AEO 2023 Table 7'!1:1,0))</f>
        <v>1.1497428277040649</v>
      </c>
      <c r="Z3">
        <f>$D$3*INDEX('AEO 2023 Table 7'!22:22,MATCH(Z$1,'AEO 2023 Table 7'!1:1,0))/INDEX('AEO 2023 Table 7'!22:22,MATCH($D$1,'AEO 2023 Table 7'!1:1,0))</f>
        <v>1.14892248012804</v>
      </c>
      <c r="AA3">
        <f>$D$3*INDEX('AEO 2023 Table 7'!22:22,MATCH(AA$1,'AEO 2023 Table 7'!1:1,0))/INDEX('AEO 2023 Table 7'!22:22,MATCH($D$1,'AEO 2023 Table 7'!1:1,0))</f>
        <v>1.1479438453095039</v>
      </c>
      <c r="AB3">
        <f>$D$3*INDEX('AEO 2023 Table 7'!22:22,MATCH(AB$1,'AEO 2023 Table 7'!1:1,0))/INDEX('AEO 2023 Table 7'!22:22,MATCH($D$1,'AEO 2023 Table 7'!1:1,0))</f>
        <v>1.147289328743007</v>
      </c>
      <c r="AC3">
        <f>$D$3*INDEX('AEO 2023 Table 7'!22:22,MATCH(AC$1,'AEO 2023 Table 7'!1:1,0))/INDEX('AEO 2023 Table 7'!22:22,MATCH($D$1,'AEO 2023 Table 7'!1:1,0))</f>
        <v>1.1461587801486295</v>
      </c>
      <c r="AD3">
        <f>$D$3*INDEX('AEO 2023 Table 7'!22:22,MATCH(AD$1,'AEO 2023 Table 7'!1:1,0))/INDEX('AEO 2023 Table 7'!22:22,MATCH($D$1,'AEO 2023 Table 7'!1:1,0))</f>
        <v>1.1451234709260352</v>
      </c>
      <c r="AE3">
        <f>$D$3*INDEX('AEO 2023 Table 7'!22:22,MATCH(AE$1,'AEO 2023 Table 7'!1:1,0))/INDEX('AEO 2023 Table 7'!22:22,MATCH($D$1,'AEO 2023 Table 7'!1:1,0))</f>
        <v>1.1438853590928553</v>
      </c>
      <c r="AF3">
        <f>$D$3*INDEX('AEO 2023 Table 7'!22:22,MATCH(AF$1,'AEO 2023 Table 7'!1:1,0))/INDEX('AEO 2023 Table 7'!22:22,MATCH($D$1,'AEO 2023 Table 7'!1:1,0))</f>
        <v>1.1428061223995443</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1.107051826677995</v>
      </c>
      <c r="E4">
        <f>$D$4*'AEO 2023 Table 7'!G65/'AEO 2023 Table 7'!$F$65*'calibration multiplier'!$E$3</f>
        <v>1.1881648259011286</v>
      </c>
      <c r="F4">
        <f>$D$4*'AEO 2023 Table 7'!H65/'AEO 2023 Table 7'!$F$65*'calibration multiplier'!$E$3</f>
        <v>1.2051627705912706</v>
      </c>
      <c r="G4">
        <f>$D$4*'AEO 2023 Table 7'!I65/'AEO 2023 Table 7'!$F$65*'calibration multiplier'!$E$3</f>
        <v>1.2074963097391584</v>
      </c>
      <c r="H4">
        <f>$D$4*'AEO 2023 Table 7'!J65/'AEO 2023 Table 7'!$F$65*'calibration multiplier'!$E$3</f>
        <v>1.2228163813249966</v>
      </c>
      <c r="I4">
        <f>$D$4*'AEO 2023 Table 7'!K65/'AEO 2023 Table 7'!$F$65*'calibration multiplier'!$E$3</f>
        <v>1.2379555522795325</v>
      </c>
      <c r="J4">
        <f>$D$4*'AEO 2023 Table 7'!L65/'AEO 2023 Table 7'!$F$65*'calibration multiplier'!$E$3</f>
        <v>1.2499333069612695</v>
      </c>
      <c r="K4">
        <f>$D$4*'AEO 2023 Table 7'!M65/'AEO 2023 Table 7'!$F$65*'calibration multiplier'!$E$3</f>
        <v>1.2588424655631247</v>
      </c>
      <c r="L4">
        <f>$D$4*'AEO 2023 Table 7'!N65/'AEO 2023 Table 7'!$F$65*'calibration multiplier'!$E$3</f>
        <v>1.2650949917498322</v>
      </c>
      <c r="M4">
        <f>$D$4*'AEO 2023 Table 7'!O65/'AEO 2023 Table 7'!$F$65*'calibration multiplier'!$E$3</f>
        <v>1.2713534426297044</v>
      </c>
      <c r="N4">
        <f>$D$4*'AEO 2023 Table 7'!P65/'AEO 2023 Table 7'!$F$65*'calibration multiplier'!$E$3</f>
        <v>1.281288758087723</v>
      </c>
      <c r="O4">
        <f>$D$4*'AEO 2023 Table 7'!Q65/'AEO 2023 Table 7'!$F$65*'calibration multiplier'!$E$3</f>
        <v>1.2917600607873945</v>
      </c>
      <c r="P4">
        <f>$D$4*'AEO 2023 Table 7'!R65/'AEO 2023 Table 7'!$F$65*'calibration multiplier'!$E$3</f>
        <v>1.301221795771764</v>
      </c>
      <c r="Q4">
        <f>$D$4*'AEO 2023 Table 7'!S65/'AEO 2023 Table 7'!$F$65*'calibration multiplier'!$E$3</f>
        <v>1.3124870073555339</v>
      </c>
      <c r="R4">
        <f>$D$4*'AEO 2023 Table 7'!T65/'AEO 2023 Table 7'!$F$65*'calibration multiplier'!$E$3</f>
        <v>1.32706214752077</v>
      </c>
      <c r="S4">
        <f>$D$4*'AEO 2023 Table 7'!U65/'AEO 2023 Table 7'!$F$65*'calibration multiplier'!$E$3</f>
        <v>1.344468896039291</v>
      </c>
      <c r="T4">
        <f>$D$4*'AEO 2023 Table 7'!V65/'AEO 2023 Table 7'!$F$65*'calibration multiplier'!$E$3</f>
        <v>1.3627473644121433</v>
      </c>
      <c r="U4">
        <f>$D$4*'AEO 2023 Table 7'!W65/'AEO 2023 Table 7'!$F$65*'calibration multiplier'!$E$3</f>
        <v>1.38183119607588</v>
      </c>
      <c r="V4">
        <f>$D$4*'AEO 2023 Table 7'!X65/'AEO 2023 Table 7'!$F$65*'calibration multiplier'!$E$3</f>
        <v>1.4040116673671454</v>
      </c>
      <c r="W4">
        <f>$D$4*'AEO 2023 Table 7'!Y65/'AEO 2023 Table 7'!$F$65*'calibration multiplier'!$E$3</f>
        <v>1.4252453726906578</v>
      </c>
      <c r="X4">
        <f>$D$4*'AEO 2023 Table 7'!Z65/'AEO 2023 Table 7'!$F$65*'calibration multiplier'!$E$3</f>
        <v>1.4468487788676605</v>
      </c>
      <c r="Y4">
        <f>$D$4*'AEO 2023 Table 7'!AA65/'AEO 2023 Table 7'!$F$65*'calibration multiplier'!$E$3</f>
        <v>1.4687808080255438</v>
      </c>
      <c r="Z4">
        <f>$D$4*'AEO 2023 Table 7'!AB65/'AEO 2023 Table 7'!$F$65*'calibration multiplier'!$E$3</f>
        <v>1.4906567500881329</v>
      </c>
      <c r="AA4">
        <f>$D$4*'AEO 2023 Table 7'!AC65/'AEO 2023 Table 7'!$F$65*'calibration multiplier'!$E$3</f>
        <v>1.5119497023432942</v>
      </c>
      <c r="AB4">
        <f>$D$4*'AEO 2023 Table 7'!AD65/'AEO 2023 Table 7'!$F$65*'calibration multiplier'!$E$3</f>
        <v>1.5326920531136625</v>
      </c>
      <c r="AC4">
        <f>$D$4*'AEO 2023 Table 7'!AE65/'AEO 2023 Table 7'!$F$65*'calibration multiplier'!$E$3</f>
        <v>1.5549309813774885</v>
      </c>
      <c r="AD4">
        <f>$D$4*'AEO 2023 Table 7'!AF65/'AEO 2023 Table 7'!$F$65*'calibration multiplier'!$E$3</f>
        <v>1.5773918881452269</v>
      </c>
      <c r="AE4">
        <f>$D$4*'AEO 2023 Table 7'!AG65/'AEO 2023 Table 7'!$F$65*'calibration multiplier'!$E$3</f>
        <v>1.5995293066661609</v>
      </c>
      <c r="AF4">
        <f>$D$4*'AEO 2023 Table 7'!AH65/'AEO 2023 Table 7'!$F$65*'calibration multiplier'!$E$3</f>
        <v>1.6242182930434514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0.99642701795811839</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0.994298278562604</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0.99262491602924097</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0.99875303048143171</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1.0090815146978112</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1.0177818287918141</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1.0255139062965313</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1.0326712391599897</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1.0403287086524435</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1.0492922216006544</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1.0619412493823488</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1.0739857514842215</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1.0852222129416185</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1.0975041232662783</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1.1086559502884143</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1.1220141952316136</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1.1353968446648055</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1.1479782287448059</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1.1621809866537558</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1.176985964207242</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1.1921078220920636</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1.2068682583009915</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1.2209436004096932</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1.2348353081821635</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1.2501721986067786</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1.266072727739513</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1.2813163602490127</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1.2975832465612105</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1.3163751911053772</v>
      </c>
    </row>
    <row r="3" spans="1:32">
      <c r="A3" t="s">
        <v>124</v>
      </c>
      <c r="B3">
        <v>1</v>
      </c>
      <c r="C3">
        <v>1</v>
      </c>
      <c r="D3" s="108">
        <f>'seds growth'!G11</f>
        <v>0.96411676473981767</v>
      </c>
      <c r="E3">
        <f>$D$3*INDEX('AEO 2023 Table 49'!50:50,MATCH(E1,'AEO 2023 Table 49'!13:13,0))/INDEX('AEO 2023 Table 49'!50:50,MATCH($D$1,'AEO 2023 Table 49'!13:13,0))</f>
        <v>0.94902843944211135</v>
      </c>
      <c r="F3">
        <f>$D$3*INDEX('AEO 2023 Table 49'!50:50,MATCH(F1,'AEO 2023 Table 49'!13:13,0))/INDEX('AEO 2023 Table 49'!50:50,MATCH($D$1,'AEO 2023 Table 49'!13:13,0))</f>
        <v>0.93717235091008566</v>
      </c>
      <c r="G3">
        <f>$D$3*INDEX('AEO 2023 Table 49'!50:50,MATCH(G1,'AEO 2023 Table 49'!13:13,0))/INDEX('AEO 2023 Table 49'!50:50,MATCH($D$1,'AEO 2023 Table 49'!13:13,0))</f>
        <v>0.93623506237989329</v>
      </c>
      <c r="H3">
        <f>$D$3*INDEX('AEO 2023 Table 49'!50:50,MATCH(H1,'AEO 2023 Table 49'!13:13,0))/INDEX('AEO 2023 Table 49'!50:50,MATCH($D$1,'AEO 2023 Table 49'!13:13,0))</f>
        <v>0.94209928488155581</v>
      </c>
      <c r="I3">
        <f>$D$3*INDEX('AEO 2023 Table 49'!50:50,MATCH(I1,'AEO 2023 Table 49'!13:13,0))/INDEX('AEO 2023 Table 49'!50:50,MATCH($D$1,'AEO 2023 Table 49'!13:13,0))</f>
        <v>0.94627133715933109</v>
      </c>
      <c r="J3">
        <f>$D$3*INDEX('AEO 2023 Table 49'!50:50,MATCH(J1,'AEO 2023 Table 49'!13:13,0))/INDEX('AEO 2023 Table 49'!50:50,MATCH($D$1,'AEO 2023 Table 49'!13:13,0))</f>
        <v>0.94929968774234486</v>
      </c>
      <c r="K3">
        <f>$D$3*INDEX('AEO 2023 Table 49'!50:50,MATCH(K1,'AEO 2023 Table 49'!13:13,0))/INDEX('AEO 2023 Table 49'!50:50,MATCH($D$1,'AEO 2023 Table 49'!13:13,0))</f>
        <v>0.94990655533894297</v>
      </c>
      <c r="L3">
        <f>$D$3*INDEX('AEO 2023 Table 49'!50:50,MATCH(L1,'AEO 2023 Table 49'!13:13,0))/INDEX('AEO 2023 Table 49'!50:50,MATCH($D$1,'AEO 2023 Table 49'!13:13,0))</f>
        <v>0.95012555184196423</v>
      </c>
      <c r="M3">
        <f>$D$3*INDEX('AEO 2023 Table 49'!50:50,MATCH(M1,'AEO 2023 Table 49'!13:13,0))/INDEX('AEO 2023 Table 49'!50:50,MATCH($D$1,'AEO 2023 Table 49'!13:13,0))</f>
        <v>0.95037539299551133</v>
      </c>
      <c r="N3">
        <f>$D$3*INDEX('AEO 2023 Table 49'!50:50,MATCH(N1,'AEO 2023 Table 49'!13:13,0))/INDEX('AEO 2023 Table 49'!50:50,MATCH($D$1,'AEO 2023 Table 49'!13:13,0))</f>
        <v>0.95251996517938997</v>
      </c>
      <c r="O3">
        <f>$D$3*INDEX('AEO 2023 Table 49'!50:50,MATCH(O1,'AEO 2023 Table 49'!13:13,0))/INDEX('AEO 2023 Table 49'!50:50,MATCH($D$1,'AEO 2023 Table 49'!13:13,0))</f>
        <v>0.95250367903888511</v>
      </c>
      <c r="P3">
        <f>$D$3*INDEX('AEO 2023 Table 49'!50:50,MATCH(P1,'AEO 2023 Table 49'!13:13,0))/INDEX('AEO 2023 Table 49'!50:50,MATCH($D$1,'AEO 2023 Table 49'!13:13,0))</f>
        <v>0.94991151131773499</v>
      </c>
      <c r="Q3">
        <f>$D$3*INDEX('AEO 2023 Table 49'!50:50,MATCH(Q1,'AEO 2023 Table 49'!13:13,0))/INDEX('AEO 2023 Table 49'!50:50,MATCH($D$1,'AEO 2023 Table 49'!13:13,0))</f>
        <v>0.9477472647747599</v>
      </c>
      <c r="R3">
        <f>$D$3*INDEX('AEO 2023 Table 49'!50:50,MATCH(R1,'AEO 2023 Table 49'!13:13,0))/INDEX('AEO 2023 Table 49'!50:50,MATCH($D$1,'AEO 2023 Table 49'!13:13,0))</f>
        <v>0.94394711203351778</v>
      </c>
      <c r="S3">
        <f>$D$3*INDEX('AEO 2023 Table 49'!50:50,MATCH(S1,'AEO 2023 Table 49'!13:13,0))/INDEX('AEO 2023 Table 49'!50:50,MATCH($D$1,'AEO 2023 Table 49'!13:13,0))</f>
        <v>0.94320591729894243</v>
      </c>
      <c r="T3">
        <f>$D$3*INDEX('AEO 2023 Table 49'!50:50,MATCH(T1,'AEO 2023 Table 49'!13:13,0))/INDEX('AEO 2023 Table 49'!50:50,MATCH($D$1,'AEO 2023 Table 49'!13:13,0))</f>
        <v>0.94314571840150319</v>
      </c>
      <c r="U3">
        <f>$D$3*INDEX('AEO 2023 Table 49'!50:50,MATCH(U1,'AEO 2023 Table 49'!13:13,0))/INDEX('AEO 2023 Table 49'!50:50,MATCH($D$1,'AEO 2023 Table 49'!13:13,0))</f>
        <v>0.9420396377944501</v>
      </c>
      <c r="V3">
        <f>$D$3*INDEX('AEO 2023 Table 49'!50:50,MATCH(V1,'AEO 2023 Table 49'!13:13,0))/INDEX('AEO 2023 Table 49'!50:50,MATCH($D$1,'AEO 2023 Table 49'!13:13,0))</f>
        <v>0.94194623229197216</v>
      </c>
      <c r="W3">
        <f>$D$3*INDEX('AEO 2023 Table 49'!50:50,MATCH(W1,'AEO 2023 Table 49'!13:13,0))/INDEX('AEO 2023 Table 49'!50:50,MATCH($D$1,'AEO 2023 Table 49'!13:13,0))</f>
        <v>0.94117482207379421</v>
      </c>
      <c r="X3">
        <f>$D$3*INDEX('AEO 2023 Table 49'!50:50,MATCH(X1,'AEO 2023 Table 49'!13:13,0))/INDEX('AEO 2023 Table 49'!50:50,MATCH($D$1,'AEO 2023 Table 49'!13:13,0))</f>
        <v>0.94101248153644312</v>
      </c>
      <c r="Y3">
        <f>$D$3*INDEX('AEO 2023 Table 49'!50:50,MATCH(Y1,'AEO 2023 Table 49'!13:13,0))/INDEX('AEO 2023 Table 49'!50:50,MATCH($D$1,'AEO 2023 Table 49'!13:13,0))</f>
        <v>0.94027742891502231</v>
      </c>
      <c r="Z3">
        <f>$D$3*INDEX('AEO 2023 Table 49'!50:50,MATCH(Z1,'AEO 2023 Table 49'!13:13,0))/INDEX('AEO 2023 Table 49'!50:50,MATCH($D$1,'AEO 2023 Table 49'!13:13,0))</f>
        <v>0.93892952645413263</v>
      </c>
      <c r="AA3">
        <f>$D$3*INDEX('AEO 2023 Table 49'!50:50,MATCH(AA1,'AEO 2023 Table 49'!13:13,0))/INDEX('AEO 2023 Table 49'!50:50,MATCH($D$1,'AEO 2023 Table 49'!13:13,0))</f>
        <v>0.93689976691941834</v>
      </c>
      <c r="AB3">
        <f>$D$3*INDEX('AEO 2023 Table 49'!50:50,MATCH(AB1,'AEO 2023 Table 49'!13:13,0))/INDEX('AEO 2023 Table 49'!50:50,MATCH($D$1,'AEO 2023 Table 49'!13:13,0))</f>
        <v>0.93481263973841611</v>
      </c>
      <c r="AC3">
        <f>$D$3*INDEX('AEO 2023 Table 49'!50:50,MATCH(AC1,'AEO 2023 Table 49'!13:13,0))/INDEX('AEO 2023 Table 49'!50:50,MATCH($D$1,'AEO 2023 Table 49'!13:13,0))</f>
        <v>0.93211809315048211</v>
      </c>
      <c r="AD3">
        <f>$D$3*INDEX('AEO 2023 Table 49'!50:50,MATCH(AD1,'AEO 2023 Table 49'!13:13,0))/INDEX('AEO 2023 Table 49'!50:50,MATCH($D$1,'AEO 2023 Table 49'!13:13,0))</f>
        <v>0.92905889791694263</v>
      </c>
      <c r="AE3">
        <f>$D$3*INDEX('AEO 2023 Table 49'!50:50,MATCH(AE1,'AEO 2023 Table 49'!13:13,0))/INDEX('AEO 2023 Table 49'!50:50,MATCH($D$1,'AEO 2023 Table 49'!13:13,0))</f>
        <v>0.92776088529875234</v>
      </c>
      <c r="AF3">
        <f>$D$3*INDEX('AEO 2023 Table 49'!50:50,MATCH(AF1,'AEO 2023 Table 49'!13:13,0))/INDEX('AEO 2023 Table 49'!50:50,MATCH($D$1,'AEO 2023 Table 49'!13:13,0))</f>
        <v>0.92760775019547392</v>
      </c>
    </row>
    <row r="4" spans="1:32">
      <c r="A4" t="s">
        <v>122</v>
      </c>
      <c r="B4">
        <v>1</v>
      </c>
      <c r="C4">
        <v>1</v>
      </c>
      <c r="D4" s="108">
        <f>'seds growth'!G8</f>
        <v>1.107051826677995</v>
      </c>
      <c r="E4">
        <f>$D$4*'AEO 2023 Table 7'!G65/'AEO 2023 Table 7'!$F$65</f>
        <v>1.1881648259011286</v>
      </c>
      <c r="F4">
        <f>$D$4*'AEO 2023 Table 7'!H65/'AEO 2023 Table 7'!$F$65</f>
        <v>1.2051627705912706</v>
      </c>
      <c r="G4">
        <f>$D$4*'AEO 2023 Table 7'!I65/'AEO 2023 Table 7'!$F$65</f>
        <v>1.2074963097391584</v>
      </c>
      <c r="H4">
        <f>$D$4*'AEO 2023 Table 7'!J65/'AEO 2023 Table 7'!$F$65</f>
        <v>1.2228163813249966</v>
      </c>
      <c r="I4">
        <f>$D$4*'AEO 2023 Table 7'!K65/'AEO 2023 Table 7'!$F$65</f>
        <v>1.2379555522795325</v>
      </c>
      <c r="J4">
        <f>$D$4*'AEO 2023 Table 7'!L65/'AEO 2023 Table 7'!$F$65</f>
        <v>1.2499333069612695</v>
      </c>
      <c r="K4">
        <f>$D$4*'AEO 2023 Table 7'!M65/'AEO 2023 Table 7'!$F$65</f>
        <v>1.2588424655631247</v>
      </c>
      <c r="L4">
        <f>$D$4*'AEO 2023 Table 7'!N65/'AEO 2023 Table 7'!$F$65</f>
        <v>1.2650949917498322</v>
      </c>
      <c r="M4">
        <f>$D$4*'AEO 2023 Table 7'!O65/'AEO 2023 Table 7'!$F$65</f>
        <v>1.2713534426297044</v>
      </c>
      <c r="N4">
        <f>$D$4*'AEO 2023 Table 7'!P65/'AEO 2023 Table 7'!$F$65</f>
        <v>1.281288758087723</v>
      </c>
      <c r="O4">
        <f>$D$4*'AEO 2023 Table 7'!Q65/'AEO 2023 Table 7'!$F$65</f>
        <v>1.2917600607873945</v>
      </c>
      <c r="P4">
        <f>$D$4*'AEO 2023 Table 7'!R65/'AEO 2023 Table 7'!$F$65</f>
        <v>1.301221795771764</v>
      </c>
      <c r="Q4">
        <f>$D$4*'AEO 2023 Table 7'!S65/'AEO 2023 Table 7'!$F$65</f>
        <v>1.3124870073555339</v>
      </c>
      <c r="R4">
        <f>$D$4*'AEO 2023 Table 7'!T65/'AEO 2023 Table 7'!$F$65</f>
        <v>1.32706214752077</v>
      </c>
      <c r="S4">
        <f>$D$4*'AEO 2023 Table 7'!U65/'AEO 2023 Table 7'!$F$65</f>
        <v>1.344468896039291</v>
      </c>
      <c r="T4">
        <f>$D$4*'AEO 2023 Table 7'!V65/'AEO 2023 Table 7'!$F$65</f>
        <v>1.3627473644121433</v>
      </c>
      <c r="U4">
        <f>$D$4*'AEO 2023 Table 7'!W65/'AEO 2023 Table 7'!$F$65</f>
        <v>1.38183119607588</v>
      </c>
      <c r="V4">
        <f>$D$4*'AEO 2023 Table 7'!X65/'AEO 2023 Table 7'!$F$65</f>
        <v>1.4040116673671454</v>
      </c>
      <c r="W4">
        <f>$D$4*'AEO 2023 Table 7'!Y65/'AEO 2023 Table 7'!$F$65</f>
        <v>1.4252453726906578</v>
      </c>
      <c r="X4">
        <f>$D$4*'AEO 2023 Table 7'!Z65/'AEO 2023 Table 7'!$F$65</f>
        <v>1.4468487788676605</v>
      </c>
      <c r="Y4">
        <f>$D$4*'AEO 2023 Table 7'!AA65/'AEO 2023 Table 7'!$F$65</f>
        <v>1.4687808080255438</v>
      </c>
      <c r="Z4">
        <f>$D$4*'AEO 2023 Table 7'!AB65/'AEO 2023 Table 7'!$F$65</f>
        <v>1.4906567500881329</v>
      </c>
      <c r="AA4">
        <f>$D$4*'AEO 2023 Table 7'!AC65/'AEO 2023 Table 7'!$F$65</f>
        <v>1.5119497023432942</v>
      </c>
      <c r="AB4">
        <f>$D$4*'AEO 2023 Table 7'!AD65/'AEO 2023 Table 7'!$F$65</f>
        <v>1.5326920531136625</v>
      </c>
      <c r="AC4">
        <f>$D$4*'AEO 2023 Table 7'!AE65/'AEO 2023 Table 7'!$F$65</f>
        <v>1.5549309813774885</v>
      </c>
      <c r="AD4">
        <f>$D$4*'AEO 2023 Table 7'!AF65/'AEO 2023 Table 7'!$F$65</f>
        <v>1.5773918881452269</v>
      </c>
      <c r="AE4">
        <f>$D$4*'AEO 2023 Table 7'!AG65/'AEO 2023 Table 7'!$F$65</f>
        <v>1.5995293066661609</v>
      </c>
      <c r="AF4">
        <f>$D$4*'AEO 2023 Table 7'!AH65/'AEO 2023 Table 7'!$F$65</f>
        <v>1.6242182930434514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0.99642701795811839</v>
      </c>
      <c r="E2" s="108">
        <f>'growth rates from 2022 psgr'!E2</f>
        <v>1.0167742833109172</v>
      </c>
      <c r="F2" s="108">
        <f>'growth rates from 2022 psgr'!F2</f>
        <v>1.0241854459531505</v>
      </c>
      <c r="G2" s="108">
        <f>'growth rates from 2022 psgr'!G2</f>
        <v>1.0279890343285754</v>
      </c>
      <c r="H2" s="108">
        <f>'growth rates from 2022 psgr'!H2</f>
        <v>1.035305654967229</v>
      </c>
      <c r="I2" s="108">
        <f>'growth rates from 2022 psgr'!I2</f>
        <v>1.0450117532112371</v>
      </c>
      <c r="J2" s="108">
        <f>'growth rates from 2022 psgr'!J2</f>
        <v>1.0539915452821798</v>
      </c>
      <c r="K2" s="108">
        <f>'growth rates from 2022 psgr'!K2</f>
        <v>1.0610057166681479</v>
      </c>
      <c r="L2" s="108">
        <f>'growth rates from 2022 psgr'!L2</f>
        <v>1.0663571441679092</v>
      </c>
      <c r="M2" s="108">
        <f>'growth rates from 2022 psgr'!M2</f>
        <v>1.0708889209705041</v>
      </c>
      <c r="N2" s="108">
        <f>'growth rates from 2022 psgr'!N2</f>
        <v>1.0747007231369767</v>
      </c>
      <c r="O2" s="108">
        <f>'growth rates from 2022 psgr'!O2</f>
        <v>1.0802054714654512</v>
      </c>
      <c r="P2" s="108">
        <f>'growth rates from 2022 psgr'!P2</f>
        <v>1.0872350432715741</v>
      </c>
      <c r="Q2" s="108">
        <f>'growth rates from 2022 psgr'!Q2</f>
        <v>1.0936550107618395</v>
      </c>
      <c r="R2" s="108">
        <f>'growth rates from 2022 psgr'!R2</f>
        <v>1.0988708280036776</v>
      </c>
      <c r="S2" s="108">
        <f>'growth rates from 2022 psgr'!S2</f>
        <v>1.1049324764817219</v>
      </c>
      <c r="T2" s="108">
        <f>'growth rates from 2022 psgr'!T2</f>
        <v>1.1117724505244919</v>
      </c>
      <c r="U2" s="108">
        <f>'growth rates from 2022 psgr'!U2</f>
        <v>1.1186640164128405</v>
      </c>
      <c r="V2" s="108">
        <f>'growth rates from 2022 psgr'!V2</f>
        <v>1.1265359114746085</v>
      </c>
      <c r="W2" s="108">
        <f>'growth rates from 2022 psgr'!W2</f>
        <v>1.1346023666378655</v>
      </c>
      <c r="X2" s="108">
        <f>'growth rates from 2022 psgr'!X2</f>
        <v>1.1430145639495704</v>
      </c>
      <c r="Y2" s="108">
        <f>'growth rates from 2022 psgr'!Y2</f>
        <v>1.151184459331634</v>
      </c>
      <c r="Z2" s="108">
        <f>'growth rates from 2022 psgr'!Z2</f>
        <v>1.1596448256671252</v>
      </c>
      <c r="AA2" s="108">
        <f>'growth rates from 2022 psgr'!AA2</f>
        <v>1.168638820678745</v>
      </c>
      <c r="AB2" s="108">
        <f>'growth rates from 2022 psgr'!AB2</f>
        <v>1.1790888501573913</v>
      </c>
      <c r="AC2" s="108">
        <f>'growth rates from 2022 psgr'!AC2</f>
        <v>1.1903076225613567</v>
      </c>
      <c r="AD2" s="108">
        <f>'growth rates from 2022 psgr'!AD2</f>
        <v>1.2018820617900423</v>
      </c>
      <c r="AE2" s="108">
        <f>'growth rates from 2022 psgr'!AE2</f>
        <v>1.2136087950359482</v>
      </c>
      <c r="AF2" s="108">
        <f>'growth rates from 2022 psgr'!AF2</f>
        <v>1.2264064642826569</v>
      </c>
    </row>
    <row r="3" spans="1:32">
      <c r="A3" t="s">
        <v>124</v>
      </c>
      <c r="B3">
        <f>INDEX('AEO 2021 Table 7'!22:22,MATCH(B$1,'AEO 2021 Table 7'!1:1,0))/INDEX('AEO 2021 Table 7'!22:22,MATCH(B$1,'AEO 2021 Table 7'!1:1,0))</f>
        <v>1</v>
      </c>
      <c r="C3">
        <v>1</v>
      </c>
      <c r="D3" s="108">
        <f>'growth rates from 2022 psgr'!D3</f>
        <v>0.96411676473981767</v>
      </c>
      <c r="E3" s="108">
        <f>'growth rates from 2022 psgr'!E3</f>
        <v>1.0268055125990545</v>
      </c>
      <c r="F3" s="108">
        <f>'growth rates from 2022 psgr'!F3</f>
        <v>1.0624415207493736</v>
      </c>
      <c r="G3" s="108">
        <f>'growth rates from 2022 psgr'!G3</f>
        <v>1.0845458350028168</v>
      </c>
      <c r="H3" s="108">
        <f>'growth rates from 2022 psgr'!H3</f>
        <v>1.1006730517745167</v>
      </c>
      <c r="I3" s="108">
        <f>'growth rates from 2022 psgr'!I3</f>
        <v>1.1127725452949895</v>
      </c>
      <c r="J3" s="108">
        <f>'growth rates from 2022 psgr'!J3</f>
        <v>1.1220126049711647</v>
      </c>
      <c r="K3" s="108">
        <f>'growth rates from 2022 psgr'!K3</f>
        <v>1.1289188769723333</v>
      </c>
      <c r="L3" s="108">
        <f>'growth rates from 2022 psgr'!L3</f>
        <v>1.1340021891577765</v>
      </c>
      <c r="M3" s="108">
        <f>'growth rates from 2022 psgr'!M3</f>
        <v>1.1374956950259145</v>
      </c>
      <c r="N3" s="108">
        <f>'growth rates from 2022 psgr'!N3</f>
        <v>1.1403057564809862</v>
      </c>
      <c r="O3" s="108">
        <f>'growth rates from 2022 psgr'!O3</f>
        <v>1.1428046114483938</v>
      </c>
      <c r="P3" s="108">
        <f>'growth rates from 2022 psgr'!P3</f>
        <v>1.1452446986576044</v>
      </c>
      <c r="Q3" s="108">
        <f>'growth rates from 2022 psgr'!Q3</f>
        <v>1.1472066604847948</v>
      </c>
      <c r="R3" s="108">
        <f>'growth rates from 2022 psgr'!R3</f>
        <v>1.1488909589398599</v>
      </c>
      <c r="S3" s="108">
        <f>'growth rates from 2022 psgr'!S3</f>
        <v>1.1503565156232951</v>
      </c>
      <c r="T3" s="108">
        <f>'growth rates from 2022 psgr'!T3</f>
        <v>1.1510359381591175</v>
      </c>
      <c r="U3" s="108">
        <f>'growth rates from 2022 psgr'!U3</f>
        <v>1.1513126839718175</v>
      </c>
      <c r="V3" s="108">
        <f>'growth rates from 2022 psgr'!V3</f>
        <v>1.1513094972384821</v>
      </c>
      <c r="W3" s="108">
        <f>'growth rates from 2022 psgr'!W3</f>
        <v>1.1510215978591087</v>
      </c>
      <c r="X3" s="108">
        <f>'growth rates from 2022 psgr'!X3</f>
        <v>1.1505857296599884</v>
      </c>
      <c r="Y3" s="108">
        <f>'growth rates from 2022 psgr'!Y3</f>
        <v>1.1497428277040649</v>
      </c>
      <c r="Z3" s="108">
        <f>'growth rates from 2022 psgr'!Z3</f>
        <v>1.14892248012804</v>
      </c>
      <c r="AA3" s="108">
        <f>'growth rates from 2022 psgr'!AA3</f>
        <v>1.1479438453095039</v>
      </c>
      <c r="AB3" s="108">
        <f>'growth rates from 2022 psgr'!AB3</f>
        <v>1.147289328743007</v>
      </c>
      <c r="AC3" s="108">
        <f>'growth rates from 2022 psgr'!AC3</f>
        <v>1.1461587801486295</v>
      </c>
      <c r="AD3" s="108">
        <f>'growth rates from 2022 psgr'!AD3</f>
        <v>1.1451234709260352</v>
      </c>
      <c r="AE3" s="108">
        <f>'growth rates from 2022 psgr'!AE3</f>
        <v>1.1438853590928553</v>
      </c>
      <c r="AF3" s="108">
        <f>'growth rates from 2022 psgr'!AF3</f>
        <v>1.1428061223995443</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1.107051826677995</v>
      </c>
      <c r="E4" s="108">
        <f>'growth rates from 2022 psgr'!E4</f>
        <v>1.1881648259011286</v>
      </c>
      <c r="F4" s="108">
        <f>'growth rates from 2022 psgr'!F4</f>
        <v>1.2051627705912706</v>
      </c>
      <c r="G4" s="108">
        <f>'growth rates from 2022 psgr'!G4</f>
        <v>1.2074963097391584</v>
      </c>
      <c r="H4" s="108">
        <f>'growth rates from 2022 psgr'!H4</f>
        <v>1.2228163813249966</v>
      </c>
      <c r="I4" s="108">
        <f>'growth rates from 2022 psgr'!I4</f>
        <v>1.2379555522795325</v>
      </c>
      <c r="J4" s="108">
        <f>'growth rates from 2022 psgr'!J4</f>
        <v>1.2499333069612695</v>
      </c>
      <c r="K4" s="108">
        <f>'growth rates from 2022 psgr'!K4</f>
        <v>1.2588424655631247</v>
      </c>
      <c r="L4" s="108">
        <f>'growth rates from 2022 psgr'!L4</f>
        <v>1.2650949917498322</v>
      </c>
      <c r="M4" s="108">
        <f>'growth rates from 2022 psgr'!M4</f>
        <v>1.2713534426297044</v>
      </c>
      <c r="N4" s="108">
        <f>'growth rates from 2022 psgr'!N4</f>
        <v>1.281288758087723</v>
      </c>
      <c r="O4" s="108">
        <f>'growth rates from 2022 psgr'!O4</f>
        <v>1.2917600607873945</v>
      </c>
      <c r="P4" s="108">
        <f>'growth rates from 2022 psgr'!P4</f>
        <v>1.301221795771764</v>
      </c>
      <c r="Q4" s="108">
        <f>'growth rates from 2022 psgr'!Q4</f>
        <v>1.3124870073555339</v>
      </c>
      <c r="R4" s="108">
        <f>'growth rates from 2022 psgr'!R4</f>
        <v>1.32706214752077</v>
      </c>
      <c r="S4" s="108">
        <f>'growth rates from 2022 psgr'!S4</f>
        <v>1.344468896039291</v>
      </c>
      <c r="T4" s="108">
        <f>'growth rates from 2022 psgr'!T4</f>
        <v>1.3627473644121433</v>
      </c>
      <c r="U4" s="108">
        <f>'growth rates from 2022 psgr'!U4</f>
        <v>1.38183119607588</v>
      </c>
      <c r="V4" s="108">
        <f>'growth rates from 2022 psgr'!V4</f>
        <v>1.4040116673671454</v>
      </c>
      <c r="W4" s="108">
        <f>'growth rates from 2022 psgr'!W4</f>
        <v>1.4252453726906578</v>
      </c>
      <c r="X4" s="108">
        <f>'growth rates from 2022 psgr'!X4</f>
        <v>1.4468487788676605</v>
      </c>
      <c r="Y4" s="108">
        <f>'growth rates from 2022 psgr'!Y4</f>
        <v>1.4687808080255438</v>
      </c>
      <c r="Z4" s="108">
        <f>'growth rates from 2022 psgr'!Z4</f>
        <v>1.4906567500881329</v>
      </c>
      <c r="AA4" s="108">
        <f>'growth rates from 2022 psgr'!AA4</f>
        <v>1.5119497023432942</v>
      </c>
      <c r="AB4" s="108">
        <f>'growth rates from 2022 psgr'!AB4</f>
        <v>1.5326920531136625</v>
      </c>
      <c r="AC4" s="108">
        <f>'growth rates from 2022 psgr'!AC4</f>
        <v>1.5549309813774885</v>
      </c>
      <c r="AD4" s="108">
        <f>'growth rates from 2022 psgr'!AD4</f>
        <v>1.5773918881452269</v>
      </c>
      <c r="AE4" s="108">
        <f>'growth rates from 2022 psgr'!AE4</f>
        <v>1.5995293066661609</v>
      </c>
      <c r="AF4" s="108">
        <f>'growth rates from 2022 psgr'!AF4</f>
        <v>1.6242182930434514</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0.99642701795811839</v>
      </c>
      <c r="E2" s="108">
        <f>'growth rates from 2022 frgt'!E2</f>
        <v>0.994298278562604</v>
      </c>
      <c r="F2" s="108">
        <f>'growth rates from 2022 frgt'!F2</f>
        <v>0.99262491602924097</v>
      </c>
      <c r="G2" s="108">
        <f>'growth rates from 2022 frgt'!G2</f>
        <v>0.99875303048143171</v>
      </c>
      <c r="H2" s="108">
        <f>'growth rates from 2022 frgt'!H2</f>
        <v>1.0090815146978112</v>
      </c>
      <c r="I2" s="108">
        <f>'growth rates from 2022 frgt'!I2</f>
        <v>1.0177818287918141</v>
      </c>
      <c r="J2" s="108">
        <f>'growth rates from 2022 frgt'!J2</f>
        <v>1.0255139062965313</v>
      </c>
      <c r="K2" s="108">
        <f>'growth rates from 2022 frgt'!K2</f>
        <v>1.0326712391599897</v>
      </c>
      <c r="L2" s="108">
        <f>'growth rates from 2022 frgt'!L2</f>
        <v>1.0403287086524435</v>
      </c>
      <c r="M2" s="108">
        <f>'growth rates from 2022 frgt'!M2</f>
        <v>1.0492922216006544</v>
      </c>
      <c r="N2" s="108">
        <f>'growth rates from 2022 frgt'!N2</f>
        <v>1.0619412493823488</v>
      </c>
      <c r="O2" s="108">
        <f>'growth rates from 2022 frgt'!O2</f>
        <v>1.0739857514842215</v>
      </c>
      <c r="P2" s="108">
        <f>'growth rates from 2022 frgt'!P2</f>
        <v>1.0852222129416185</v>
      </c>
      <c r="Q2" s="108">
        <f>'growth rates from 2022 frgt'!Q2</f>
        <v>1.0975041232662783</v>
      </c>
      <c r="R2" s="108">
        <f>'growth rates from 2022 frgt'!R2</f>
        <v>1.1086559502884143</v>
      </c>
      <c r="S2" s="108">
        <f>'growth rates from 2022 frgt'!S2</f>
        <v>1.1220141952316136</v>
      </c>
      <c r="T2" s="108">
        <f>'growth rates from 2022 frgt'!T2</f>
        <v>1.1353968446648055</v>
      </c>
      <c r="U2" s="108">
        <f>'growth rates from 2022 frgt'!U2</f>
        <v>1.1479782287448059</v>
      </c>
      <c r="V2" s="108">
        <f>'growth rates from 2022 frgt'!V2</f>
        <v>1.1621809866537558</v>
      </c>
      <c r="W2" s="108">
        <f>'growth rates from 2022 frgt'!W2</f>
        <v>1.176985964207242</v>
      </c>
      <c r="X2" s="108">
        <f>'growth rates from 2022 frgt'!X2</f>
        <v>1.1921078220920636</v>
      </c>
      <c r="Y2" s="108">
        <f>'growth rates from 2022 frgt'!Y2</f>
        <v>1.2068682583009915</v>
      </c>
      <c r="Z2" s="108">
        <f>'growth rates from 2022 frgt'!Z2</f>
        <v>1.2209436004096932</v>
      </c>
      <c r="AA2" s="108">
        <f>'growth rates from 2022 frgt'!AA2</f>
        <v>1.2348353081821635</v>
      </c>
      <c r="AB2" s="108">
        <f>'growth rates from 2022 frgt'!AB2</f>
        <v>1.2501721986067786</v>
      </c>
      <c r="AC2" s="108">
        <f>'growth rates from 2022 frgt'!AC2</f>
        <v>1.266072727739513</v>
      </c>
      <c r="AD2" s="108">
        <f>'growth rates from 2022 frgt'!AD2</f>
        <v>1.2813163602490127</v>
      </c>
      <c r="AE2" s="108">
        <f>'growth rates from 2022 frgt'!AE2</f>
        <v>1.2975832465612105</v>
      </c>
      <c r="AF2" s="108">
        <f>'growth rates from 2022 frgt'!AF2</f>
        <v>1.3163751911053772</v>
      </c>
    </row>
    <row r="3" spans="1:32">
      <c r="A3" t="s">
        <v>124</v>
      </c>
      <c r="B3">
        <v>1</v>
      </c>
      <c r="C3">
        <v>1</v>
      </c>
      <c r="D3" s="108">
        <f>'growth rates from 2022 frgt'!D3</f>
        <v>0.96411676473981767</v>
      </c>
      <c r="E3" s="108">
        <f>'growth rates from 2022 frgt'!E3</f>
        <v>0.94902843944211135</v>
      </c>
      <c r="F3" s="108">
        <f>'growth rates from 2022 frgt'!F3</f>
        <v>0.93717235091008566</v>
      </c>
      <c r="G3" s="108">
        <f>'growth rates from 2022 frgt'!G3</f>
        <v>0.93623506237989329</v>
      </c>
      <c r="H3" s="108">
        <f>'growth rates from 2022 frgt'!H3</f>
        <v>0.94209928488155581</v>
      </c>
      <c r="I3" s="108">
        <f>'growth rates from 2022 frgt'!I3</f>
        <v>0.94627133715933109</v>
      </c>
      <c r="J3" s="108">
        <f>'growth rates from 2022 frgt'!J3</f>
        <v>0.94929968774234486</v>
      </c>
      <c r="K3" s="108">
        <f>'growth rates from 2022 frgt'!K3</f>
        <v>0.94990655533894297</v>
      </c>
      <c r="L3" s="108">
        <f>'growth rates from 2022 frgt'!L3</f>
        <v>0.95012555184196423</v>
      </c>
      <c r="M3" s="108">
        <f>'growth rates from 2022 frgt'!M3</f>
        <v>0.95037539299551133</v>
      </c>
      <c r="N3" s="108">
        <f>'growth rates from 2022 frgt'!N3</f>
        <v>0.95251996517938997</v>
      </c>
      <c r="O3" s="108">
        <f>'growth rates from 2022 frgt'!O3</f>
        <v>0.95250367903888511</v>
      </c>
      <c r="P3" s="108">
        <f>'growth rates from 2022 frgt'!P3</f>
        <v>0.94991151131773499</v>
      </c>
      <c r="Q3" s="108">
        <f>'growth rates from 2022 frgt'!Q3</f>
        <v>0.9477472647747599</v>
      </c>
      <c r="R3" s="108">
        <f>'growth rates from 2022 frgt'!R3</f>
        <v>0.94394711203351778</v>
      </c>
      <c r="S3" s="108">
        <f>'growth rates from 2022 frgt'!S3</f>
        <v>0.94320591729894243</v>
      </c>
      <c r="T3" s="108">
        <f>'growth rates from 2022 frgt'!T3</f>
        <v>0.94314571840150319</v>
      </c>
      <c r="U3" s="108">
        <f>'growth rates from 2022 frgt'!U3</f>
        <v>0.9420396377944501</v>
      </c>
      <c r="V3" s="108">
        <f>'growth rates from 2022 frgt'!V3</f>
        <v>0.94194623229197216</v>
      </c>
      <c r="W3" s="108">
        <f>'growth rates from 2022 frgt'!W3</f>
        <v>0.94117482207379421</v>
      </c>
      <c r="X3" s="108">
        <f>'growth rates from 2022 frgt'!X3</f>
        <v>0.94101248153644312</v>
      </c>
      <c r="Y3" s="108">
        <f>'growth rates from 2022 frgt'!Y3</f>
        <v>0.94027742891502231</v>
      </c>
      <c r="Z3" s="108">
        <f>'growth rates from 2022 frgt'!Z3</f>
        <v>0.93892952645413263</v>
      </c>
      <c r="AA3" s="108">
        <f>'growth rates from 2022 frgt'!AA3</f>
        <v>0.93689976691941834</v>
      </c>
      <c r="AB3" s="108">
        <f>'growth rates from 2022 frgt'!AB3</f>
        <v>0.93481263973841611</v>
      </c>
      <c r="AC3" s="108">
        <f>'growth rates from 2022 frgt'!AC3</f>
        <v>0.93211809315048211</v>
      </c>
      <c r="AD3" s="108">
        <f>'growth rates from 2022 frgt'!AD3</f>
        <v>0.92905889791694263</v>
      </c>
      <c r="AE3" s="108">
        <f>'growth rates from 2022 frgt'!AE3</f>
        <v>0.92776088529875234</v>
      </c>
      <c r="AF3" s="108">
        <f>'growth rates from 2022 frgt'!AF3</f>
        <v>0.92760775019547392</v>
      </c>
    </row>
    <row r="4" spans="1:32">
      <c r="A4" t="s">
        <v>122</v>
      </c>
      <c r="B4">
        <v>1</v>
      </c>
      <c r="C4">
        <v>1</v>
      </c>
      <c r="D4" s="108">
        <f>'growth rates from 2022 frgt'!D4</f>
        <v>1.107051826677995</v>
      </c>
      <c r="E4" s="108">
        <f>'growth rates from 2022 frgt'!E4</f>
        <v>1.1881648259011286</v>
      </c>
      <c r="F4" s="108">
        <f>'growth rates from 2022 frgt'!F4</f>
        <v>1.2051627705912706</v>
      </c>
      <c r="G4" s="108">
        <f>'growth rates from 2022 frgt'!G4</f>
        <v>1.2074963097391584</v>
      </c>
      <c r="H4" s="108">
        <f>'growth rates from 2022 frgt'!H4</f>
        <v>1.2228163813249966</v>
      </c>
      <c r="I4" s="108">
        <f>'growth rates from 2022 frgt'!I4</f>
        <v>1.2379555522795325</v>
      </c>
      <c r="J4" s="108">
        <f>'growth rates from 2022 frgt'!J4</f>
        <v>1.2499333069612695</v>
      </c>
      <c r="K4" s="108">
        <f>'growth rates from 2022 frgt'!K4</f>
        <v>1.2588424655631247</v>
      </c>
      <c r="L4" s="108">
        <f>'growth rates from 2022 frgt'!L4</f>
        <v>1.2650949917498322</v>
      </c>
      <c r="M4" s="108">
        <f>'growth rates from 2022 frgt'!M4</f>
        <v>1.2713534426297044</v>
      </c>
      <c r="N4" s="108">
        <f>'growth rates from 2022 frgt'!N4</f>
        <v>1.281288758087723</v>
      </c>
      <c r="O4" s="108">
        <f>'growth rates from 2022 frgt'!O4</f>
        <v>1.2917600607873945</v>
      </c>
      <c r="P4" s="108">
        <f>'growth rates from 2022 frgt'!P4</f>
        <v>1.301221795771764</v>
      </c>
      <c r="Q4" s="108">
        <f>'growth rates from 2022 frgt'!Q4</f>
        <v>1.3124870073555339</v>
      </c>
      <c r="R4" s="108">
        <f>'growth rates from 2022 frgt'!R4</f>
        <v>1.32706214752077</v>
      </c>
      <c r="S4" s="108">
        <f>'growth rates from 2022 frgt'!S4</f>
        <v>1.344468896039291</v>
      </c>
      <c r="T4" s="108">
        <f>'growth rates from 2022 frgt'!T4</f>
        <v>1.3627473644121433</v>
      </c>
      <c r="U4" s="108">
        <f>'growth rates from 2022 frgt'!U4</f>
        <v>1.38183119607588</v>
      </c>
      <c r="V4" s="108">
        <f>'growth rates from 2022 frgt'!V4</f>
        <v>1.4040116673671454</v>
      </c>
      <c r="W4" s="108">
        <f>'growth rates from 2022 frgt'!W4</f>
        <v>1.4252453726906578</v>
      </c>
      <c r="X4" s="108">
        <f>'growth rates from 2022 frgt'!X4</f>
        <v>1.4468487788676605</v>
      </c>
      <c r="Y4" s="108">
        <f>'growth rates from 2022 frgt'!Y4</f>
        <v>1.4687808080255438</v>
      </c>
      <c r="Z4" s="108">
        <f>'growth rates from 2022 frgt'!Z4</f>
        <v>1.4906567500881329</v>
      </c>
      <c r="AA4" s="108">
        <f>'growth rates from 2022 frgt'!AA4</f>
        <v>1.5119497023432942</v>
      </c>
      <c r="AB4" s="108">
        <f>'growth rates from 2022 frgt'!AB4</f>
        <v>1.5326920531136625</v>
      </c>
      <c r="AC4" s="108">
        <f>'growth rates from 2022 frgt'!AC4</f>
        <v>1.5549309813774885</v>
      </c>
      <c r="AD4" s="108">
        <f>'growth rates from 2022 frgt'!AD4</f>
        <v>1.5773918881452269</v>
      </c>
      <c r="AE4" s="108">
        <f>'growth rates from 2022 frgt'!AE4</f>
        <v>1.5995293066661609</v>
      </c>
      <c r="AF4" s="108">
        <f>'growth rates from 2022 frgt'!AF4</f>
        <v>1.6242182930434514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2025-01-03T23:23:58Z</dcterms:modified>
</cp:coreProperties>
</file>