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VT\bldgs\SYDEC\"/>
    </mc:Choice>
  </mc:AlternateContent>
  <xr:revisionPtr revIDLastSave="0" documentId="8_{BAF0D761-332A-4C10-9D15-A2BC0410AC32}"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<sst xmlns="http://schemas.openxmlformats.org/spreadsheetml/2006/main" count="194484" uniqueCount="2015">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</sst>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222</v>
      </c>
      <c r="C1" s="30">
        <v>46241</v>
      </c>
    </row>
    <row r="2" spans="1:3" x14ac:dyDescent="0.45">
      <c r="A2" s="3" t="s">
        <v>2</v>
      </c>
      <c r="B2" s="4" t="str">
        <f>IFERROR(INDEX(Geography!B:B, MATCH($B$1, Geography!C:C, 0)), "")</f>
        <v>VT</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Vermont</v>
      </c>
    </row>
    <row r="311" spans="1:31" x14ac:dyDescent="0.45">
      <c r="A311" t="s">
        <v>1971</v>
      </c>
      <c r="B311" t="str">
        <f>About!$B$2</f>
        <v>VT</v>
      </c>
    </row>
    <row r="312" spans="1:31" x14ac:dyDescent="0.45">
      <c r="A312" t="s">
        <v>1972</v>
      </c>
      <c r="B312">
        <f>MATCH($B$311, $A$38:$A$85, 0)</f>
        <v>43</v>
      </c>
    </row>
    <row r="313" spans="1:31" x14ac:dyDescent="0.45">
      <c r="A313" t="s">
        <v>1973</v>
      </c>
      <c r="B313" s="24">
        <f>INDEX(Census_2020_Urban_Rural!$F$2:$F$57, MATCH($B$311, Census_2020_Urban_Rural!$B$2:$B$57, 0))</f>
        <v>35.120211110022588</v>
      </c>
    </row>
    <row r="314" spans="1:31" x14ac:dyDescent="0.45">
      <c r="A314" t="s">
        <v>1974</v>
      </c>
      <c r="B314" s="18">
        <f>$B$313 * $B$13</f>
        <v>0.35120211110022587</v>
      </c>
    </row>
    <row r="315" spans="1:31" x14ac:dyDescent="0.45">
      <c r="A315" t="s">
        <v>1975</v>
      </c>
      <c r="B315" s="22">
        <f>INDEX($K$38:$K$85, $B$312)</f>
        <v>97.762</v>
      </c>
    </row>
    <row r="316" spans="1:31" x14ac:dyDescent="0.45">
      <c r="A316" t="s">
        <v>1976</v>
      </c>
      <c r="B316" s="22">
        <f>INDEX($Q$38:$Q$85, $B$312)</f>
        <v>58.814539885836609</v>
      </c>
    </row>
    <row r="317" spans="1:31" x14ac:dyDescent="0.45">
      <c r="A317" t="s">
        <v>1977</v>
      </c>
      <c r="B317" s="22">
        <f>$B$315 * $B$314</f>
        <v>34.334220785380282</v>
      </c>
    </row>
    <row r="318" spans="1:31" x14ac:dyDescent="0.45">
      <c r="A318" t="s">
        <v>1978</v>
      </c>
      <c r="B318" s="22">
        <f>$B$315 * (1 - $B$314)</f>
        <v>63.427779214619711</v>
      </c>
    </row>
    <row r="319" spans="1:31" x14ac:dyDescent="0.45">
      <c r="A319" t="s">
        <v>1979</v>
      </c>
      <c r="B319" s="22">
        <f>$B$316</f>
        <v>58.814539885836609</v>
      </c>
    </row>
    <row r="320" spans="1:31" x14ac:dyDescent="0.45">
      <c r="A320" t="s">
        <v>1980</v>
      </c>
      <c r="B320" s="24">
        <f>INDEX($S$38:$S$85, $B$312)</f>
        <v>2499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97.762</v>
      </c>
      <c r="C322" s="28">
        <f t="shared" si="214"/>
        <v>97.762</v>
      </c>
      <c r="D322" s="28">
        <f t="shared" si="214"/>
        <v>97.762</v>
      </c>
      <c r="E322" s="28">
        <f t="shared" si="214"/>
        <v>97.762</v>
      </c>
      <c r="F322" s="28">
        <f t="shared" si="214"/>
        <v>97.762</v>
      </c>
      <c r="G322" s="28">
        <f t="shared" si="214"/>
        <v>105.10137762014683</v>
      </c>
      <c r="H322" s="28">
        <f t="shared" si="214"/>
        <v>113.1394601319511</v>
      </c>
      <c r="I322" s="28">
        <f t="shared" si="214"/>
        <v>121.541298669055</v>
      </c>
      <c r="J322" s="28">
        <f t="shared" si="214"/>
        <v>129.6531876170003</v>
      </c>
      <c r="K322" s="28">
        <f t="shared" si="214"/>
        <v>138.22190614240455</v>
      </c>
      <c r="L322" s="28">
        <f t="shared" si="214"/>
        <v>147.45273542922757</v>
      </c>
      <c r="M322" s="28">
        <f t="shared" si="214"/>
        <v>156.80685090698196</v>
      </c>
      <c r="N322" s="28">
        <f t="shared" si="214"/>
        <v>166.61471280375193</v>
      </c>
      <c r="O322" s="28">
        <f t="shared" si="214"/>
        <v>177.0255734777007</v>
      </c>
      <c r="P322" s="28">
        <f t="shared" si="214"/>
        <v>188.07552079504438</v>
      </c>
      <c r="Q322" s="28">
        <f t="shared" si="214"/>
        <v>199.62609067382633</v>
      </c>
      <c r="R322" s="28">
        <f t="shared" si="214"/>
        <v>211.847663862194</v>
      </c>
      <c r="S322" s="28">
        <f t="shared" si="214"/>
        <v>224.49688660175693</v>
      </c>
      <c r="T322" s="28">
        <f t="shared" si="214"/>
        <v>237.51736031060148</v>
      </c>
      <c r="U322" s="28">
        <f t="shared" si="214"/>
        <v>250.70860680716385</v>
      </c>
      <c r="V322" s="28">
        <f t="shared" si="214"/>
        <v>264.04723612233306</v>
      </c>
      <c r="W322" s="28">
        <f t="shared" si="214"/>
        <v>277.38360118985952</v>
      </c>
      <c r="X322" s="28">
        <f t="shared" si="214"/>
        <v>290.57866935896499</v>
      </c>
      <c r="Y322" s="28">
        <f t="shared" si="214"/>
        <v>303.73111298760898</v>
      </c>
      <c r="Z322" s="28">
        <f t="shared" si="214"/>
        <v>316.62450634633996</v>
      </c>
      <c r="AA322" s="28">
        <f t="shared" si="214"/>
        <v>329.30332846269181</v>
      </c>
      <c r="AB322" s="28">
        <f t="shared" si="214"/>
        <v>341.68871624381427</v>
      </c>
      <c r="AC322" s="28">
        <f t="shared" si="214"/>
        <v>353.80692832975575</v>
      </c>
      <c r="AD322" s="28">
        <f t="shared" si="214"/>
        <v>365.39425247010001</v>
      </c>
      <c r="AE322" s="28">
        <f t="shared" si="214"/>
        <v>376.56134798736247</v>
      </c>
    </row>
    <row r="323" spans="1:31" x14ac:dyDescent="0.45">
      <c r="A323" t="s">
        <v>1982</v>
      </c>
      <c r="B323" s="28">
        <f t="shared" ref="B323:AE323" si="215">INDEX(B$258:B$305, $B$312)</f>
        <v>58.814539885836609</v>
      </c>
      <c r="C323" s="28">
        <f t="shared" si="215"/>
        <v>58.814539885836609</v>
      </c>
      <c r="D323" s="28">
        <f t="shared" si="215"/>
        <v>58.814539885836609</v>
      </c>
      <c r="E323" s="28">
        <f t="shared" si="215"/>
        <v>58.814539885836609</v>
      </c>
      <c r="F323" s="28">
        <f t="shared" si="215"/>
        <v>58.814539885836609</v>
      </c>
      <c r="G323" s="28">
        <f t="shared" si="215"/>
        <v>67.840815764411801</v>
      </c>
      <c r="H323" s="28">
        <f t="shared" si="215"/>
        <v>75.756848606546626</v>
      </c>
      <c r="I323" s="28">
        <f t="shared" si="215"/>
        <v>79.679219685933575</v>
      </c>
      <c r="J323" s="28">
        <f t="shared" si="215"/>
        <v>82.088376298918547</v>
      </c>
      <c r="K323" s="28">
        <f t="shared" si="215"/>
        <v>84.850531175739107</v>
      </c>
      <c r="L323" s="28">
        <f t="shared" si="215"/>
        <v>86.999660139677786</v>
      </c>
      <c r="M323" s="28">
        <f t="shared" si="215"/>
        <v>88.706259289867447</v>
      </c>
      <c r="N323" s="28">
        <f t="shared" si="215"/>
        <v>90.631725880766453</v>
      </c>
      <c r="O323" s="28">
        <f t="shared" si="215"/>
        <v>93.568476621102462</v>
      </c>
      <c r="P323" s="28">
        <f t="shared" si="215"/>
        <v>95.954001629391385</v>
      </c>
      <c r="Q323" s="28">
        <f t="shared" si="215"/>
        <v>97.974933753423429</v>
      </c>
      <c r="R323" s="28">
        <f t="shared" si="215"/>
        <v>101.52032846401156</v>
      </c>
      <c r="S323" s="28">
        <f t="shared" si="215"/>
        <v>104.98614087947975</v>
      </c>
      <c r="T323" s="28">
        <f t="shared" si="215"/>
        <v>109.19777927698178</v>
      </c>
      <c r="U323" s="28">
        <f t="shared" si="215"/>
        <v>112.83318701625738</v>
      </c>
      <c r="V323" s="28">
        <f t="shared" si="215"/>
        <v>114.7980480191782</v>
      </c>
      <c r="W323" s="28">
        <f t="shared" si="215"/>
        <v>117.73843087373885</v>
      </c>
      <c r="X323" s="28">
        <f t="shared" si="215"/>
        <v>119.32334260787574</v>
      </c>
      <c r="Y323" s="28">
        <f t="shared" si="215"/>
        <v>121.10578517910335</v>
      </c>
      <c r="Z323" s="28">
        <f t="shared" si="215"/>
        <v>122.55900138688567</v>
      </c>
      <c r="AA323" s="28">
        <f t="shared" si="215"/>
        <v>124.81376405096319</v>
      </c>
      <c r="AB323" s="28">
        <f t="shared" si="215"/>
        <v>127.59784538528606</v>
      </c>
      <c r="AC323" s="28">
        <f t="shared" si="215"/>
        <v>130.42209450733802</v>
      </c>
      <c r="AD323" s="28">
        <f t="shared" si="215"/>
        <v>132.54970546966649</v>
      </c>
      <c r="AE323" s="28">
        <f t="shared" si="215"/>
        <v>135.28411051834638</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6.26556782256249E-2</v>
      </c>
      <c r="C330" s="28">
        <f t="shared" si="218"/>
        <v>6.26556782256249E-2</v>
      </c>
      <c r="D330" s="28">
        <f t="shared" si="218"/>
        <v>6.26556782256249E-2</v>
      </c>
      <c r="E330" s="28">
        <f t="shared" si="218"/>
        <v>6.26556782256249E-2</v>
      </c>
      <c r="F330" s="28">
        <f t="shared" si="218"/>
        <v>6.26556782256249E-2</v>
      </c>
      <c r="G330" s="28">
        <f t="shared" si="218"/>
        <v>6.9204559177494449E-2</v>
      </c>
      <c r="H330" s="28">
        <f t="shared" si="218"/>
        <v>7.5588758998998695E-2</v>
      </c>
      <c r="I330" s="28">
        <f t="shared" si="218"/>
        <v>8.0520415508198703E-2</v>
      </c>
      <c r="J330" s="28">
        <f t="shared" si="218"/>
        <v>8.4730517773476927E-2</v>
      </c>
      <c r="K330" s="28">
        <f t="shared" si="218"/>
        <v>8.9264680799577292E-2</v>
      </c>
      <c r="L330" s="28">
        <f t="shared" si="218"/>
        <v>9.3818485621810874E-2</v>
      </c>
      <c r="M330" s="28">
        <f t="shared" si="218"/>
        <v>9.8244541895497972E-2</v>
      </c>
      <c r="N330" s="28">
        <f t="shared" si="218"/>
        <v>0.10293975137435708</v>
      </c>
      <c r="O330" s="28">
        <f t="shared" si="218"/>
        <v>0.10828093241248626</v>
      </c>
      <c r="P330" s="28">
        <f t="shared" si="218"/>
        <v>0.11365727187852571</v>
      </c>
      <c r="Q330" s="28">
        <f t="shared" si="218"/>
        <v>0.11908804498889546</v>
      </c>
      <c r="R330" s="28">
        <f t="shared" si="218"/>
        <v>0.12539735587283138</v>
      </c>
      <c r="S330" s="28">
        <f t="shared" si="218"/>
        <v>0.13184594937224356</v>
      </c>
      <c r="T330" s="28">
        <f t="shared" si="218"/>
        <v>0.13874155245601572</v>
      </c>
      <c r="U330" s="28">
        <f t="shared" si="218"/>
        <v>0.14547490749236544</v>
      </c>
      <c r="V330" s="28">
        <f t="shared" si="218"/>
        <v>0.15159875315786764</v>
      </c>
      <c r="W330" s="28">
        <f t="shared" si="218"/>
        <v>0.15811205764849873</v>
      </c>
      <c r="X330" s="28">
        <f t="shared" si="218"/>
        <v>0.16402641535287746</v>
      </c>
      <c r="Y330" s="28">
        <f t="shared" si="218"/>
        <v>0.17000276037083326</v>
      </c>
      <c r="Z330" s="28">
        <f t="shared" si="218"/>
        <v>0.17574370057351965</v>
      </c>
      <c r="AA330" s="28">
        <f t="shared" si="218"/>
        <v>0.18171952481538817</v>
      </c>
      <c r="AB330" s="28">
        <f t="shared" si="218"/>
        <v>0.18778974054785927</v>
      </c>
      <c r="AC330" s="28">
        <f t="shared" si="218"/>
        <v>0.19376911678155015</v>
      </c>
      <c r="AD330" s="28">
        <f t="shared" si="218"/>
        <v>0.19925728609034274</v>
      </c>
      <c r="AE330" s="28">
        <f t="shared" si="218"/>
        <v>0.2048201114468623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58.814539885836609</v>
      </c>
      <c r="C8" s="23">
        <f>Calcs!C$323</f>
        <v>58.814539885836609</v>
      </c>
      <c r="D8" s="23">
        <f>Calcs!D$323</f>
        <v>58.814539885836609</v>
      </c>
      <c r="E8" s="23">
        <f>Calcs!E$323</f>
        <v>58.814539885836609</v>
      </c>
      <c r="F8" s="23">
        <f>Calcs!F$323</f>
        <v>58.814539885836609</v>
      </c>
      <c r="G8" s="23">
        <f>Calcs!G$323</f>
        <v>67.840815764411801</v>
      </c>
      <c r="H8" s="23">
        <f>Calcs!H$323</f>
        <v>75.756848606546626</v>
      </c>
      <c r="I8" s="23">
        <f>Calcs!I$323</f>
        <v>79.679219685933575</v>
      </c>
      <c r="J8" s="23">
        <f>Calcs!J$323</f>
        <v>82.088376298918547</v>
      </c>
      <c r="K8" s="23">
        <f>Calcs!K$323</f>
        <v>84.850531175739107</v>
      </c>
      <c r="L8" s="23">
        <f>Calcs!L$323</f>
        <v>86.999660139677786</v>
      </c>
      <c r="M8" s="23">
        <f>Calcs!M$323</f>
        <v>88.706259289867447</v>
      </c>
      <c r="N8" s="23">
        <f>Calcs!N$323</f>
        <v>90.631725880766453</v>
      </c>
      <c r="O8" s="23">
        <f>Calcs!O$323</f>
        <v>93.568476621102462</v>
      </c>
      <c r="P8" s="23">
        <f>Calcs!P$323</f>
        <v>95.954001629391385</v>
      </c>
      <c r="Q8" s="23">
        <f>Calcs!Q$323</f>
        <v>97.974933753423429</v>
      </c>
      <c r="R8" s="23">
        <f>Calcs!R$323</f>
        <v>101.52032846401156</v>
      </c>
      <c r="S8" s="23">
        <f>Calcs!S$323</f>
        <v>104.98614087947975</v>
      </c>
      <c r="T8" s="23">
        <f>Calcs!T$323</f>
        <v>109.19777927698178</v>
      </c>
      <c r="U8" s="23">
        <f>Calcs!U$323</f>
        <v>112.83318701625738</v>
      </c>
      <c r="V8" s="23">
        <f>Calcs!V$323</f>
        <v>114.7980480191782</v>
      </c>
      <c r="W8" s="23">
        <f>Calcs!W$323</f>
        <v>117.73843087373885</v>
      </c>
      <c r="X8" s="23">
        <f>Calcs!X$323</f>
        <v>119.32334260787574</v>
      </c>
      <c r="Y8" s="23">
        <f>Calcs!Y$323</f>
        <v>121.10578517910335</v>
      </c>
      <c r="Z8" s="23">
        <f>Calcs!Z$323</f>
        <v>122.55900138688567</v>
      </c>
      <c r="AA8" s="23">
        <f>Calcs!AA$323</f>
        <v>124.81376405096319</v>
      </c>
      <c r="AB8" s="23">
        <f>Calcs!AB$323</f>
        <v>127.59784538528606</v>
      </c>
      <c r="AC8" s="23">
        <f>Calcs!AC$323</f>
        <v>130.42209450733802</v>
      </c>
      <c r="AD8" s="23">
        <f>Calcs!AD$323</f>
        <v>132.54970546966649</v>
      </c>
      <c r="AE8" s="23">
        <f>Calcs!AE$323</f>
        <v>135.28411051834638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34.334220785380282</v>
      </c>
      <c r="C8" s="23">
        <f>Calcs!C$322 * Calcs!$B$314</f>
        <v>34.334220785380282</v>
      </c>
      <c r="D8" s="23">
        <f>Calcs!D$322 * Calcs!$B$314</f>
        <v>34.334220785380282</v>
      </c>
      <c r="E8" s="23">
        <f>Calcs!E$322 * Calcs!$B$314</f>
        <v>34.334220785380282</v>
      </c>
      <c r="F8" s="23">
        <f>Calcs!F$322 * Calcs!$B$314</f>
        <v>34.334220785380282</v>
      </c>
      <c r="G8" s="23">
        <f>Calcs!G$322 * Calcs!$B$314</f>
        <v>36.911825699737598</v>
      </c>
      <c r="H8" s="23">
        <f>Calcs!H$322 * Calcs!$B$314</f>
        <v>39.734817247081061</v>
      </c>
      <c r="I8" s="23">
        <f>Calcs!I$322 * Calcs!$B$314</f>
        <v>42.685560678435188</v>
      </c>
      <c r="J8" s="23">
        <f>Calcs!J$322 * Calcs!$B$314</f>
        <v>45.534473201964168</v>
      </c>
      <c r="K8" s="23">
        <f>Calcs!K$322 * Calcs!$B$314</f>
        <v>48.543825237509758</v>
      </c>
      <c r="L8" s="23">
        <f>Calcs!L$322 * Calcs!$B$314</f>
        <v>51.785711970247796</v>
      </c>
      <c r="M8" s="23">
        <f>Calcs!M$322 * Calcs!$B$314</f>
        <v>55.07089707351043</v>
      </c>
      <c r="N8" s="23">
        <f>Calcs!N$322 * Calcs!$B$314</f>
        <v>58.515438877035507</v>
      </c>
      <c r="O8" s="23">
        <f>Calcs!O$322 * Calcs!$B$314</f>
        <v>62.171755124096642</v>
      </c>
      <c r="P8" s="23">
        <f>Calcs!P$322 * Calcs!$B$314</f>
        <v>66.052519949494013</v>
      </c>
      <c r="Q8" s="23">
        <f>Calcs!Q$322 * Calcs!$B$314</f>
        <v>70.109104475332913</v>
      </c>
      <c r="R8" s="23">
        <f>Calcs!R$322 * Calcs!$B$314</f>
        <v>74.401346780053558</v>
      </c>
      <c r="S8" s="23">
        <f>Calcs!S$322 * Calcs!$B$314</f>
        <v>78.843780509965043</v>
      </c>
      <c r="T8" s="23">
        <f>Calcs!T$322 * Calcs!$B$314</f>
        <v>83.416598364036233</v>
      </c>
      <c r="U8" s="23">
        <f>Calcs!U$322 * Calcs!$B$314</f>
        <v>88.0493919816724</v>
      </c>
      <c r="V8" s="23">
        <f>Calcs!V$322 * Calcs!$B$314</f>
        <v>92.733946756343187</v>
      </c>
      <c r="W8" s="23">
        <f>Calcs!W$322 * Calcs!$B$314</f>
        <v>97.417706322461783</v>
      </c>
      <c r="X8" s="23">
        <f>Calcs!X$322 * Calcs!$B$314</f>
        <v>102.05184211956302</v>
      </c>
      <c r="Y8" s="23">
        <f>Calcs!Y$322 * Calcs!$B$314</f>
        <v>106.6710080880695</v>
      </c>
      <c r="Z8" s="23">
        <f>Calcs!Z$322 * Calcs!$B$314</f>
        <v>111.19919505490145</v>
      </c>
      <c r="AA8" s="23">
        <f>Calcs!AA$322 * Calcs!$B$314</f>
        <v>115.65202414842845</v>
      </c>
      <c r="AB8" s="23">
        <f>Calcs!AB$322 * Calcs!$B$314</f>
        <v>120.00179848395361</v>
      </c>
      <c r="AC8" s="23">
        <f>Calcs!AC$322 * Calcs!$B$314</f>
        <v>124.25774015129653</v>
      </c>
      <c r="AD8" s="23">
        <f>Calcs!AD$322 * Calcs!$B$314</f>
        <v>128.32723285138803</v>
      </c>
      <c r="AE8" s="23">
        <f>Calcs!AE$322 * Calcs!$B$314</f>
        <v>132.24914037190848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63.427779214619711</v>
      </c>
      <c r="C8" s="23">
        <f>Calcs!C$322 * (1 - Calcs!$B$314)</f>
        <v>63.427779214619711</v>
      </c>
      <c r="D8" s="23">
        <f>Calcs!D$322 * (1 - Calcs!$B$314)</f>
        <v>63.427779214619711</v>
      </c>
      <c r="E8" s="23">
        <f>Calcs!E$322 * (1 - Calcs!$B$314)</f>
        <v>63.427779214619711</v>
      </c>
      <c r="F8" s="23">
        <f>Calcs!F$322 * (1 - Calcs!$B$314)</f>
        <v>63.427779214619711</v>
      </c>
      <c r="G8" s="23">
        <f>Calcs!G$322 * (1 - Calcs!$B$314)</f>
        <v>68.18955192040923</v>
      </c>
      <c r="H8" s="23">
        <f>Calcs!H$322 * (1 - Calcs!$B$314)</f>
        <v>73.404642884870029</v>
      </c>
      <c r="I8" s="23">
        <f>Calcs!I$322 * (1 - Calcs!$B$314)</f>
        <v>78.855737990619801</v>
      </c>
      <c r="J8" s="23">
        <f>Calcs!J$322 * (1 - Calcs!$B$314)</f>
        <v>84.118714415036123</v>
      </c>
      <c r="K8" s="23">
        <f>Calcs!K$322 * (1 - Calcs!$B$314)</f>
        <v>89.678080904894784</v>
      </c>
      <c r="L8" s="23">
        <f>Calcs!L$322 * (1 - Calcs!$B$314)</f>
        <v>95.66702345897977</v>
      </c>
      <c r="M8" s="23">
        <f>Calcs!M$322 * (1 - Calcs!$B$314)</f>
        <v>101.73595383347153</v>
      </c>
      <c r="N8" s="23">
        <f>Calcs!N$322 * (1 - Calcs!$B$314)</f>
        <v>108.09927392671641</v>
      </c>
      <c r="O8" s="23">
        <f>Calcs!O$322 * (1 - Calcs!$B$314)</f>
        <v>114.85381835360405</v>
      </c>
      <c r="P8" s="23">
        <f>Calcs!P$322 * (1 - Calcs!$B$314)</f>
        <v>122.02300084555036</v>
      </c>
      <c r="Q8" s="23">
        <f>Calcs!Q$322 * (1 - Calcs!$B$314)</f>
        <v>129.51698619849338</v>
      </c>
      <c r="R8" s="23">
        <f>Calcs!R$322 * (1 - Calcs!$B$314)</f>
        <v>137.44631708214041</v>
      </c>
      <c r="S8" s="23">
        <f>Calcs!S$322 * (1 - Calcs!$B$314)</f>
        <v>145.65310609179187</v>
      </c>
      <c r="T8" s="23">
        <f>Calcs!T$322 * (1 - Calcs!$B$314)</f>
        <v>154.10076194656523</v>
      </c>
      <c r="U8" s="23">
        <f>Calcs!U$322 * (1 - Calcs!$B$314)</f>
        <v>162.65921482549143</v>
      </c>
      <c r="V8" s="23">
        <f>Calcs!V$322 * (1 - Calcs!$B$314)</f>
        <v>171.31328936598985</v>
      </c>
      <c r="W8" s="23">
        <f>Calcs!W$322 * (1 - Calcs!$B$314)</f>
        <v>179.96589486739771</v>
      </c>
      <c r="X8" s="23">
        <f>Calcs!X$322 * (1 - Calcs!$B$314)</f>
        <v>188.52682723940194</v>
      </c>
      <c r="Y8" s="23">
        <f>Calcs!Y$322 * (1 - Calcs!$B$314)</f>
        <v>197.06010489953945</v>
      </c>
      <c r="Z8" s="23">
        <f>Calcs!Z$322 * (1 - Calcs!$B$314)</f>
        <v>205.42531129143848</v>
      </c>
      <c r="AA8" s="23">
        <f>Calcs!AA$322 * (1 - Calcs!$B$314)</f>
        <v>213.65130431426334</v>
      </c>
      <c r="AB8" s="23">
        <f>Calcs!AB$322 * (1 - Calcs!$B$314)</f>
        <v>221.68691775986065</v>
      </c>
      <c r="AC8" s="23">
        <f>Calcs!AC$322 * (1 - Calcs!$B$314)</f>
        <v>229.54918817845919</v>
      </c>
      <c r="AD8" s="23">
        <f>Calcs!AD$322 * (1 - Calcs!$B$314)</f>
        <v>237.06701961871195</v>
      </c>
      <c r="AE8" s="23">
        <f>Calcs!AE$322 * (1 - Calcs!$B$314)</f>
        <v>244.31220761545396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34.334220785380282</v>
      </c>
      <c r="C8" s="23">
        <f>'BDESC-rural-residential'!E8</f>
        <v>63.427779214619711</v>
      </c>
      <c r="D8" s="23">
        <f>'BDESC-commercial'!E8</f>
        <v>58.814539885836609</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2026-08-07T21:05:17Z</dcterms:modified>
</cp:coreProperties>
</file>