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Vermont\VT-eps\"/>
    </mc:Choice>
  </mc:AlternateContent>
  <xr:revisionPtr revIDLastSave="0" documentId="13_ncr:1_{8EE309C7-975C-43BB-B8D3-AFF685BF3277}" xr6:coauthVersionLast="47" xr6:coauthVersionMax="47" xr10:uidLastSave="{00000000-0000-0000-0000-000000000000}"/>
  <bookViews>
    <workbookView xWindow="-110" yWindow="-110" windowWidth="25820" windowHeight="1402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<sst xmlns="http://schemas.openxmlformats.org/spreadsheetml/2006/main" count="32058" uniqueCount="2368">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</sst>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124</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Vermont</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1.2331066120161771</v>
      </c>
      <c r="C7" s="118">
        <f>D28</f>
        <v>7.6132600000000004</v>
      </c>
      <c r="D7" s="75">
        <v>0.06</v>
      </c>
      <c r="E7" s="75">
        <v>0.02</v>
      </c>
      <c r="F7" s="117">
        <f t="shared" si="0"/>
        <v>7.1564643999999999</v>
      </c>
      <c r="G7" s="117">
        <f t="shared" si="0"/>
        <v>7.4609947999999999</v>
      </c>
      <c r="H7" s="69"/>
      <c r="I7" s="76">
        <f t="shared" si="1"/>
        <v>-4.8036055684584342</v>
      </c>
      <c r="J7" s="76">
        <f t="shared" si="3"/>
        <v>-5.0505675075417722</v>
      </c>
      <c r="K7" s="69" t="str">
        <f t="shared" si="2"/>
        <v>In a scenario limiting global warming to 1.5 °C, Vermont would need to cut its agriculture emissions by -505 to -480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Vermont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0.20969392566326081</v>
      </c>
      <c r="C9" s="118">
        <f>C28</f>
        <v>1.59965</v>
      </c>
      <c r="D9" s="75">
        <v>0.06</v>
      </c>
      <c r="E9" s="75">
        <v>0.02</v>
      </c>
      <c r="F9" s="117">
        <f t="shared" si="0"/>
        <v>1.503671</v>
      </c>
      <c r="G9" s="117">
        <f t="shared" si="0"/>
        <v>1.5676570000000001</v>
      </c>
      <c r="H9" s="69"/>
      <c r="I9" s="76">
        <f t="shared" si="1"/>
        <v>-6.1707894982837308</v>
      </c>
      <c r="J9" s="76">
        <f t="shared" si="3"/>
        <v>-6.4759294769341027</v>
      </c>
      <c r="K9" s="69" t="str">
        <f t="shared" si="2"/>
        <v>In a scenario limiting global warming to 1.5 °C, Vermont would need to cut its waste emissions by -648 to -617 percent of 2005 levels.</v>
      </c>
      <c r="L9" s="69"/>
      <c r="M9" s="69"/>
      <c r="N9" s="69"/>
      <c r="O9" s="69"/>
      <c r="P9" s="69"/>
      <c r="Q9" s="69"/>
      <c r="R9" s="69"/>
      <c r="S9" s="69"/>
      <c r="T9" s="69"/>
      <c r="U9" s="69"/>
      <c r="V9" s="69"/>
      <c r="W9" s="69"/>
      <c r="X9" s="69"/>
      <c r="Y9" s="69"/>
      <c r="Z9" s="69"/>
    </row>
    <row r="10" spans="1:26" ht="14.5" x14ac:dyDescent="0.35">
      <c r="A10" s="73" t="s">
        <v>1864</v>
      </c>
      <c r="B10" s="119">
        <f>SUM(B3:B9)</f>
        <v>-4.9955594623205632</v>
      </c>
      <c r="C10" s="119">
        <f>SUM(C3:C9)</f>
        <v>60.091929999999991</v>
      </c>
      <c r="D10" s="76">
        <f>1-F10/$C10</f>
        <v>0.52651809652311032</v>
      </c>
      <c r="E10" s="76">
        <f>1-G10/$C10</f>
        <v>0.37781239843686165</v>
      </c>
      <c r="F10" s="117">
        <f>SUM(F3:F9)</f>
        <v>28.452441400000005</v>
      </c>
      <c r="G10" s="117">
        <f>SUM(G3:G9)</f>
        <v>37.388453799999994</v>
      </c>
      <c r="H10" s="171">
        <f>IFERROR(B10*(1-'Unique State Inputs'!A$8),"")</f>
        <v>-2.7475577042763102</v>
      </c>
      <c r="I10" s="76">
        <f t="shared" si="1"/>
        <v>6.6955465378012198</v>
      </c>
      <c r="J10" s="76">
        <f t="shared" si="3"/>
        <v>8.4843376566740165</v>
      </c>
      <c r="K10" s="69" t="str">
        <f t="shared" si="2"/>
        <v>In a scenario limiting global warming to 1.5 °C, Vermont would need to cut its total (including land use) emissions by 848 to 670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1.4428005376794371</v>
      </c>
      <c r="C11" s="119">
        <f>SUM(C3:C9)-C8</f>
        <v>66.530289999999994</v>
      </c>
      <c r="D11" s="76">
        <f>1-F11/$C11</f>
        <v>0.47556516888773503</v>
      </c>
      <c r="E11" s="76">
        <f>1-G11/$C11</f>
        <v>0.34125022151564344</v>
      </c>
      <c r="F11" s="117">
        <f>F10-F8</f>
        <v>34.890801400000008</v>
      </c>
      <c r="G11" s="117">
        <f>G10-G8</f>
        <v>43.826813799999996</v>
      </c>
      <c r="H11" s="171">
        <f>IFERROR(B11*(1-'Unique State Inputs'!A$8),"")</f>
        <v>0.79354029572369045</v>
      </c>
      <c r="I11" s="76">
        <f t="shared" si="1"/>
        <v>-23.182692263282259</v>
      </c>
      <c r="J11" s="76">
        <f t="shared" si="3"/>
        <v>-29.376211163942251</v>
      </c>
      <c r="K11" s="69" t="str">
        <f t="shared" si="2"/>
        <v>In a scenario limiting global warming to 1.5 °C, Vermont would need to cut its total (excluding land use) emissions by -2938 to -2318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Vermont.//**Natural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Vermont.</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Vermont.</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Vermont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Vermont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Vermont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Vermont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Vermont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Vermont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Vermont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Vermont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Vermont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Vermont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Vermont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Vermont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Vermont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Vermont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Vermont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Vermont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Vermont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Vermont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Vermont,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Vermont,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row>
    <row r="238" spans="1:21" s="293" customFormat="1" ht="72.5"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Vermont will retire 0 MW of coal by 2050.  Vermont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Vermont will retire 0 MW of coal by 2050.  Vermont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Vermont will retire 0 MW of gas non-peaking plants by 2050.  Vermont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Vermont will retire 0 MW of gas non-peaking plants by 2050.  Vermont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Vermont will retire 0 MW of nuclear capacity by 2050.  Vermont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Vermont will retire 0 MW of nuclear capacity by 2050.  Vermont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Vermont will retire 0 MW of biomass capacity by 2050.  Vermont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Vermont will retire 0 MW of petroleum capacity by 2050.  Vermont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Vermont will retire 0 MW of natural gas peaker capacity by 2050.  Vermont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Vermont will retire 0 MW of natural gas peaker capacity by 2050.  Vermont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Vermont will retire 0 MW of natural gas peaker capacity by 2050.  Vermont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Vermont will retire 0 MW of natural gas peaker capacity by 2050.  Vermont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U255" s="305" t="str">
        <f>N255&amp;O255&amp;P255&amp;T255</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Vermont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Vermont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Vermont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Vermont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Vermont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Vermont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Vermont.//**Natural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Vermont.//**Natural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Vermont.//**Natural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Vermont.//**Natural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Vermont.//**Natural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Vermont.//**Natural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Vermont.//**Natural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Vermont.//**Natural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Vermont.//**Natural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Vermont.//**Natural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Vermont.//**Natural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Vermont.//**Natural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Vermont.//**Natural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Vermont.//**Natural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Vermont.//**Natural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Vermont.//**Natural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Vermont.//**Natural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Vermont.</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Vermont will retire 0 MW of coal by 2050.  Vermont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Vermont will retire 0 MW of gas non-peaking plants by 2050.  Vermont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Vermont will retire 0 MW of nuclear capacity by 2050.  Vermont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Vermont will retire 0 MW of biomass capacity by 2050.  Vermont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Vermont will retire 0 MW of biomass capacity by 2050.  Vermont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Vermont will retire 0 MW of petroleum capacity by 2050.  Vermont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Vermont will retire 0 MW of natural gas peaker capacity by 2050.  Vermont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Vermont will retire 0 MW of natural gas peaker capacity by 2050.  Vermont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Vermont</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Vermont</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Vermont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Vermont</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1.2331066120161771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-3.9111105022045769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0.20969392566326081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-2.468309964525139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1.4428005376794379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2" sqref="A2"/>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B3"/>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3" t="s">
        <v>420</v>
      </c>
      <c r="B1" s="385"/>
      <c r="C1" s="385"/>
      <c r="D1" s="385"/>
      <c r="E1" s="385"/>
    </row>
    <row r="2" spans="1:5" x14ac:dyDescent="0.35">
      <c r="A2" s="394" t="s">
        <v>1912</v>
      </c>
      <c r="B2" s="385"/>
      <c r="C2" s="385"/>
      <c r="D2" s="385"/>
      <c r="E2" s="385"/>
    </row>
    <row r="19" spans="1:5" x14ac:dyDescent="0.35">
      <c r="A19" t="s">
        <v>1913</v>
      </c>
    </row>
    <row r="20" spans="1:5" x14ac:dyDescent="0.35">
      <c r="A20">
        <v>155400</v>
      </c>
      <c r="B20" t="s">
        <v>1914</v>
      </c>
    </row>
    <row r="21" spans="1:5" x14ac:dyDescent="0.35">
      <c r="A21" s="394" t="s">
        <v>1915</v>
      </c>
      <c r="B21" s="385"/>
      <c r="C21" s="385"/>
      <c r="D21" s="385"/>
      <c r="E21" s="385"/>
    </row>
    <row r="38" spans="1:5" x14ac:dyDescent="0.35">
      <c r="A38" t="s">
        <v>1913</v>
      </c>
    </row>
    <row r="39" spans="1:5" x14ac:dyDescent="0.35">
      <c r="A39">
        <v>100800</v>
      </c>
      <c r="B39" t="s">
        <v>1914</v>
      </c>
    </row>
    <row r="40" spans="1:5" x14ac:dyDescent="0.35">
      <c r="A40" s="394"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93"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3"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3"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3"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93"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3"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3" t="s">
        <v>515</v>
      </c>
      <c r="B134" s="385"/>
      <c r="C134" s="385"/>
      <c r="D134" s="385"/>
      <c r="E134" s="385"/>
    </row>
    <row r="135" spans="1:12" x14ac:dyDescent="0.35">
      <c r="A135" s="8" t="s">
        <v>1956</v>
      </c>
      <c r="B135" s="43"/>
      <c r="C135" s="43"/>
      <c r="D135" s="43"/>
      <c r="E135" s="43"/>
      <c r="F135" s="43"/>
      <c r="G135" s="43"/>
    </row>
    <row r="136" spans="1:12" x14ac:dyDescent="0.35">
      <c r="A136" s="9"/>
      <c r="B136" s="390" t="s">
        <v>1957</v>
      </c>
      <c r="C136" s="391"/>
      <c r="D136" s="391"/>
      <c r="E136" s="392"/>
      <c r="F136" s="43"/>
      <c r="G136" s="43"/>
    </row>
    <row r="137" spans="1:12" x14ac:dyDescent="0.35">
      <c r="A137" s="10"/>
      <c r="B137" s="390" t="s">
        <v>1958</v>
      </c>
      <c r="C137" s="392"/>
      <c r="D137" s="390" t="s">
        <v>1959</v>
      </c>
      <c r="E137" s="392"/>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3"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3"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3"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3"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3"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3"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89"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89"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89"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2021-09-08T00:13:29Z</dcterms:modified>
</cp:coreProperties>
</file>