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T\webappdata\"/>
    </mc:Choice>
  </mc:AlternateContent>
  <xr:revisionPtr revIDLastSave="0" documentId="8_{2DB963D8-413B-4C56-83BF-A145CB6E53D5}"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48" i="23" s="1"/>
  <c r="N1" i="25"/>
  <c r="G8" i="23" s="1"/>
  <c r="AC1" i="25"/>
  <c r="W1" i="25"/>
  <c r="J1" i="25"/>
  <c r="I1" i="25"/>
  <c r="AB1" i="25"/>
  <c r="AF1" i="25"/>
  <c r="Y1" i="25"/>
  <c r="AH1" i="25"/>
  <c r="V1" i="25"/>
  <c r="D1" i="25"/>
  <c r="AE1" i="25"/>
  <c r="K1" i="25"/>
  <c r="U1" i="25"/>
  <c r="P1" i="25"/>
  <c r="Z1" i="25"/>
  <c r="G1" i="25"/>
  <c r="Q1" i="25"/>
  <c r="AA1" i="25"/>
  <c r="M1" i="25"/>
  <c r="N48" i="23" l="1"/>
  <c r="O48" i="23" s="1"/>
  <c r="J48" i="23"/>
  <c r="K48"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L1939" i="1"/>
  <c r="F109" i="19"/>
  <c r="P1939" i="1"/>
  <c r="J109" i="19"/>
  <c r="M1939" i="1"/>
  <c r="G109" i="19"/>
  <c r="R1939" i="1"/>
  <c r="L109" i="19"/>
  <c r="Q1939" i="1"/>
  <c r="K109" i="19"/>
  <c r="M1995" i="1"/>
  <c r="M1991" i="1"/>
  <c r="M1990" i="1"/>
  <c r="M1992" i="1"/>
  <c r="M1989" i="1"/>
  <c r="M1994" i="1"/>
  <c r="G112" i="19"/>
  <c r="M1993" i="1"/>
  <c r="N1939" i="1"/>
  <c r="H109" i="19"/>
  <c r="R1991" i="1"/>
  <c r="R1989" i="1"/>
  <c r="R1995" i="1"/>
  <c r="R1992" i="1"/>
  <c r="R1993" i="1"/>
  <c r="R1990" i="1"/>
  <c r="L112" i="19"/>
  <c r="R1994" i="1"/>
  <c r="L1995" i="1"/>
  <c r="L1990" i="1"/>
  <c r="L1992" i="1"/>
  <c r="L1989" i="1"/>
  <c r="L1991" i="1"/>
  <c r="L1993" i="1"/>
  <c r="F112" i="19"/>
  <c r="L1994" i="1"/>
  <c r="O1939" i="1"/>
  <c r="I109" i="19"/>
  <c r="N1989" i="1"/>
  <c r="N1990" i="1"/>
  <c r="N1992" i="1"/>
  <c r="N1995" i="1"/>
  <c r="N1994" i="1"/>
  <c r="N1991" i="1"/>
  <c r="H112" i="19"/>
  <c r="N1993" i="1"/>
  <c r="J1939" i="1"/>
  <c r="D109" i="19"/>
  <c r="O1993" i="1"/>
  <c r="O1989" i="1"/>
  <c r="O1995" i="1"/>
  <c r="O1994" i="1"/>
  <c r="O1991" i="1"/>
  <c r="O1992" i="1"/>
  <c r="I112" i="19"/>
  <c r="O1990" i="1"/>
  <c r="N1942" i="1"/>
  <c r="N1963" i="1"/>
  <c r="N1946" i="1"/>
  <c r="N1952" i="1"/>
  <c r="N1962" i="1"/>
  <c r="N1947" i="1"/>
  <c r="N1948" i="1"/>
  <c r="N1941" i="1"/>
  <c r="N1949" i="1"/>
  <c r="N1943" i="1"/>
  <c r="N1955" i="1"/>
  <c r="N1953" i="1"/>
  <c r="N1961" i="1"/>
  <c r="N1954" i="1"/>
  <c r="N1956" i="1"/>
  <c r="N1944" i="1"/>
  <c r="N1960" i="1"/>
  <c r="N1959" i="1"/>
  <c r="N1940" i="1"/>
  <c r="N1951" i="1"/>
  <c r="N1950" i="1"/>
  <c r="N1945" i="1"/>
  <c r="N1958" i="1"/>
  <c r="N1957" i="1"/>
  <c r="Q1991" i="1"/>
  <c r="Q1989" i="1"/>
  <c r="Q1995" i="1"/>
  <c r="Q1994" i="1"/>
  <c r="Q1993" i="1"/>
  <c r="Q1992" i="1"/>
  <c r="K112" i="19"/>
  <c r="Q1990" i="1"/>
  <c r="Q1949" i="1"/>
  <c r="Q1950" i="1"/>
  <c r="Q1951" i="1"/>
  <c r="Q1941" i="1"/>
  <c r="Q1960" i="1"/>
  <c r="Q1947" i="1"/>
  <c r="Q1948" i="1"/>
  <c r="Q1959" i="1"/>
  <c r="Q1944" i="1"/>
  <c r="Q1962" i="1"/>
  <c r="Q1963" i="1"/>
  <c r="Q1953" i="1"/>
  <c r="Q1942" i="1"/>
  <c r="Q1943" i="1"/>
  <c r="Q1954" i="1"/>
  <c r="Q1946" i="1"/>
  <c r="Q1945" i="1"/>
  <c r="Q1961" i="1"/>
  <c r="Q1956" i="1"/>
  <c r="Q1958" i="1"/>
  <c r="Q1952" i="1"/>
  <c r="Q1957" i="1"/>
  <c r="Q1955" i="1"/>
  <c r="Q1940" i="1"/>
  <c r="P1951" i="1"/>
  <c r="P1960" i="1"/>
  <c r="P1941" i="1"/>
  <c r="P1963" i="1"/>
  <c r="P1957" i="1"/>
  <c r="P1954" i="1"/>
  <c r="P1945" i="1"/>
  <c r="P1950" i="1"/>
  <c r="P1962" i="1"/>
  <c r="P1959" i="1"/>
  <c r="P1943" i="1"/>
  <c r="P1958" i="1"/>
  <c r="P1947" i="1"/>
  <c r="P1948" i="1"/>
  <c r="P1952" i="1"/>
  <c r="P1946" i="1"/>
  <c r="P1955" i="1"/>
  <c r="P1953" i="1"/>
  <c r="P1961" i="1"/>
  <c r="P1956" i="1"/>
  <c r="P1940" i="1"/>
  <c r="P1949" i="1"/>
  <c r="P1942" i="1"/>
  <c r="P1944" i="1"/>
  <c r="O1986" i="1"/>
  <c r="O1982" i="1"/>
  <c r="O1978" i="1"/>
  <c r="O1971" i="1"/>
  <c r="O1975" i="1"/>
  <c r="O1972" i="1"/>
  <c r="O1968" i="1"/>
  <c r="O1987" i="1"/>
  <c r="O1980" i="1"/>
  <c r="O1964" i="1"/>
  <c r="O1974" i="1"/>
  <c r="O1979" i="1"/>
  <c r="O1988" i="1"/>
  <c r="O1970" i="1"/>
  <c r="O1981" i="1"/>
  <c r="O1973" i="1"/>
  <c r="O1965" i="1"/>
  <c r="O1977" i="1"/>
  <c r="O1966" i="1"/>
  <c r="O1984" i="1"/>
  <c r="O1985" i="1"/>
  <c r="O1976" i="1"/>
  <c r="O1969" i="1"/>
  <c r="O1967" i="1"/>
  <c r="I111" i="19"/>
  <c r="O1983" i="1"/>
  <c r="P1976" i="1"/>
  <c r="P1971" i="1"/>
  <c r="P1980" i="1"/>
  <c r="P1981" i="1"/>
  <c r="P1964" i="1"/>
  <c r="P1965" i="1"/>
  <c r="P1986" i="1"/>
  <c r="P1977" i="1"/>
  <c r="P1978" i="1"/>
  <c r="P1973" i="1"/>
  <c r="P1970" i="1"/>
  <c r="P1979" i="1"/>
  <c r="P1987" i="1"/>
  <c r="P1982" i="1"/>
  <c r="P1984" i="1"/>
  <c r="P1969" i="1"/>
  <c r="P1985" i="1"/>
  <c r="P1975" i="1"/>
  <c r="P1966" i="1"/>
  <c r="P1988" i="1"/>
  <c r="P1967" i="1"/>
  <c r="P1968" i="1"/>
  <c r="P1974" i="1"/>
  <c r="P1983" i="1"/>
  <c r="J111" i="19"/>
  <c r="P1972" i="1"/>
  <c r="N1975" i="1"/>
  <c r="N1965" i="1"/>
  <c r="N1968" i="1"/>
  <c r="N1973" i="1"/>
  <c r="N1985" i="1"/>
  <c r="N1976" i="1"/>
  <c r="N1972" i="1"/>
  <c r="N1981" i="1"/>
  <c r="N1982" i="1"/>
  <c r="N1966" i="1"/>
  <c r="N1979" i="1"/>
  <c r="N1974" i="1"/>
  <c r="N1987" i="1"/>
  <c r="N1977" i="1"/>
  <c r="N1969" i="1"/>
  <c r="N1980" i="1"/>
  <c r="N1988" i="1"/>
  <c r="N1978" i="1"/>
  <c r="N1971" i="1"/>
  <c r="N1984" i="1"/>
  <c r="N1983" i="1"/>
  <c r="N1970" i="1"/>
  <c r="N1964" i="1"/>
  <c r="N1986" i="1"/>
  <c r="H110" i="19"/>
  <c r="H111" i="19"/>
  <c r="N1967" i="1"/>
  <c r="L1972" i="1"/>
  <c r="L1974" i="1"/>
  <c r="L1984" i="1"/>
  <c r="L1976" i="1"/>
  <c r="L1973" i="1"/>
  <c r="L1987" i="1"/>
  <c r="L1970" i="1"/>
  <c r="L1982" i="1"/>
  <c r="L1971" i="1"/>
  <c r="L1979" i="1"/>
  <c r="L1978" i="1"/>
  <c r="L1983" i="1"/>
  <c r="L1977" i="1"/>
  <c r="L1985" i="1"/>
  <c r="L1975" i="1"/>
  <c r="L1969" i="1"/>
  <c r="L1966" i="1"/>
  <c r="L1964" i="1"/>
  <c r="L1980" i="1"/>
  <c r="L1981" i="1"/>
  <c r="L1967" i="1"/>
  <c r="L1968" i="1"/>
  <c r="L1986" i="1"/>
  <c r="L1988" i="1"/>
  <c r="F111" i="19"/>
  <c r="L1965" i="1"/>
  <c r="J1971" i="1"/>
  <c r="J1984" i="1"/>
  <c r="J1976" i="1"/>
  <c r="J1977" i="1"/>
  <c r="J1964" i="1"/>
  <c r="J1973" i="1"/>
  <c r="J1969" i="1"/>
  <c r="J1975" i="1"/>
  <c r="J1982" i="1"/>
  <c r="J1988" i="1"/>
  <c r="J1979" i="1"/>
  <c r="J1985" i="1"/>
  <c r="J1974" i="1"/>
  <c r="J1981" i="1"/>
  <c r="J1987" i="1"/>
  <c r="J1980" i="1"/>
  <c r="J1983" i="1"/>
  <c r="J1966" i="1"/>
  <c r="J1968" i="1"/>
  <c r="J1970" i="1"/>
  <c r="J1986" i="1"/>
  <c r="J1967" i="1"/>
  <c r="J1965" i="1"/>
  <c r="J1972" i="1"/>
  <c r="D111" i="19"/>
  <c r="J1978" i="1"/>
  <c r="R1965" i="1"/>
  <c r="R1978" i="1"/>
  <c r="R1970" i="1"/>
  <c r="R1987" i="1"/>
  <c r="R1972" i="1"/>
  <c r="R1986" i="1"/>
  <c r="R1983" i="1"/>
  <c r="R1969" i="1"/>
  <c r="R1977" i="1"/>
  <c r="R1974" i="1"/>
  <c r="R1988" i="1"/>
  <c r="R1966" i="1"/>
  <c r="R1979" i="1"/>
  <c r="R1980" i="1"/>
  <c r="R1976" i="1"/>
  <c r="R1984" i="1"/>
  <c r="R1985" i="1"/>
  <c r="R1975" i="1"/>
  <c r="R1967" i="1"/>
  <c r="R1973" i="1"/>
  <c r="R1968" i="1"/>
  <c r="R1982" i="1"/>
  <c r="R1981" i="1"/>
  <c r="R1964" i="1"/>
  <c r="L111" i="19"/>
  <c r="R1971" i="1"/>
  <c r="Q1988" i="1"/>
  <c r="Q1965" i="1"/>
  <c r="Q1970" i="1"/>
  <c r="Q1977" i="1"/>
  <c r="Q1976" i="1"/>
  <c r="Q1985" i="1"/>
  <c r="Q1974" i="1"/>
  <c r="Q1973" i="1"/>
  <c r="Q1980" i="1"/>
  <c r="Q1981" i="1"/>
  <c r="Q1972" i="1"/>
  <c r="Q1967" i="1"/>
  <c r="Q1975" i="1"/>
  <c r="Q1971" i="1"/>
  <c r="Q1982" i="1"/>
  <c r="Q1964" i="1"/>
  <c r="Q1987" i="1"/>
  <c r="Q1986" i="1"/>
  <c r="Q1966" i="1"/>
  <c r="Q1979" i="1"/>
  <c r="Q1983" i="1"/>
  <c r="Q1978" i="1"/>
  <c r="Q1968" i="1"/>
  <c r="Q1984" i="1"/>
  <c r="K110" i="19"/>
  <c r="K111" i="19"/>
  <c r="Q1969" i="1"/>
  <c r="M1975" i="1"/>
  <c r="M1965" i="1"/>
  <c r="M1978" i="1"/>
  <c r="M1984" i="1"/>
  <c r="M1987" i="1"/>
  <c r="M1976" i="1"/>
  <c r="M1970" i="1"/>
  <c r="M1968" i="1"/>
  <c r="M1977" i="1"/>
  <c r="M1964" i="1"/>
  <c r="M1966" i="1"/>
  <c r="M1969" i="1"/>
  <c r="M1980" i="1"/>
  <c r="M1986" i="1"/>
  <c r="M1988" i="1"/>
  <c r="M1979" i="1"/>
  <c r="M1972" i="1"/>
  <c r="M1982" i="1"/>
  <c r="M1974" i="1"/>
  <c r="M1981" i="1"/>
  <c r="M1971" i="1"/>
  <c r="M1967" i="1"/>
  <c r="M1985" i="1"/>
  <c r="M1973" i="1"/>
  <c r="G111" i="19"/>
  <c r="M1983" i="1"/>
  <c r="R1959" i="1"/>
  <c r="R1948" i="1"/>
  <c r="R1943" i="1"/>
  <c r="R1951" i="1"/>
  <c r="R1950" i="1"/>
  <c r="R1958" i="1"/>
  <c r="R1961" i="1"/>
  <c r="R1944" i="1"/>
  <c r="R1941" i="1"/>
  <c r="R1949" i="1"/>
  <c r="R1946" i="1"/>
  <c r="R1955" i="1"/>
  <c r="R1956" i="1"/>
  <c r="R1947" i="1"/>
  <c r="R1962" i="1"/>
  <c r="R1952" i="1"/>
  <c r="R1942" i="1"/>
  <c r="R1957" i="1"/>
  <c r="R1953" i="1"/>
  <c r="R1960" i="1"/>
  <c r="R1940" i="1"/>
  <c r="R1945" i="1"/>
  <c r="R1963" i="1"/>
  <c r="L110" i="19"/>
  <c r="R1954" i="1"/>
  <c r="L1962" i="1"/>
  <c r="L1960" i="1"/>
  <c r="L1946" i="1"/>
  <c r="L1956" i="1"/>
  <c r="L1953" i="1"/>
  <c r="L1959" i="1"/>
  <c r="L1957" i="1"/>
  <c r="L1941" i="1"/>
  <c r="L1958" i="1"/>
  <c r="L1948" i="1"/>
  <c r="L1963" i="1"/>
  <c r="L1944" i="1"/>
  <c r="L1942" i="1"/>
  <c r="L1951" i="1"/>
  <c r="L1947" i="1"/>
  <c r="L1940" i="1"/>
  <c r="L1961" i="1"/>
  <c r="L1955" i="1"/>
  <c r="L1952" i="1"/>
  <c r="L1954" i="1"/>
  <c r="L1949" i="1"/>
  <c r="L1945" i="1"/>
  <c r="L1950" i="1"/>
  <c r="F110" i="19"/>
  <c r="L1943" i="1"/>
  <c r="J1943" i="1"/>
  <c r="J1959" i="1"/>
  <c r="J1956" i="1"/>
  <c r="J1944" i="1"/>
  <c r="J1942" i="1"/>
  <c r="J1945" i="1"/>
  <c r="J1947" i="1"/>
  <c r="J1949" i="1"/>
  <c r="J1955" i="1"/>
  <c r="J1954" i="1"/>
  <c r="J1940" i="1"/>
  <c r="J1946" i="1"/>
  <c r="J1961" i="1"/>
  <c r="J1948" i="1"/>
  <c r="J1957" i="1"/>
  <c r="J1963" i="1"/>
  <c r="J1962" i="1"/>
  <c r="J1952" i="1"/>
  <c r="J1941" i="1"/>
  <c r="J1950" i="1"/>
  <c r="J1960" i="1"/>
  <c r="J1958" i="1"/>
  <c r="J1953" i="1"/>
  <c r="J1951" i="1"/>
  <c r="O1947" i="1"/>
  <c r="O1957" i="1"/>
  <c r="O1954" i="1"/>
  <c r="O1963" i="1"/>
  <c r="O1962" i="1"/>
  <c r="O1944" i="1"/>
  <c r="O1951" i="1"/>
  <c r="O1953" i="1"/>
  <c r="O1945" i="1"/>
  <c r="O1950" i="1"/>
  <c r="O1940" i="1"/>
  <c r="O1956" i="1"/>
  <c r="O1958" i="1"/>
  <c r="O1943" i="1"/>
  <c r="O1948" i="1"/>
  <c r="O1960" i="1"/>
  <c r="O1941" i="1"/>
  <c r="O1959" i="1"/>
  <c r="O1942" i="1"/>
  <c r="O1952" i="1"/>
  <c r="O1961" i="1"/>
  <c r="O1946" i="1"/>
  <c r="O1955" i="1"/>
  <c r="I110" i="19"/>
  <c r="O1949" i="1"/>
  <c r="J1989" i="1"/>
  <c r="J1991" i="1"/>
  <c r="J1990" i="1"/>
  <c r="J1992" i="1"/>
  <c r="J1993" i="1"/>
  <c r="J1995" i="1"/>
  <c r="D110" i="19"/>
  <c r="D112" i="19"/>
  <c r="J1994" i="1"/>
  <c r="P1989" i="1"/>
  <c r="P1990" i="1"/>
  <c r="P1992" i="1"/>
  <c r="P1991" i="1"/>
  <c r="P1994" i="1"/>
  <c r="P1995" i="1"/>
  <c r="J110" i="19"/>
  <c r="J112" i="19"/>
  <c r="P1993" i="1"/>
  <c r="M1962" i="1"/>
  <c r="M1944" i="1"/>
  <c r="M1958" i="1"/>
  <c r="M1952" i="1"/>
  <c r="M1950" i="1"/>
  <c r="M1949" i="1"/>
  <c r="M1941" i="1"/>
  <c r="M1943" i="1"/>
  <c r="M1963" i="1"/>
  <c r="M1945" i="1"/>
  <c r="M1956" i="1"/>
  <c r="M1954" i="1"/>
  <c r="M1960" i="1"/>
  <c r="M1957" i="1"/>
  <c r="M1953" i="1"/>
  <c r="M1961" i="1"/>
  <c r="M1959" i="1"/>
  <c r="M1951" i="1"/>
  <c r="M1955" i="1"/>
  <c r="M1946" i="1"/>
  <c r="M1942" i="1"/>
  <c r="M1940" i="1"/>
  <c r="M1948" i="1"/>
  <c r="G110" i="19"/>
  <c r="M194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<sst xmlns="http://schemas.openxmlformats.org/spreadsheetml/2006/main" count="42667" uniqueCount="4483">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</sst>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4090</v>
      </c>
      <c r="C1" s="380">
        <v>46283</v>
      </c>
      <c r="G1" s="381" t="s">
        <v>3999</v>
      </c>
      <c r="H1" s="381" t="s">
        <v>4000</v>
      </c>
    </row>
    <row r="2" spans="1:8" x14ac:dyDescent="0.25">
      <c r="B2" t="str">
        <f>_xlfn.XLOOKUP(B1,H:H,G:G,0,0,1)</f>
        <v>VT</v>
      </c>
      <c r="C2" t="str">
        <f>_xlfn.XLOOKUP(B2,G:G, H:H, 0,0,1)</f>
        <v>Vermont</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8.1413970800000008</v>
      </c>
      <c r="E2" s="448">
        <f>SUMIFS('frozen policy trendline'!E:E,'frozen policy trendline'!$A:$A,About!$B$2)-SUMIFS('frozen policy trendline'!E:E,'frozen policy trendline'!$A:$A,About!$B$2,'frozen policy trendline'!$B:$B,"Output Total CO2e Emissions by Sector[LULUCF sector]")</f>
        <v>8.1031248100000006</v>
      </c>
      <c r="F2" s="448">
        <f>SUMIFS('frozen policy trendline'!F:F,'frozen policy trendline'!$A:$A,About!$B$2)-SUMIFS('frozen policy trendline'!F:F,'frozen policy trendline'!$A:$A,About!$B$2,'frozen policy trendline'!$B:$B,"Output Total CO2e Emissions by Sector[LULUCF sector]")</f>
        <v>8.1224840500000006</v>
      </c>
      <c r="G2" s="448">
        <f>SUMIFS('frozen policy trendline'!G:G,'frozen policy trendline'!$A:$A,About!$B$2)-SUMIFS('frozen policy trendline'!G:G,'frozen policy trendline'!$A:$A,About!$B$2,'frozen policy trendline'!$B:$B,"Output Total CO2e Emissions by Sector[LULUCF sector]")</f>
        <v>8.1425791700000012</v>
      </c>
      <c r="H2" s="448">
        <f>SUMIFS('frozen policy trendline'!H:H,'frozen policy trendline'!$A:$A,About!$B$2)-SUMIFS('frozen policy trendline'!H:H,'frozen policy trendline'!$A:$A,About!$B$2,'frozen policy trendline'!$B:$B,"Output Total CO2e Emissions by Sector[LULUCF sector]")</f>
        <v>8.08919867</v>
      </c>
      <c r="I2" s="448">
        <f>SUMIFS('frozen policy trendline'!I:I,'frozen policy trendline'!$A:$A,About!$B$2)-SUMIFS('frozen policy trendline'!I:I,'frozen policy trendline'!$A:$A,About!$B$2,'frozen policy trendline'!$B:$B,"Output Total CO2e Emissions by Sector[LULUCF sector]")</f>
        <v>8.0695853700000004</v>
      </c>
      <c r="J2" s="448">
        <f>SUMIFS('frozen policy trendline'!J:J,'frozen policy trendline'!$A:$A,About!$B$2)-SUMIFS('frozen policy trendline'!J:J,'frozen policy trendline'!$A:$A,About!$B$2,'frozen policy trendline'!$B:$B,"Output Total CO2e Emissions by Sector[LULUCF sector]")</f>
        <v>7.96760687</v>
      </c>
      <c r="K2" s="448">
        <f>SUMIFS('frozen policy trendline'!K:K,'frozen policy trendline'!$A:$A,About!$B$2)-SUMIFS('frozen policy trendline'!K:K,'frozen policy trendline'!$A:$A,About!$B$2,'frozen policy trendline'!$B:$B,"Output Total CO2e Emissions by Sector[LULUCF sector]")</f>
        <v>7.886549389999999</v>
      </c>
      <c r="L2" s="448">
        <f>SUMIFS('frozen policy trendline'!L:L,'frozen policy trendline'!$A:$A,About!$B$2)-SUMIFS('frozen policy trendline'!L:L,'frozen policy trendline'!$A:$A,About!$B$2,'frozen policy trendline'!$B:$B,"Output Total CO2e Emissions by Sector[LULUCF sector]")</f>
        <v>7.8037472999999995</v>
      </c>
      <c r="M2" s="448">
        <f>SUMIFS('frozen policy trendline'!M:M,'frozen policy trendline'!$A:$A,About!$B$2)-SUMIFS('frozen policy trendline'!M:M,'frozen policy trendline'!$A:$A,About!$B$2,'frozen policy trendline'!$B:$B,"Output Total CO2e Emissions by Sector[LULUCF sector]")</f>
        <v>7.7245047599999994</v>
      </c>
      <c r="N2" s="448">
        <f>SUMIFS('frozen policy trendline'!N:N,'frozen policy trendline'!$A:$A,About!$B$2)-SUMIFS('frozen policy trendline'!N:N,'frozen policy trendline'!$A:$A,About!$B$2,'frozen policy trendline'!$B:$B,"Output Total CO2e Emissions by Sector[LULUCF sector]")</f>
        <v>7.6245000000000003</v>
      </c>
      <c r="O2" s="448">
        <f>SUMIFS('frozen policy trendline'!O:O,'frozen policy trendline'!$A:$A,About!$B$2)-SUMIFS('frozen policy trendline'!O:O,'frozen policy trendline'!$A:$A,About!$B$2,'frozen policy trendline'!$B:$B,"Output Total CO2e Emissions by Sector[LULUCF sector]")</f>
        <v>7.5675120000000007</v>
      </c>
      <c r="P2" s="448">
        <f>SUMIFS('frozen policy trendline'!P:P,'frozen policy trendline'!$A:$A,About!$B$2)-SUMIFS('frozen policy trendline'!P:P,'frozen policy trendline'!$A:$A,About!$B$2,'frozen policy trendline'!$B:$B,"Output Total CO2e Emissions by Sector[LULUCF sector]")</f>
        <v>7.4597019899999992</v>
      </c>
      <c r="Q2" s="448">
        <f>SUMIFS('frozen policy trendline'!Q:Q,'frozen policy trendline'!$A:$A,About!$B$2)-SUMIFS('frozen policy trendline'!Q:Q,'frozen policy trendline'!$A:$A,About!$B$2,'frozen policy trendline'!$B:$B,"Output Total CO2e Emissions by Sector[LULUCF sector]")</f>
        <v>7.3717379999999997</v>
      </c>
      <c r="R2" s="448">
        <f>SUMIFS('frozen policy trendline'!R:R,'frozen policy trendline'!$A:$A,About!$B$2)-SUMIFS('frozen policy trendline'!R:R,'frozen policy trendline'!$A:$A,About!$B$2,'frozen policy trendline'!$B:$B,"Output Total CO2e Emissions by Sector[LULUCF sector]")</f>
        <v>7.2853250000000003</v>
      </c>
      <c r="S2" s="448">
        <f>SUMIFS('frozen policy trendline'!S:S,'frozen policy trendline'!$A:$A,About!$B$2)-SUMIFS('frozen policy trendline'!S:S,'frozen policy trendline'!$A:$A,About!$B$2,'frozen policy trendline'!$B:$B,"Output Total CO2e Emissions by Sector[LULUCF sector]")</f>
        <v>7.1988430000000001</v>
      </c>
      <c r="T2" s="448">
        <f>SUMIFS('frozen policy trendline'!T:T,'frozen policy trendline'!$A:$A,About!$B$2)-SUMIFS('frozen policy trendline'!T:T,'frozen policy trendline'!$A:$A,About!$B$2,'frozen policy trendline'!$B:$B,"Output Total CO2e Emissions by Sector[LULUCF sector]")</f>
        <v>7.0697396899999996</v>
      </c>
      <c r="U2" s="448">
        <f>SUMIFS('frozen policy trendline'!U:U,'frozen policy trendline'!$A:$A,About!$B$2)-SUMIFS('frozen policy trendline'!U:U,'frozen policy trendline'!$A:$A,About!$B$2,'frozen policy trendline'!$B:$B,"Output Total CO2e Emissions by Sector[LULUCF sector]")</f>
        <v>7.0014514200000004</v>
      </c>
      <c r="V2" s="448">
        <f>SUMIFS('frozen policy trendline'!V:V,'frozen policy trendline'!$A:$A,About!$B$2)-SUMIFS('frozen policy trendline'!V:V,'frozen policy trendline'!$A:$A,About!$B$2,'frozen policy trendline'!$B:$B,"Output Total CO2e Emissions by Sector[LULUCF sector]")</f>
        <v>6.9270338799999998</v>
      </c>
      <c r="W2" s="448">
        <f>SUMIFS('frozen policy trendline'!W:W,'frozen policy trendline'!$A:$A,About!$B$2)-SUMIFS('frozen policy trendline'!W:W,'frozen policy trendline'!$A:$A,About!$B$2,'frozen policy trendline'!$B:$B,"Output Total CO2e Emissions by Sector[LULUCF sector]")</f>
        <v>6.8718486500000004</v>
      </c>
      <c r="X2" s="448">
        <f>SUMIFS('frozen policy trendline'!X:X,'frozen policy trendline'!$A:$A,About!$B$2)-SUMIFS('frozen policy trendline'!X:X,'frozen policy trendline'!$A:$A,About!$B$2,'frozen policy trendline'!$B:$B,"Output Total CO2e Emissions by Sector[LULUCF sector]")</f>
        <v>6.8413403300000004</v>
      </c>
      <c r="Y2" s="448">
        <f>SUMIFS('frozen policy trendline'!Y:Y,'frozen policy trendline'!$A:$A,About!$B$2)-SUMIFS('frozen policy trendline'!Y:Y,'frozen policy trendline'!$A:$A,About!$B$2,'frozen policy trendline'!$B:$B,"Output Total CO2e Emissions by Sector[LULUCF sector]")</f>
        <v>6.8342248200000002</v>
      </c>
      <c r="Z2" s="448">
        <f>SUMIFS('frozen policy trendline'!Z:Z,'frozen policy trendline'!$A:$A,About!$B$2)-SUMIFS('frozen policy trendline'!Z:Z,'frozen policy trendline'!$A:$A,About!$B$2,'frozen policy trendline'!$B:$B,"Output Total CO2e Emissions by Sector[LULUCF sector]")</f>
        <v>6.8143104400000007</v>
      </c>
      <c r="AA2" s="448">
        <f>SUMIFS('frozen policy trendline'!AA:AA,'frozen policy trendline'!$A:$A,About!$B$2)-SUMIFS('frozen policy trendline'!AA:AA,'frozen policy trendline'!$A:$A,About!$B$2,'frozen policy trendline'!$B:$B,"Output Total CO2e Emissions by Sector[LULUCF sector]")</f>
        <v>6.8394831299999996</v>
      </c>
      <c r="AB2" s="448">
        <f>SUMIFS('frozen policy trendline'!AB:AB,'frozen policy trendline'!$A:$A,About!$B$2)-SUMIFS('frozen policy trendline'!AB:AB,'frozen policy trendline'!$A:$A,About!$B$2,'frozen policy trendline'!$B:$B,"Output Total CO2e Emissions by Sector[LULUCF sector]")</f>
        <v>6.8568225300000005</v>
      </c>
      <c r="AC2" s="448">
        <f>SUMIFS('frozen policy trendline'!AC:AC,'frozen policy trendline'!$A:$A,About!$B$2)-SUMIFS('frozen policy trendline'!AC:AC,'frozen policy trendline'!$A:$A,About!$B$2,'frozen policy trendline'!$B:$B,"Output Total CO2e Emissions by Sector[LULUCF sector]")</f>
        <v>6.9041363699999998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Targets'!C:C,MATCH(About!$C$2,'State Targets'!$B:$B,0))=0,"",INDEX('State Targets'!C:C,MATCH(About!$C$2,'State Targets'!$B:$B,0)))</f>
        <v>Vermont enacted statutory targets in 2020 to reduce GHG emissions 26% below 2005 emissions by 2025, 40% below 1990 levels by 2030, and 80% below 1990 levels by 2050.</v>
      </c>
    </row>
    <row r="3" spans="1:6" x14ac:dyDescent="0.2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1.1999999999999997</v>
      </c>
      <c r="E3" s="1">
        <f>INDEX('State Targets'!O:O,MATCH(About!$C$2,'State Targets'!$B:$B,0))</f>
        <v>1.1999999999999997</v>
      </c>
      <c r="F3" s="1" t="str">
        <f>IF(INDEX('State Targets'!C:C,MATCH(About!$C$2,'State Targets'!$B:$B,0))=0,"",INDEX('State Targets'!C:C,MATCH(About!$C$2,'State Targets'!$B:$B,0)))</f>
        <v>Vermont enacted statutory targets in 2020 to reduce GHG emissions 26% below 2005 emissions by 2025, 40% below 1990 levels by 2030,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6</v>
      </c>
      <c r="H48" t="s">
        <v>4139</v>
      </c>
      <c r="I48" s="412">
        <v>2030</v>
      </c>
      <c r="J48" s="412">
        <f t="shared" si="0"/>
        <v>3.5999999999999996</v>
      </c>
      <c r="K48" s="412">
        <f t="shared" si="1"/>
        <v>3.5999999999999996</v>
      </c>
      <c r="L48" s="398" t="s">
        <v>4145</v>
      </c>
      <c r="M48" s="413">
        <v>2050</v>
      </c>
      <c r="N48">
        <f t="shared" si="2"/>
        <v>1.1999999999999997</v>
      </c>
      <c r="O48">
        <f t="shared" si="3"/>
        <v>1.1999999999999997</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VT</v>
      </c>
      <c r="C1" s="419">
        <f>SUM(C4:C87)</f>
        <v>5.8813386562685022</v>
      </c>
      <c r="D1" s="419">
        <f t="shared" ref="D1:AG1" si="0">SUM(D4:D87)</f>
        <v>6.1289544748644005</v>
      </c>
      <c r="E1" s="419">
        <f t="shared" si="0"/>
        <v>6.5038399129551019</v>
      </c>
      <c r="F1" s="419">
        <f t="shared" si="0"/>
        <v>6.5381109913292033</v>
      </c>
      <c r="G1" s="419">
        <f t="shared" si="0"/>
        <v>6.425679152563502</v>
      </c>
      <c r="H1" s="419">
        <f t="shared" si="0"/>
        <v>6.5615798434283885</v>
      </c>
      <c r="I1" s="419">
        <f t="shared" si="0"/>
        <v>7.0432909713635974</v>
      </c>
      <c r="J1" s="419">
        <f t="shared" si="0"/>
        <v>7.1399028551246371</v>
      </c>
      <c r="K1" s="419">
        <f t="shared" si="0"/>
        <v>6.9321185064232642</v>
      </c>
      <c r="L1" s="419">
        <f t="shared" si="0"/>
        <v>6.8627769879588127</v>
      </c>
      <c r="M1" s="419">
        <f t="shared" si="0"/>
        <v>7.2557914679839755</v>
      </c>
      <c r="N1" s="419">
        <f t="shared" si="0"/>
        <v>7.1602842299906051</v>
      </c>
      <c r="O1" s="419">
        <f t="shared" si="0"/>
        <v>6.8612133254872179</v>
      </c>
      <c r="P1" s="419">
        <f t="shared" si="0"/>
        <v>7.1646491957008003</v>
      </c>
      <c r="Q1" s="419">
        <f t="shared" si="0"/>
        <v>7.5823035113892114</v>
      </c>
      <c r="R1" s="419">
        <f t="shared" si="0"/>
        <v>7.2956839961446205</v>
      </c>
      <c r="S1" s="419">
        <f t="shared" si="0"/>
        <v>7.2984627294165101</v>
      </c>
      <c r="T1" s="419">
        <f t="shared" si="0"/>
        <v>7.0711577688657847</v>
      </c>
      <c r="U1" s="419">
        <f t="shared" si="0"/>
        <v>6.3433413125725986</v>
      </c>
      <c r="V1" s="419">
        <f t="shared" si="0"/>
        <v>6.623742854752269</v>
      </c>
      <c r="W1" s="419">
        <f t="shared" si="0"/>
        <v>6.4443300771129977</v>
      </c>
      <c r="X1" s="419">
        <f t="shared" si="0"/>
        <v>6.5598414335521014</v>
      </c>
      <c r="Y1" s="419">
        <f t="shared" si="0"/>
        <v>6.0726476984500994</v>
      </c>
      <c r="Z1" s="419">
        <f t="shared" si="0"/>
        <v>6.364280025667501</v>
      </c>
      <c r="AA1" s="419">
        <f t="shared" si="0"/>
        <v>6.5555795394694014</v>
      </c>
      <c r="AB1" s="419">
        <f t="shared" si="0"/>
        <v>6.6625979136705995</v>
      </c>
      <c r="AC1" s="419">
        <f t="shared" si="0"/>
        <v>6.3847181530119013</v>
      </c>
      <c r="AD1" s="419">
        <f t="shared" si="0"/>
        <v>6.1817425837706006</v>
      </c>
      <c r="AE1" s="419">
        <f t="shared" si="0"/>
        <v>6.330190706782501</v>
      </c>
      <c r="AF1" s="419">
        <f t="shared" si="0"/>
        <v>6.7130055008546021</v>
      </c>
      <c r="AG1" s="419">
        <f t="shared" si="0"/>
        <v>6.0900013170079017</v>
      </c>
      <c r="AH1" s="419">
        <f>SUM(AH4:AH87)</f>
        <v>6.059842025315799</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423" t="s">
        <v>2216</v>
      </c>
      <c r="B5" s="424" t="s">
        <v>4212</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423" t="s">
        <v>2216</v>
      </c>
      <c r="B6" s="424" t="s">
        <v>4216</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423" t="s">
        <v>2216</v>
      </c>
      <c r="B7" s="424" t="s">
        <v>4218</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423" t="s">
        <v>2216</v>
      </c>
      <c r="B8" s="424" t="s">
        <v>4220</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423" t="s">
        <v>2216</v>
      </c>
      <c r="B9" s="424" t="s">
        <v>4230</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423" t="s">
        <v>2216</v>
      </c>
      <c r="B10" s="424" t="s">
        <v>4239</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423" t="s">
        <v>2216</v>
      </c>
      <c r="B17" s="424" t="s">
        <v>4247</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0.18727932876549999</v>
      </c>
      <c r="AG33" s="425">
        <f>SUMIFS('EPA Export Aggregation'!AJ:AJ,'EPA Export Aggregation'!$A:$A,$B33,'EPA Export Aggregation'!$D:$D,$A$1)*IF($A33="CH4",About!$D$58,IF($A33="N2O",About!$D$59,1))</f>
        <v>0.18615383914389999</v>
      </c>
      <c r="AH33" s="425">
        <f>SUMIFS('EPA Export Aggregation'!AK:AK,'EPA Export Aggregation'!$A:$A,$B33,'EPA Export Aggregation'!$D:$D,$A$1)*IF($A33="CH4",About!$D$58,IF($A33="N2O",About!$D$59,1))</f>
        <v>0.1945542043372</v>
      </c>
    </row>
    <row r="34" spans="1:34" x14ac:dyDescent="0.25">
      <c r="A34" s="423" t="s">
        <v>2216</v>
      </c>
      <c r="B34" s="424" t="s">
        <v>4251</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7.9226901367999997E-3</v>
      </c>
      <c r="D76" s="425">
        <f>SUMIFS('EPA Export Aggregation'!G:G,'EPA Export Aggregation'!$A:$A,$B76,'EPA Export Aggregation'!$D:$D,$A$1)*IF($A76="CH4",About!$D$58,IF($A76="N2O",About!$D$59,1))</f>
        <v>7.9226901367999997E-3</v>
      </c>
      <c r="E76" s="425">
        <f>SUMIFS('EPA Export Aggregation'!H:H,'EPA Export Aggregation'!$A:$A,$B76,'EPA Export Aggregation'!$D:$D,$A$1)*IF($A76="CH4",About!$D$58,IF($A76="N2O",About!$D$59,1))</f>
        <v>7.9226901367999997E-3</v>
      </c>
      <c r="F76" s="425">
        <f>SUMIFS('EPA Export Aggregation'!I:I,'EPA Export Aggregation'!$A:$A,$B76,'EPA Export Aggregation'!$D:$D,$A$1)*IF($A76="CH4",About!$D$58,IF($A76="N2O",About!$D$59,1))</f>
        <v>9.9033627330999997E-3</v>
      </c>
      <c r="G76" s="425">
        <f>SUMIFS('EPA Export Aggregation'!J:J,'EPA Export Aggregation'!$A:$A,$B76,'EPA Export Aggregation'!$D:$D,$A$1)*IF($A76="CH4",About!$D$58,IF($A76="N2O",About!$D$59,1))</f>
        <v>1.08936983182E-2</v>
      </c>
      <c r="H76" s="425">
        <f>SUMIFS('EPA Export Aggregation'!K:K,'EPA Export Aggregation'!$A:$A,$B76,'EPA Export Aggregation'!$D:$D,$A$1)*IF($A76="CH4",About!$D$58,IF($A76="N2O",About!$D$59,1))</f>
        <v>1.3689683811300001E-2</v>
      </c>
      <c r="I76" s="425">
        <f>SUMIFS('EPA Export Aggregation'!L:L,'EPA Export Aggregation'!$A:$A,$B76,'EPA Export Aggregation'!$D:$D,$A$1)*IF($A76="CH4",About!$D$58,IF($A76="N2O",About!$D$59,1))</f>
        <v>1.52018861366E-2</v>
      </c>
      <c r="J76" s="425">
        <f>SUMIFS('EPA Export Aggregation'!M:M,'EPA Export Aggregation'!$A:$A,$B76,'EPA Export Aggregation'!$D:$D,$A$1)*IF($A76="CH4",About!$D$58,IF($A76="N2O",About!$D$59,1))</f>
        <v>1.6065353634699998E-2</v>
      </c>
      <c r="K76" s="425">
        <f>SUMIFS('EPA Export Aggregation'!N:N,'EPA Export Aggregation'!$A:$A,$B76,'EPA Export Aggregation'!$D:$D,$A$1)*IF($A76="CH4",About!$D$58,IF($A76="N2O",About!$D$59,1))</f>
        <v>1.9698950803699999E-2</v>
      </c>
      <c r="L76" s="425">
        <f>SUMIFS('EPA Export Aggregation'!O:O,'EPA Export Aggregation'!$A:$A,$B76,'EPA Export Aggregation'!$D:$D,$A$1)*IF($A76="CH4",About!$D$58,IF($A76="N2O",About!$D$59,1))</f>
        <v>1.9989697304399999E-2</v>
      </c>
      <c r="M76" s="425">
        <f>SUMIFS('EPA Export Aggregation'!P:P,'EPA Export Aggregation'!$A:$A,$B76,'EPA Export Aggregation'!$D:$D,$A$1)*IF($A76="CH4",About!$D$58,IF($A76="N2O",About!$D$59,1))</f>
        <v>1.2173441940399999E-2</v>
      </c>
      <c r="N76" s="425">
        <f>SUMIFS('EPA Export Aggregation'!Q:Q,'EPA Export Aggregation'!$A:$A,$B76,'EPA Export Aggregation'!$D:$D,$A$1)*IF($A76="CH4",About!$D$58,IF($A76="N2O",About!$D$59,1))</f>
        <v>8.0893758678999995E-3</v>
      </c>
      <c r="O76" s="425">
        <f>SUMIFS('EPA Export Aggregation'!R:R,'EPA Export Aggregation'!$A:$A,$B76,'EPA Export Aggregation'!$D:$D,$A$1)*IF($A76="CH4",About!$D$58,IF($A76="N2O",About!$D$59,1))</f>
        <v>7.7335457466000002E-3</v>
      </c>
      <c r="P76" s="425">
        <f>SUMIFS('EPA Export Aggregation'!S:S,'EPA Export Aggregation'!$A:$A,$B76,'EPA Export Aggregation'!$D:$D,$A$1)*IF($A76="CH4",About!$D$58,IF($A76="N2O",About!$D$59,1))</f>
        <v>8.0867879449000001E-3</v>
      </c>
      <c r="Q76" s="425">
        <f>SUMIFS('EPA Export Aggregation'!T:T,'EPA Export Aggregation'!$A:$A,$B76,'EPA Export Aggregation'!$D:$D,$A$1)*IF($A76="CH4",About!$D$58,IF($A76="N2O",About!$D$59,1))</f>
        <v>8.0516332513000007E-3</v>
      </c>
      <c r="R76" s="425">
        <f>SUMIFS('EPA Export Aggregation'!U:U,'EPA Export Aggregation'!$A:$A,$B76,'EPA Export Aggregation'!$D:$D,$A$1)*IF($A76="CH4",About!$D$58,IF($A76="N2O",About!$D$59,1))</f>
        <v>7.7291955259000001E-3</v>
      </c>
      <c r="S76" s="425">
        <f>SUMIFS('EPA Export Aggregation'!V:V,'EPA Export Aggregation'!$A:$A,$B76,'EPA Export Aggregation'!$D:$D,$A$1)*IF($A76="CH4",About!$D$58,IF($A76="N2O",About!$D$59,1))</f>
        <v>9.2022502767999999E-3</v>
      </c>
      <c r="T76" s="425">
        <f>SUMIFS('EPA Export Aggregation'!W:W,'EPA Export Aggregation'!$A:$A,$B76,'EPA Export Aggregation'!$D:$D,$A$1)*IF($A76="CH4",About!$D$58,IF($A76="N2O",About!$D$59,1))</f>
        <v>8.9548377599000008E-3</v>
      </c>
      <c r="U76" s="425">
        <f>SUMIFS('EPA Export Aggregation'!X:X,'EPA Export Aggregation'!$A:$A,$B76,'EPA Export Aggregation'!$D:$D,$A$1)*IF($A76="CH4",About!$D$58,IF($A76="N2O",About!$D$59,1))</f>
        <v>8.4637444644999997E-3</v>
      </c>
      <c r="V76" s="425">
        <f>SUMIFS('EPA Export Aggregation'!Y:Y,'EPA Export Aggregation'!$A:$A,$B76,'EPA Export Aggregation'!$D:$D,$A$1)*IF($A76="CH4",About!$D$58,IF($A76="N2O",About!$D$59,1))</f>
        <v>6.4956037311999998E-3</v>
      </c>
      <c r="W76" s="425">
        <f>SUMIFS('EPA Export Aggregation'!Z:Z,'EPA Export Aggregation'!$A:$A,$B76,'EPA Export Aggregation'!$D:$D,$A$1)*IF($A76="CH4",About!$D$58,IF($A76="N2O",About!$D$59,1))</f>
        <v>8.6779950135000006E-3</v>
      </c>
      <c r="X76" s="425">
        <f>SUMIFS('EPA Export Aggregation'!AA:AA,'EPA Export Aggregation'!$A:$A,$B76,'EPA Export Aggregation'!$D:$D,$A$1)*IF($A76="CH4",About!$D$58,IF($A76="N2O",About!$D$59,1))</f>
        <v>1.2615812634999999E-3</v>
      </c>
      <c r="Y76" s="425">
        <f>SUMIFS('EPA Export Aggregation'!AB:AB,'EPA Export Aggregation'!$A:$A,$B76,'EPA Export Aggregation'!$D:$D,$A$1)*IF($A76="CH4",About!$D$58,IF($A76="N2O",About!$D$59,1))</f>
        <v>5.944611616E-4</v>
      </c>
      <c r="Z76" s="425">
        <f>SUMIFS('EPA Export Aggregation'!AC:AC,'EPA Export Aggregation'!$A:$A,$B76,'EPA Export Aggregation'!$D:$D,$A$1)*IF($A76="CH4",About!$D$58,IF($A76="N2O",About!$D$59,1))</f>
        <v>1.20365205769E-2</v>
      </c>
      <c r="AA76" s="425">
        <f>SUMIFS('EPA Export Aggregation'!AD:AD,'EPA Export Aggregation'!$A:$A,$B76,'EPA Export Aggregation'!$D:$D,$A$1)*IF($A76="CH4",About!$D$58,IF($A76="N2O",About!$D$59,1))</f>
        <v>1.313133566E-2</v>
      </c>
      <c r="AB76" s="425">
        <f>SUMIFS('EPA Export Aggregation'!AE:AE,'EPA Export Aggregation'!$A:$A,$B76,'EPA Export Aggregation'!$D:$D,$A$1)*IF($A76="CH4",About!$D$58,IF($A76="N2O",About!$D$59,1))</f>
        <v>1.4547097956700001E-2</v>
      </c>
      <c r="AC76" s="425">
        <f>SUMIFS('EPA Export Aggregation'!AF:AF,'EPA Export Aggregation'!$A:$A,$B76,'EPA Export Aggregation'!$D:$D,$A$1)*IF($A76="CH4",About!$D$58,IF($A76="N2O",About!$D$59,1))</f>
        <v>1.20966652E-2</v>
      </c>
      <c r="AD76" s="425">
        <f>SUMIFS('EPA Export Aggregation'!AG:AG,'EPA Export Aggregation'!$A:$A,$B76,'EPA Export Aggregation'!$D:$D,$A$1)*IF($A76="CH4",About!$D$58,IF($A76="N2O",About!$D$59,1))</f>
        <v>1.70596212E-2</v>
      </c>
      <c r="AE76" s="425">
        <f>SUMIFS('EPA Export Aggregation'!AH:AH,'EPA Export Aggregation'!$A:$A,$B76,'EPA Export Aggregation'!$D:$D,$A$1)*IF($A76="CH4",About!$D$58,IF($A76="N2O",About!$D$59,1))</f>
        <v>1.56611653835E-2</v>
      </c>
      <c r="AF76" s="425">
        <f>SUMIFS('EPA Export Aggregation'!AI:AI,'EPA Export Aggregation'!$A:$A,$B76,'EPA Export Aggregation'!$D:$D,$A$1)*IF($A76="CH4",About!$D$58,IF($A76="N2O",About!$D$59,1))</f>
        <v>1.6011800832699999E-2</v>
      </c>
      <c r="AG76" s="425">
        <f>SUMIFS('EPA Export Aggregation'!AJ:AJ,'EPA Export Aggregation'!$A:$A,$B76,'EPA Export Aggregation'!$D:$D,$A$1)*IF($A76="CH4",About!$D$58,IF($A76="N2O",About!$D$59,1))</f>
        <v>1.6110334519999998E-2</v>
      </c>
      <c r="AH76" s="425">
        <f>SUMIFS('EPA Export Aggregation'!AK:AK,'EPA Export Aggregation'!$A:$A,$B76,'EPA Export Aggregation'!$D:$D,$A$1)*IF($A76="CH4",About!$D$58,IF($A76="N2O",About!$D$59,1))</f>
        <v>1.6420460238699999E-2</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0.11106139251420211</v>
      </c>
      <c r="D80" s="425">
        <f>SUMIFS('EPA Export Aggregation'!G:G,'EPA Export Aggregation'!$A:$A,$B80,'EPA Export Aggregation'!$D:$D,$A$1)*IF($A80="CH4",About!$D$58,IF($A80="N2O",About!$D$59,1))</f>
        <v>0.11106139251420211</v>
      </c>
      <c r="E80" s="425">
        <f>SUMIFS('EPA Export Aggregation'!H:H,'EPA Export Aggregation'!$A:$A,$B80,'EPA Export Aggregation'!$D:$D,$A$1)*IF($A80="CH4",About!$D$58,IF($A80="N2O",About!$D$59,1))</f>
        <v>0.11106139251420211</v>
      </c>
      <c r="F80" s="425">
        <f>SUMIFS('EPA Export Aggregation'!I:I,'EPA Export Aggregation'!$A:$A,$B80,'EPA Export Aggregation'!$D:$D,$A$1)*IF($A80="CH4",About!$D$58,IF($A80="N2O",About!$D$59,1))</f>
        <v>0.1388267395348024</v>
      </c>
      <c r="G80" s="425">
        <f>SUMIFS('EPA Export Aggregation'!J:J,'EPA Export Aggregation'!$A:$A,$B80,'EPA Export Aggregation'!$D:$D,$A$1)*IF($A80="CH4",About!$D$58,IF($A80="N2O",About!$D$59,1))</f>
        <v>0.15270941382140271</v>
      </c>
      <c r="H80" s="425">
        <f>SUMIFS('EPA Export Aggregation'!K:K,'EPA Export Aggregation'!$A:$A,$B80,'EPA Export Aggregation'!$D:$D,$A$1)*IF($A80="CH4",About!$D$58,IF($A80="N2O",About!$D$59,1))</f>
        <v>0.19190393637138881</v>
      </c>
      <c r="I80" s="425">
        <f>SUMIFS('EPA Export Aggregation'!L:L,'EPA Export Aggregation'!$A:$A,$B80,'EPA Export Aggregation'!$D:$D,$A$1)*IF($A80="CH4",About!$D$58,IF($A80="N2O",About!$D$59,1))</f>
        <v>0.2131021935651963</v>
      </c>
      <c r="J80" s="425">
        <f>SUMIFS('EPA Export Aggregation'!M:M,'EPA Export Aggregation'!$A:$A,$B80,'EPA Export Aggregation'!$D:$D,$A$1)*IF($A80="CH4",About!$D$58,IF($A80="N2O",About!$D$59,1))</f>
        <v>0.22520641002733621</v>
      </c>
      <c r="K80" s="425">
        <f>SUMIFS('EPA Export Aggregation'!N:N,'EPA Export Aggregation'!$A:$A,$B80,'EPA Export Aggregation'!$D:$D,$A$1)*IF($A80="CH4",About!$D$58,IF($A80="N2O",About!$D$59,1))</f>
        <v>0.27614270093756432</v>
      </c>
      <c r="L80" s="425">
        <f>SUMIFS('EPA Export Aggregation'!O:O,'EPA Export Aggregation'!$A:$A,$B80,'EPA Export Aggregation'!$D:$D,$A$1)*IF($A80="CH4",About!$D$58,IF($A80="N2O",About!$D$59,1))</f>
        <v>0.28021842273471143</v>
      </c>
      <c r="M80" s="425">
        <f>SUMIFS('EPA Export Aggregation'!P:P,'EPA Export Aggregation'!$A:$A,$B80,'EPA Export Aggregation'!$D:$D,$A$1)*IF($A80="CH4",About!$D$58,IF($A80="N2O",About!$D$59,1))</f>
        <v>0.2390070905827755</v>
      </c>
      <c r="N80" s="425">
        <f>SUMIFS('EPA Export Aggregation'!Q:Q,'EPA Export Aggregation'!$A:$A,$B80,'EPA Export Aggregation'!$D:$D,$A$1)*IF($A80="CH4",About!$D$58,IF($A80="N2O",About!$D$59,1))</f>
        <v>0.16820701671610319</v>
      </c>
      <c r="O80" s="425">
        <f>SUMIFS('EPA Export Aggregation'!R:R,'EPA Export Aggregation'!$A:$A,$B80,'EPA Export Aggregation'!$D:$D,$A$1)*IF($A80="CH4",About!$D$58,IF($A80="N2O",About!$D$59,1))</f>
        <v>0.16477811784671861</v>
      </c>
      <c r="P80" s="425">
        <f>SUMIFS('EPA Export Aggregation'!S:S,'EPA Export Aggregation'!$A:$A,$B80,'EPA Export Aggregation'!$D:$D,$A$1)*IF($A80="CH4",About!$D$58,IF($A80="N2O",About!$D$59,1))</f>
        <v>0.1506528911670004</v>
      </c>
      <c r="Q80" s="425">
        <f>SUMIFS('EPA Export Aggregation'!T:T,'EPA Export Aggregation'!$A:$A,$B80,'EPA Export Aggregation'!$D:$D,$A$1)*IF($A80="CH4",About!$D$58,IF($A80="N2O",About!$D$59,1))</f>
        <v>0.13993259643531161</v>
      </c>
      <c r="R80" s="425">
        <f>SUMIFS('EPA Export Aggregation'!U:U,'EPA Export Aggregation'!$A:$A,$B80,'EPA Export Aggregation'!$D:$D,$A$1)*IF($A80="CH4",About!$D$58,IF($A80="N2O",About!$D$59,1))</f>
        <v>0.12892916745612151</v>
      </c>
      <c r="S80" s="425">
        <f>SUMIFS('EPA Export Aggregation'!V:V,'EPA Export Aggregation'!$A:$A,$B80,'EPA Export Aggregation'!$D:$D,$A$1)*IF($A80="CH4",About!$D$58,IF($A80="N2O",About!$D$59,1))</f>
        <v>0.13775017922650901</v>
      </c>
      <c r="T80" s="425">
        <f>SUMIFS('EPA Export Aggregation'!W:W,'EPA Export Aggregation'!$A:$A,$B80,'EPA Export Aggregation'!$D:$D,$A$1)*IF($A80="CH4",About!$D$58,IF($A80="N2O",About!$D$59,1))</f>
        <v>0.13162933324768469</v>
      </c>
      <c r="U80" s="425">
        <f>SUMIFS('EPA Export Aggregation'!X:X,'EPA Export Aggregation'!$A:$A,$B80,'EPA Export Aggregation'!$D:$D,$A$1)*IF($A80="CH4",About!$D$58,IF($A80="N2O",About!$D$59,1))</f>
        <v>0.119620491729398</v>
      </c>
      <c r="V80" s="425">
        <f>SUMIFS('EPA Export Aggregation'!Y:Y,'EPA Export Aggregation'!$A:$A,$B80,'EPA Export Aggregation'!$D:$D,$A$1)*IF($A80="CH4",About!$D$58,IF($A80="N2O",About!$D$59,1))</f>
        <v>8.20533516299677E-2</v>
      </c>
      <c r="W80" s="425">
        <f>SUMIFS('EPA Export Aggregation'!Z:Z,'EPA Export Aggregation'!$A:$A,$B80,'EPA Export Aggregation'!$D:$D,$A$1)*IF($A80="CH4",About!$D$58,IF($A80="N2O",About!$D$59,1))</f>
        <v>0.1102894976858964</v>
      </c>
      <c r="X80" s="425">
        <f>SUMIFS('EPA Export Aggregation'!AA:AA,'EPA Export Aggregation'!$A:$A,$B80,'EPA Export Aggregation'!$D:$D,$A$1)*IF($A80="CH4",About!$D$58,IF($A80="N2O",About!$D$59,1))</f>
        <v>0.25665125156079999</v>
      </c>
      <c r="Y80" s="425">
        <f>SUMIFS('EPA Export Aggregation'!AB:AB,'EPA Export Aggregation'!$A:$A,$B80,'EPA Export Aggregation'!$D:$D,$A$1)*IF($A80="CH4",About!$D$58,IF($A80="N2O",About!$D$59,1))</f>
        <v>0.22297488425760001</v>
      </c>
      <c r="Z80" s="425">
        <f>SUMIFS('EPA Export Aggregation'!AC:AC,'EPA Export Aggregation'!$A:$A,$B80,'EPA Export Aggregation'!$D:$D,$A$1)*IF($A80="CH4",About!$D$58,IF($A80="N2O",About!$D$59,1))</f>
        <v>0.174787839162</v>
      </c>
      <c r="AA80" s="425">
        <f>SUMIFS('EPA Export Aggregation'!AD:AD,'EPA Export Aggregation'!$A:$A,$B80,'EPA Export Aggregation'!$D:$D,$A$1)*IF($A80="CH4",About!$D$58,IF($A80="N2O",About!$D$59,1))</f>
        <v>0.1094721845938</v>
      </c>
      <c r="AB80" s="425">
        <f>SUMIFS('EPA Export Aggregation'!AE:AE,'EPA Export Aggregation'!$A:$A,$B80,'EPA Export Aggregation'!$D:$D,$A$1)*IF($A80="CH4",About!$D$58,IF($A80="N2O",About!$D$59,1))</f>
        <v>0.1052075952</v>
      </c>
      <c r="AC80" s="425">
        <f>SUMIFS('EPA Export Aggregation'!AF:AF,'EPA Export Aggregation'!$A:$A,$B80,'EPA Export Aggregation'!$D:$D,$A$1)*IF($A80="CH4",About!$D$58,IF($A80="N2O",About!$D$59,1))</f>
        <v>0.10615305379999999</v>
      </c>
      <c r="AD80" s="425">
        <f>SUMIFS('EPA Export Aggregation'!AG:AG,'EPA Export Aggregation'!$A:$A,$B80,'EPA Export Aggregation'!$D:$D,$A$1)*IF($A80="CH4",About!$D$58,IF($A80="N2O",About!$D$59,1))</f>
        <v>0.103019504</v>
      </c>
      <c r="AE80" s="425">
        <f>SUMIFS('EPA Export Aggregation'!AH:AH,'EPA Export Aggregation'!$A:$A,$B80,'EPA Export Aggregation'!$D:$D,$A$1)*IF($A80="CH4",About!$D$58,IF($A80="N2O",About!$D$59,1))</f>
        <v>9.6088544485700006E-2</v>
      </c>
      <c r="AF80" s="425">
        <f>SUMIFS('EPA Export Aggregation'!AI:AI,'EPA Export Aggregation'!$A:$A,$B80,'EPA Export Aggregation'!$D:$D,$A$1)*IF($A80="CH4",About!$D$58,IF($A80="N2O",About!$D$59,1))</f>
        <v>9.9848921600000001E-2</v>
      </c>
      <c r="AG80" s="425">
        <f>SUMIFS('EPA Export Aggregation'!AJ:AJ,'EPA Export Aggregation'!$A:$A,$B80,'EPA Export Aggregation'!$D:$D,$A$1)*IF($A80="CH4",About!$D$58,IF($A80="N2O",About!$D$59,1))</f>
        <v>9.8341918200000003E-2</v>
      </c>
      <c r="AH80" s="425">
        <f>SUMIFS('EPA Export Aggregation'!AK:AK,'EPA Export Aggregation'!$A:$A,$B80,'EPA Export Aggregation'!$D:$D,$A$1)*IF($A80="CH4",About!$D$58,IF($A80="N2O",About!$D$59,1))</f>
        <v>0.1084531782</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2.2325002350000001E-2</v>
      </c>
      <c r="D84" s="425">
        <f>SUMIFS('EPA Export Aggregation'!G:G,'EPA Export Aggregation'!$A:$A,$B84,'EPA Export Aggregation'!$D:$D,$A$1)*IF($A84="CH4",About!$D$58,IF($A84="N2O",About!$D$59,1))</f>
        <v>2.2325002350000001E-2</v>
      </c>
      <c r="E84" s="425">
        <f>SUMIFS('EPA Export Aggregation'!H:H,'EPA Export Aggregation'!$A:$A,$B84,'EPA Export Aggregation'!$D:$D,$A$1)*IF($A84="CH4",About!$D$58,IF($A84="N2O",About!$D$59,1))</f>
        <v>2.2325002350000001E-2</v>
      </c>
      <c r="F84" s="425">
        <f>SUMIFS('EPA Export Aggregation'!I:I,'EPA Export Aggregation'!$A:$A,$B84,'EPA Export Aggregation'!$D:$D,$A$1)*IF($A84="CH4",About!$D$58,IF($A84="N2O",About!$D$59,1))</f>
        <v>2.7906252350000001E-2</v>
      </c>
      <c r="G84" s="425">
        <f>SUMIFS('EPA Export Aggregation'!J:J,'EPA Export Aggregation'!$A:$A,$B84,'EPA Export Aggregation'!$D:$D,$A$1)*IF($A84="CH4",About!$D$58,IF($A84="N2O",About!$D$59,1))</f>
        <v>3.0696877349999999E-2</v>
      </c>
      <c r="H84" s="425">
        <f>SUMIFS('EPA Export Aggregation'!K:K,'EPA Export Aggregation'!$A:$A,$B84,'EPA Export Aggregation'!$D:$D,$A$1)*IF($A84="CH4",About!$D$58,IF($A84="N2O",About!$D$59,1))</f>
        <v>3.8575564899999998E-2</v>
      </c>
      <c r="I84" s="425">
        <f>SUMIFS('EPA Export Aggregation'!L:L,'EPA Export Aggregation'!$A:$A,$B84,'EPA Export Aggregation'!$D:$D,$A$1)*IF($A84="CH4",About!$D$58,IF($A84="N2O",About!$D$59,1))</f>
        <v>4.2836730599999998E-2</v>
      </c>
      <c r="J84" s="425">
        <f>SUMIFS('EPA Export Aggregation'!M:M,'EPA Export Aggregation'!$A:$A,$B84,'EPA Export Aggregation'!$D:$D,$A$1)*IF($A84="CH4",About!$D$58,IF($A84="N2O",About!$D$59,1))</f>
        <v>4.5269859500000002E-2</v>
      </c>
      <c r="K84" s="425">
        <f>SUMIFS('EPA Export Aggregation'!N:N,'EPA Export Aggregation'!$A:$A,$B84,'EPA Export Aggregation'!$D:$D,$A$1)*IF($A84="CH4",About!$D$58,IF($A84="N2O",About!$D$59,1))</f>
        <v>5.5508816549999999E-2</v>
      </c>
      <c r="L84" s="425">
        <f>SUMIFS('EPA Export Aggregation'!O:O,'EPA Export Aggregation'!$A:$A,$B84,'EPA Export Aggregation'!$D:$D,$A$1)*IF($A84="CH4",About!$D$58,IF($A84="N2O",About!$D$59,1))</f>
        <v>5.6328097049999998E-2</v>
      </c>
      <c r="M84" s="425">
        <f>SUMIFS('EPA Export Aggregation'!P:P,'EPA Export Aggregation'!$A:$A,$B84,'EPA Export Aggregation'!$D:$D,$A$1)*IF($A84="CH4",About!$D$58,IF($A84="N2O",About!$D$59,1))</f>
        <v>4.5527247950000002E-2</v>
      </c>
      <c r="N84" s="425">
        <f>SUMIFS('EPA Export Aggregation'!Q:Q,'EPA Export Aggregation'!$A:$A,$B84,'EPA Export Aggregation'!$D:$D,$A$1)*IF($A84="CH4",About!$D$58,IF($A84="N2O",About!$D$59,1))</f>
        <v>3.0954653549999999E-2</v>
      </c>
      <c r="O84" s="425">
        <f>SUMIFS('EPA Export Aggregation'!R:R,'EPA Export Aggregation'!$A:$A,$B84,'EPA Export Aggregation'!$D:$D,$A$1)*IF($A84="CH4",About!$D$58,IF($A84="N2O",About!$D$59,1))</f>
        <v>2.7475791100000001E-2</v>
      </c>
      <c r="P84" s="425">
        <f>SUMIFS('EPA Export Aggregation'!S:S,'EPA Export Aggregation'!$A:$A,$B84,'EPA Export Aggregation'!$D:$D,$A$1)*IF($A84="CH4",About!$D$58,IF($A84="N2O",About!$D$59,1))</f>
        <v>3.3100365700000002E-2</v>
      </c>
      <c r="Q84" s="425">
        <f>SUMIFS('EPA Export Aggregation'!T:T,'EPA Export Aggregation'!$A:$A,$B84,'EPA Export Aggregation'!$D:$D,$A$1)*IF($A84="CH4",About!$D$58,IF($A84="N2O",About!$D$59,1))</f>
        <v>3.1774194899999997E-2</v>
      </c>
      <c r="R84" s="425">
        <f>SUMIFS('EPA Export Aggregation'!U:U,'EPA Export Aggregation'!$A:$A,$B84,'EPA Export Aggregation'!$D:$D,$A$1)*IF($A84="CH4",About!$D$58,IF($A84="N2O",About!$D$59,1))</f>
        <v>3.4551758600000003E-2</v>
      </c>
      <c r="S84" s="425">
        <f>SUMIFS('EPA Export Aggregation'!V:V,'EPA Export Aggregation'!$A:$A,$B84,'EPA Export Aggregation'!$D:$D,$A$1)*IF($A84="CH4",About!$D$58,IF($A84="N2O",About!$D$59,1))</f>
        <v>3.3553377549999999E-2</v>
      </c>
      <c r="T84" s="425">
        <f>SUMIFS('EPA Export Aggregation'!W:W,'EPA Export Aggregation'!$A:$A,$B84,'EPA Export Aggregation'!$D:$D,$A$1)*IF($A84="CH4",About!$D$58,IF($A84="N2O",About!$D$59,1))</f>
        <v>2.6996104399999998E-2</v>
      </c>
      <c r="U84" s="425">
        <f>SUMIFS('EPA Export Aggregation'!X:X,'EPA Export Aggregation'!$A:$A,$B84,'EPA Export Aggregation'!$D:$D,$A$1)*IF($A84="CH4",About!$D$58,IF($A84="N2O",About!$D$59,1))</f>
        <v>2.4789943200000001E-2</v>
      </c>
      <c r="V84" s="425">
        <f>SUMIFS('EPA Export Aggregation'!Y:Y,'EPA Export Aggregation'!$A:$A,$B84,'EPA Export Aggregation'!$D:$D,$A$1)*IF($A84="CH4",About!$D$58,IF($A84="N2O",About!$D$59,1))</f>
        <v>1.8942003450000001E-2</v>
      </c>
      <c r="W84" s="425">
        <f>SUMIFS('EPA Export Aggregation'!Z:Z,'EPA Export Aggregation'!$A:$A,$B84,'EPA Export Aggregation'!$D:$D,$A$1)*IF($A84="CH4",About!$D$58,IF($A84="N2O",About!$D$59,1))</f>
        <v>2.4764889849999999E-2</v>
      </c>
      <c r="X84" s="425">
        <f>SUMIFS('EPA Export Aggregation'!AA:AA,'EPA Export Aggregation'!$A:$A,$B84,'EPA Export Aggregation'!$D:$D,$A$1)*IF($A84="CH4",About!$D$58,IF($A84="N2O",About!$D$59,1))</f>
        <v>3.58251625E-2</v>
      </c>
      <c r="Y84" s="425">
        <f>SUMIFS('EPA Export Aggregation'!AB:AB,'EPA Export Aggregation'!$A:$A,$B84,'EPA Export Aggregation'!$D:$D,$A$1)*IF($A84="CH4",About!$D$58,IF($A84="N2O",About!$D$59,1))</f>
        <v>5.1590137500000001E-2</v>
      </c>
      <c r="Z84" s="425">
        <f>SUMIFS('EPA Export Aggregation'!AC:AC,'EPA Export Aggregation'!$A:$A,$B84,'EPA Export Aggregation'!$D:$D,$A$1)*IF($A84="CH4",About!$D$58,IF($A84="N2O",About!$D$59,1))</f>
        <v>4.8620912500000002E-2</v>
      </c>
      <c r="AA84" s="425">
        <f>SUMIFS('EPA Export Aggregation'!AD:AD,'EPA Export Aggregation'!$A:$A,$B84,'EPA Export Aggregation'!$D:$D,$A$1)*IF($A84="CH4",About!$D$58,IF($A84="N2O",About!$D$59,1))</f>
        <v>4.4241099999999998E-2</v>
      </c>
      <c r="AB84" s="425">
        <f>SUMIFS('EPA Export Aggregation'!AE:AE,'EPA Export Aggregation'!$A:$A,$B84,'EPA Export Aggregation'!$D:$D,$A$1)*IF($A84="CH4",About!$D$58,IF($A84="N2O",About!$D$59,1))</f>
        <v>3.6770450000000003E-2</v>
      </c>
      <c r="AC84" s="425">
        <f>SUMIFS('EPA Export Aggregation'!AF:AF,'EPA Export Aggregation'!$A:$A,$B84,'EPA Export Aggregation'!$D:$D,$A$1)*IF($A84="CH4",About!$D$58,IF($A84="N2O",About!$D$59,1))</f>
        <v>3.3355900000000001E-2</v>
      </c>
      <c r="AD84" s="425">
        <f>SUMIFS('EPA Export Aggregation'!AG:AG,'EPA Export Aggregation'!$A:$A,$B84,'EPA Export Aggregation'!$D:$D,$A$1)*IF($A84="CH4",About!$D$58,IF($A84="N2O",About!$D$59,1))</f>
        <v>1.243385E-2</v>
      </c>
      <c r="AE84" s="425">
        <f>SUMIFS('EPA Export Aggregation'!AH:AH,'EPA Export Aggregation'!$A:$A,$B84,'EPA Export Aggregation'!$D:$D,$A$1)*IF($A84="CH4",About!$D$58,IF($A84="N2O",About!$D$59,1))</f>
        <v>1.336445E-2</v>
      </c>
      <c r="AF84" s="425">
        <f>SUMIFS('EPA Export Aggregation'!AI:AI,'EPA Export Aggregation'!$A:$A,$B84,'EPA Export Aggregation'!$D:$D,$A$1)*IF($A84="CH4",About!$D$58,IF($A84="N2O",About!$D$59,1))</f>
        <v>2.5934599999999999E-2</v>
      </c>
      <c r="AG84" s="425">
        <f>SUMIFS('EPA Export Aggregation'!AJ:AJ,'EPA Export Aggregation'!$A:$A,$B84,'EPA Export Aggregation'!$D:$D,$A$1)*IF($A84="CH4",About!$D$58,IF($A84="N2O",About!$D$59,1))</f>
        <v>3.1534649999999997E-2</v>
      </c>
      <c r="AH84" s="425">
        <f>SUMIFS('EPA Export Aggregation'!AK:AK,'EPA Export Aggregation'!$A:$A,$B84,'EPA Export Aggregation'!$D:$D,$A$1)*IF($A84="CH4",About!$D$58,IF($A84="N2O",About!$D$59,1))</f>
        <v>3.9430649999999998E-2</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1.9607175700000002E-3</v>
      </c>
      <c r="D87" s="425">
        <f>SUMIFS('EPA Export Aggregation'!$F:$F,'EPA Export Aggregation'!$A:$A,$B87,'EPA Export Aggregation'!$D:$D,$A$1)*IF($A87="CH4",About!$D$58,IF($A87="N2O",About!$D$59,1))</f>
        <v>1.9607175700000002E-3</v>
      </c>
      <c r="E87" s="425">
        <f>SUMIFS('EPA Export Aggregation'!$F:$F,'EPA Export Aggregation'!$A:$A,$B87,'EPA Export Aggregation'!$D:$D,$A$1)*IF($A87="CH4",About!$D$58,IF($A87="N2O",About!$D$59,1))</f>
        <v>1.9607175700000002E-3</v>
      </c>
      <c r="F87" s="425">
        <f>SUMIFS('EPA Export Aggregation'!$F:$F,'EPA Export Aggregation'!$A:$A,$B87,'EPA Export Aggregation'!$D:$D,$A$1)*IF($A87="CH4",About!$D$58,IF($A87="N2O",About!$D$59,1))</f>
        <v>1.9607175700000002E-3</v>
      </c>
      <c r="G87" s="425">
        <f>SUMIFS('EPA Export Aggregation'!$F:$F,'EPA Export Aggregation'!$A:$A,$B87,'EPA Export Aggregation'!$D:$D,$A$1)*IF($A87="CH4",About!$D$58,IF($A87="N2O",About!$D$59,1))</f>
        <v>1.9607175700000002E-3</v>
      </c>
      <c r="H87" s="425">
        <f>SUMIFS('EPA Export Aggregation'!$F:$F,'EPA Export Aggregation'!$A:$A,$B87,'EPA Export Aggregation'!$D:$D,$A$1)*IF($A87="CH4",About!$D$58,IF($A87="N2O",About!$D$59,1))</f>
        <v>1.9607175700000002E-3</v>
      </c>
      <c r="I87" s="425">
        <f>SUMIFS('EPA Export Aggregation'!$F:$F,'EPA Export Aggregation'!$A:$A,$B87,'EPA Export Aggregation'!$D:$D,$A$1)*IF($A87="CH4",About!$D$58,IF($A87="N2O",About!$D$59,1))</f>
        <v>1.9607175700000002E-3</v>
      </c>
      <c r="J87" s="425">
        <f>SUMIFS('EPA Export Aggregation'!$F:$F,'EPA Export Aggregation'!$A:$A,$B87,'EPA Export Aggregation'!$D:$D,$A$1)*IF($A87="CH4",About!$D$58,IF($A87="N2O",About!$D$59,1))</f>
        <v>1.9607175700000002E-3</v>
      </c>
      <c r="K87" s="425">
        <f>SUMIFS('EPA Export Aggregation'!$F:$F,'EPA Export Aggregation'!$A:$A,$B87,'EPA Export Aggregation'!$D:$D,$A$1)*IF($A87="CH4",About!$D$58,IF($A87="N2O",About!$D$59,1))</f>
        <v>1.9607175700000002E-3</v>
      </c>
      <c r="L87" s="425">
        <f>SUMIFS('EPA Export Aggregation'!$F:$F,'EPA Export Aggregation'!$A:$A,$B87,'EPA Export Aggregation'!$D:$D,$A$1)*IF($A87="CH4",About!$D$58,IF($A87="N2O",About!$D$59,1))</f>
        <v>1.9607175700000002E-3</v>
      </c>
      <c r="M87" s="425">
        <f>SUMIFS('EPA Export Aggregation'!$F:$F,'EPA Export Aggregation'!$A:$A,$B87,'EPA Export Aggregation'!$D:$D,$A$1)*IF($A87="CH4",About!$D$58,IF($A87="N2O",About!$D$59,1))</f>
        <v>1.9607175700000002E-3</v>
      </c>
      <c r="N87" s="425">
        <f>SUMIFS('EPA Export Aggregation'!$F:$F,'EPA Export Aggregation'!$A:$A,$B87,'EPA Export Aggregation'!$D:$D,$A$1)*IF($A87="CH4",About!$D$58,IF($A87="N2O",About!$D$59,1))</f>
        <v>1.9607175700000002E-3</v>
      </c>
      <c r="O87" s="425">
        <f>SUMIFS('EPA Export Aggregation'!$F:$F,'EPA Export Aggregation'!$A:$A,$B87,'EPA Export Aggregation'!$D:$D,$A$1)*IF($A87="CH4",About!$D$58,IF($A87="N2O",About!$D$59,1))</f>
        <v>1.9607175700000002E-3</v>
      </c>
      <c r="P87" s="425">
        <f>SUMIFS('EPA Export Aggregation'!$F:$F,'EPA Export Aggregation'!$A:$A,$B87,'EPA Export Aggregation'!$D:$D,$A$1)*IF($A87="CH4",About!$D$58,IF($A87="N2O",About!$D$59,1))</f>
        <v>1.9607175700000002E-3</v>
      </c>
      <c r="Q87" s="425">
        <f>SUMIFS('EPA Export Aggregation'!$F:$F,'EPA Export Aggregation'!$A:$A,$B87,'EPA Export Aggregation'!$D:$D,$A$1)*IF($A87="CH4",About!$D$58,IF($A87="N2O",About!$D$59,1))</f>
        <v>1.9607175700000002E-3</v>
      </c>
      <c r="R87" s="425">
        <f>SUMIFS('EPA Export Aggregation'!$F:$F,'EPA Export Aggregation'!$A:$A,$B87,'EPA Export Aggregation'!$D:$D,$A$1)*IF($A87="CH4",About!$D$58,IF($A87="N2O",About!$D$59,1))</f>
        <v>1.9607175700000002E-3</v>
      </c>
      <c r="S87" s="425">
        <f>SUMIFS('EPA Export Aggregation'!$F:$F,'EPA Export Aggregation'!$A:$A,$B87,'EPA Export Aggregation'!$D:$D,$A$1)*IF($A87="CH4",About!$D$58,IF($A87="N2O",About!$D$59,1))</f>
        <v>1.9607175700000002E-3</v>
      </c>
      <c r="T87" s="425">
        <f>SUMIFS('EPA Export Aggregation'!$F:$F,'EPA Export Aggregation'!$A:$A,$B87,'EPA Export Aggregation'!$D:$D,$A$1)*IF($A87="CH4",About!$D$58,IF($A87="N2O",About!$D$59,1))</f>
        <v>1.9607175700000002E-3</v>
      </c>
      <c r="U87" s="425">
        <f>SUMIFS('EPA Export Aggregation'!$F:$F,'EPA Export Aggregation'!$A:$A,$B87,'EPA Export Aggregation'!$D:$D,$A$1)*IF($A87="CH4",About!$D$58,IF($A87="N2O",About!$D$59,1))</f>
        <v>1.9607175700000002E-3</v>
      </c>
      <c r="V87" s="425">
        <f>SUMIFS('EPA Export Aggregation'!$F:$F,'EPA Export Aggregation'!$A:$A,$B87,'EPA Export Aggregation'!$D:$D,$A$1)*IF($A87="CH4",About!$D$58,IF($A87="N2O",About!$D$59,1))</f>
        <v>1.9607175700000002E-3</v>
      </c>
      <c r="W87" s="425">
        <f>SUMIFS('EPA Export Aggregation'!$F:$F,'EPA Export Aggregation'!$A:$A,$B87,'EPA Export Aggregation'!$D:$D,$A$1)*IF($A87="CH4",About!$D$58,IF($A87="N2O",About!$D$59,1))</f>
        <v>1.9607175700000002E-3</v>
      </c>
      <c r="X87" s="425">
        <f>SUMIFS('EPA Export Aggregation'!$F:$F,'EPA Export Aggregation'!$A:$A,$B87,'EPA Export Aggregation'!$D:$D,$A$1)*IF($A87="CH4",About!$D$58,IF($A87="N2O",About!$D$59,1))</f>
        <v>1.9607175700000002E-3</v>
      </c>
      <c r="Y87" s="425">
        <f>SUMIFS('EPA Export Aggregation'!$F:$F,'EPA Export Aggregation'!$A:$A,$B87,'EPA Export Aggregation'!$D:$D,$A$1)*IF($A87="CH4",About!$D$58,IF($A87="N2O",About!$D$59,1))</f>
        <v>1.9607175700000002E-3</v>
      </c>
      <c r="Z87" s="425">
        <f>SUMIFS('EPA Export Aggregation'!$F:$F,'EPA Export Aggregation'!$A:$A,$B87,'EPA Export Aggregation'!$D:$D,$A$1)*IF($A87="CH4",About!$D$58,IF($A87="N2O",About!$D$59,1))</f>
        <v>1.9607175700000002E-3</v>
      </c>
      <c r="AA87" s="425">
        <f>SUMIFS('EPA Export Aggregation'!$F:$F,'EPA Export Aggregation'!$A:$A,$B87,'EPA Export Aggregation'!$D:$D,$A$1)*IF($A87="CH4",About!$D$58,IF($A87="N2O",About!$D$59,1))</f>
        <v>1.9607175700000002E-3</v>
      </c>
      <c r="AB87" s="425">
        <f>SUMIFS('EPA Export Aggregation'!$F:$F,'EPA Export Aggregation'!$A:$A,$B87,'EPA Export Aggregation'!$D:$D,$A$1)*IF($A87="CH4",About!$D$58,IF($A87="N2O",About!$D$59,1))</f>
        <v>1.9607175700000002E-3</v>
      </c>
      <c r="AC87" s="425">
        <f>SUMIFS('EPA Export Aggregation'!$F:$F,'EPA Export Aggregation'!$A:$A,$B87,'EPA Export Aggregation'!$D:$D,$A$1)*IF($A87="CH4",About!$D$58,IF($A87="N2O",About!$D$59,1))</f>
        <v>1.9607175700000002E-3</v>
      </c>
      <c r="AD87" s="425">
        <f>SUMIFS('EPA Export Aggregation'!$F:$F,'EPA Export Aggregation'!$A:$A,$B87,'EPA Export Aggregation'!$D:$D,$A$1)*IF($A87="CH4",About!$D$58,IF($A87="N2O",About!$D$59,1))</f>
        <v>1.9607175700000002E-3</v>
      </c>
      <c r="AE87" s="425">
        <f>SUMIFS('EPA Export Aggregation'!$F:$F,'EPA Export Aggregation'!$A:$A,$B87,'EPA Export Aggregation'!$D:$D,$A$1)*IF($A87="CH4",About!$D$58,IF($A87="N2O",About!$D$59,1))</f>
        <v>1.9607175700000002E-3</v>
      </c>
      <c r="AF87" s="425">
        <f>SUMIFS('EPA Export Aggregation'!$F:$F,'EPA Export Aggregation'!$A:$A,$B87,'EPA Export Aggregation'!$D:$D,$A$1)*IF($A87="CH4",About!$D$58,IF($A87="N2O",About!$D$59,1))</f>
        <v>1.9607175700000002E-3</v>
      </c>
      <c r="AG87" s="425">
        <f>SUMIFS('EPA Export Aggregation'!$F:$F,'EPA Export Aggregation'!$A:$A,$B87,'EPA Export Aggregation'!$D:$D,$A$1)*IF($A87="CH4",About!$D$58,IF($A87="N2O",About!$D$59,1))</f>
        <v>1.9607175700000002E-3</v>
      </c>
      <c r="AH87" s="425">
        <f>SUMIFS('EPA Export Aggregation'!$F:$F,'EPA Export Aggregation'!$A:$A,$B87,'EPA Export Aggregation'!$D:$D,$A$1)*IF($A87="CH4",About!$D$58,IF($A87="N2O",About!$D$59,1))</f>
        <v>1.9607175700000002E-3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2026-09-18T19:03:36Z</dcterms:modified>
</cp:coreProperties>
</file>