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D95C9A55-BFCA-42ED-8265-901710DCA0AC}"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C26" i="28"/>
  <c r="E12" i="28"/>
  <c r="E4" i="3" s="1"/>
  <c r="E29" i="28"/>
  <c r="E21"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4" i="3" l="1"/>
  <c r="C29" i="28"/>
  <c r="F5" i="28"/>
  <c r="C22" i="28"/>
  <c r="E22" i="28"/>
  <c r="E14" i="3" s="1"/>
  <c r="E33" i="28"/>
  <c r="E25" i="3" s="1"/>
  <c r="E31" i="28"/>
  <c r="E23" i="3" s="1"/>
  <c r="E25" i="28"/>
  <c r="E17" i="3" s="1"/>
  <c r="B29" i="28"/>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I19" i="28" s="1"/>
  <c r="I11" i="3" s="1"/>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P893"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G922" i="22" s="1"/>
  <c r="E13" i="23"/>
  <c r="G857" i="22" s="1"/>
  <c r="E47" i="23"/>
  <c r="H1357" i="22" s="1"/>
  <c r="E9" i="23"/>
  <c r="G2" i="3"/>
  <c r="E40" i="23"/>
  <c r="L1249" i="22" s="1"/>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G1424" i="22" s="1"/>
  <c r="E3" i="23"/>
  <c r="E42" i="23"/>
  <c r="E14" i="23"/>
  <c r="E11" i="23"/>
  <c r="E45" i="23"/>
  <c r="E44" i="23"/>
  <c r="E34" i="23"/>
  <c r="E37" i="23"/>
  <c r="P1195" i="22" s="1"/>
  <c r="E39" i="23"/>
  <c r="E30" i="23"/>
  <c r="E36" i="23"/>
  <c r="E17" i="23"/>
  <c r="E19" i="23"/>
  <c r="E38" i="23"/>
  <c r="E53" i="23"/>
  <c r="E46" i="23"/>
  <c r="G1338" i="22" s="1"/>
  <c r="E32" i="23"/>
  <c r="E15" i="23"/>
  <c r="E33" i="23"/>
  <c r="E35" i="23"/>
  <c r="E25" i="23"/>
  <c r="E41" i="23"/>
  <c r="E50" i="23"/>
  <c r="E20" i="23"/>
  <c r="Q944" i="22" s="1"/>
  <c r="E31" i="23"/>
  <c r="E49" i="23"/>
  <c r="H1253" i="22"/>
  <c r="J1251" i="22"/>
  <c r="O1250" i="22"/>
  <c r="G1250"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J923" i="22"/>
  <c r="O922" i="22"/>
  <c r="K918" i="22"/>
  <c r="P917" i="22"/>
  <c r="L913" i="22"/>
  <c r="Q912" i="22"/>
  <c r="Q923" i="22"/>
  <c r="I923" i="22"/>
  <c r="R918" i="22"/>
  <c r="J918" i="22"/>
  <c r="F914" i="22"/>
  <c r="K913" i="22"/>
  <c r="G909" i="22"/>
  <c r="P923" i="22"/>
  <c r="L919" i="22"/>
  <c r="Q918" i="22"/>
  <c r="M914" i="22"/>
  <c r="R913" i="22"/>
  <c r="N909" i="22"/>
  <c r="F909" i="22"/>
  <c r="F920" i="22"/>
  <c r="K919" i="22"/>
  <c r="G915" i="22"/>
  <c r="L914" i="22"/>
  <c r="H910" i="22"/>
  <c r="M909" i="22"/>
  <c r="R919" i="22"/>
  <c r="J919" i="22"/>
  <c r="F915" i="22"/>
  <c r="K914" i="22"/>
  <c r="G910" i="22"/>
  <c r="L909" i="22"/>
  <c r="Q919" i="22"/>
  <c r="I919" i="22"/>
  <c r="R914" i="22"/>
  <c r="J914" i="22"/>
  <c r="F910" i="22"/>
  <c r="K909" i="22"/>
  <c r="P919" i="22"/>
  <c r="H919" i="22"/>
  <c r="Q914" i="22"/>
  <c r="I914" i="22"/>
  <c r="R909" i="22"/>
  <c r="J909" i="22"/>
  <c r="O919" i="22"/>
  <c r="G919" i="22"/>
  <c r="P914" i="22"/>
  <c r="H914" i="22"/>
  <c r="Q909" i="22"/>
  <c r="I909" i="22"/>
  <c r="G890" i="22"/>
  <c r="L889" i="22"/>
  <c r="H885" i="22"/>
  <c r="M884" i="22"/>
  <c r="I880" i="22"/>
  <c r="N879" i="22"/>
  <c r="N890" i="22"/>
  <c r="F890" i="22"/>
  <c r="O885" i="22"/>
  <c r="G885" i="22"/>
  <c r="P880" i="22"/>
  <c r="H880" i="22"/>
  <c r="M890" i="22"/>
  <c r="R889" i="22"/>
  <c r="N885" i="22"/>
  <c r="F885" i="22"/>
  <c r="O880" i="22"/>
  <c r="G880" i="22"/>
  <c r="L890" i="22"/>
  <c r="Q889" i="22"/>
  <c r="M885" i="22"/>
  <c r="R884" i="22"/>
  <c r="N880" i="22"/>
  <c r="F880" i="22"/>
  <c r="K890" i="22"/>
  <c r="P889" i="22"/>
  <c r="L885" i="22"/>
  <c r="Q884" i="22"/>
  <c r="M880" i="22"/>
  <c r="R879" i="22"/>
  <c r="J890" i="22"/>
  <c r="O889" i="22"/>
  <c r="K885" i="22"/>
  <c r="P884" i="22"/>
  <c r="L880" i="22"/>
  <c r="Q879" i="22"/>
  <c r="Q890" i="22"/>
  <c r="I890" i="22"/>
  <c r="R885" i="22"/>
  <c r="J885" i="22"/>
  <c r="F881" i="22"/>
  <c r="K880" i="22"/>
  <c r="K891" i="22"/>
  <c r="P890" i="22"/>
  <c r="L886" i="22"/>
  <c r="Q885" i="22"/>
  <c r="M881" i="22"/>
  <c r="R880"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R1201" i="22"/>
  <c r="P1207" i="22"/>
  <c r="F1202"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R1329" i="22"/>
  <c r="P1335"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45" i="22"/>
  <c r="L940" i="22"/>
  <c r="K951" i="22"/>
  <c r="F947" i="22"/>
  <c r="N942" i="22"/>
  <c r="J952"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944" i="22" l="1"/>
  <c r="L1336" i="22"/>
  <c r="O1340" i="22"/>
  <c r="Q1334" i="22"/>
  <c r="H1208" i="22"/>
  <c r="L1200" i="22"/>
  <c r="G1208" i="22"/>
  <c r="N940" i="22"/>
  <c r="M942" i="22"/>
  <c r="M947" i="22"/>
  <c r="R951" i="22"/>
  <c r="F941" i="22"/>
  <c r="K945" i="22"/>
  <c r="K950" i="22"/>
  <c r="G1329" i="22"/>
  <c r="K1330" i="22"/>
  <c r="P1339" i="22"/>
  <c r="F1199" i="22"/>
  <c r="N1206" i="22"/>
  <c r="F853" i="22"/>
  <c r="H882" i="22"/>
  <c r="G887" i="22"/>
  <c r="F892" i="22"/>
  <c r="N881" i="22"/>
  <c r="M886" i="22"/>
  <c r="L891" i="22"/>
  <c r="G881" i="22"/>
  <c r="F886" i="22"/>
  <c r="R890" i="22"/>
  <c r="H881" i="22"/>
  <c r="G886" i="22"/>
  <c r="F891" i="22"/>
  <c r="I881" i="22"/>
  <c r="H886" i="22"/>
  <c r="G891" i="22"/>
  <c r="J881" i="22"/>
  <c r="I886" i="22"/>
  <c r="H891" i="22"/>
  <c r="K881" i="22"/>
  <c r="J886" i="22"/>
  <c r="I891" i="22"/>
  <c r="Q880" i="22"/>
  <c r="P885" i="22"/>
  <c r="O890" i="22"/>
  <c r="L910" i="22"/>
  <c r="K915" i="22"/>
  <c r="J920" i="22"/>
  <c r="M910" i="22"/>
  <c r="L915" i="22"/>
  <c r="K920" i="22"/>
  <c r="N910" i="22"/>
  <c r="M915" i="22"/>
  <c r="L920" i="22"/>
  <c r="O910" i="22"/>
  <c r="N915" i="22"/>
  <c r="M920" i="22"/>
  <c r="P910" i="22"/>
  <c r="O915" i="22"/>
  <c r="N920" i="22"/>
  <c r="I910" i="22"/>
  <c r="H915" i="22"/>
  <c r="G920" i="22"/>
  <c r="O909" i="22"/>
  <c r="N914" i="22"/>
  <c r="M919" i="22"/>
  <c r="H909" i="22"/>
  <c r="G914" i="22"/>
  <c r="F919" i="22"/>
  <c r="R923" i="22"/>
  <c r="R1251" i="22"/>
  <c r="R946" i="22"/>
  <c r="Q941" i="22"/>
  <c r="Q946" i="22"/>
  <c r="Q951" i="22"/>
  <c r="R940" i="22"/>
  <c r="J945" i="22"/>
  <c r="O949" i="22"/>
  <c r="I1335" i="22"/>
  <c r="J1335" i="22"/>
  <c r="N1330" i="22"/>
  <c r="K1206" i="22"/>
  <c r="G1198" i="22"/>
  <c r="F863" i="22"/>
  <c r="P882" i="22"/>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M1252" i="22"/>
  <c r="J951" i="22"/>
  <c r="L942" i="22"/>
  <c r="R945" i="22"/>
  <c r="K1331" i="22"/>
  <c r="I1340" i="22"/>
  <c r="H1336" i="22"/>
  <c r="I1197" i="22"/>
  <c r="L1205" i="22"/>
  <c r="K883" i="22"/>
  <c r="J888" i="22"/>
  <c r="I893" i="22"/>
  <c r="Q882" i="22"/>
  <c r="P887" i="22"/>
  <c r="O892" i="22"/>
  <c r="J882" i="22"/>
  <c r="I887" i="22"/>
  <c r="H892" i="22"/>
  <c r="K882" i="22"/>
  <c r="J887" i="22"/>
  <c r="I892" i="22"/>
  <c r="L882" i="22"/>
  <c r="K887" i="22"/>
  <c r="J892" i="22"/>
  <c r="M882" i="22"/>
  <c r="L887" i="22"/>
  <c r="K892" i="22"/>
  <c r="N882" i="22"/>
  <c r="M887" i="22"/>
  <c r="L892" i="22"/>
  <c r="G882" i="22"/>
  <c r="F887" i="22"/>
  <c r="R891" i="22"/>
  <c r="O911" i="22"/>
  <c r="N916" i="22"/>
  <c r="M921" i="22"/>
  <c r="P911" i="22"/>
  <c r="O916" i="22"/>
  <c r="N921" i="22"/>
  <c r="Q911" i="22"/>
  <c r="P916" i="22"/>
  <c r="O921" i="22"/>
  <c r="R911" i="22"/>
  <c r="Q916" i="22"/>
  <c r="P921" i="22"/>
  <c r="F912" i="22"/>
  <c r="R916" i="22"/>
  <c r="Q921" i="22"/>
  <c r="L911" i="22"/>
  <c r="K916" i="22"/>
  <c r="J921" i="22"/>
  <c r="R910" i="22"/>
  <c r="Q915" i="22"/>
  <c r="P920" i="22"/>
  <c r="K910" i="22"/>
  <c r="J915" i="22"/>
  <c r="I920" i="22"/>
  <c r="L952" i="22"/>
  <c r="J950" i="22"/>
  <c r="P946" i="22"/>
  <c r="P951" i="22"/>
  <c r="L941" i="22"/>
  <c r="Q945" i="22"/>
  <c r="I950" i="22"/>
  <c r="R939" i="22"/>
  <c r="J1336" i="22"/>
  <c r="Q1329" i="22"/>
  <c r="O1341" i="22"/>
  <c r="K1203" i="22"/>
  <c r="R1196" i="22"/>
  <c r="M1420" i="22"/>
  <c r="G879" i="22"/>
  <c r="F884" i="22"/>
  <c r="R888" i="22"/>
  <c r="Q893" i="22"/>
  <c r="L883" i="22"/>
  <c r="K888" i="22"/>
  <c r="J893" i="22"/>
  <c r="R882" i="22"/>
  <c r="Q887" i="22"/>
  <c r="P892" i="22"/>
  <c r="F883" i="22"/>
  <c r="R887" i="22"/>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P1253" i="22"/>
  <c r="R941" i="22"/>
  <c r="P949" i="22"/>
  <c r="L947" i="22"/>
  <c r="K947" i="22"/>
  <c r="K952" i="22"/>
  <c r="G942" i="22"/>
  <c r="L946" i="22"/>
  <c r="Q950" i="22"/>
  <c r="M940" i="22"/>
  <c r="I1341" i="22"/>
  <c r="P1334" i="22"/>
  <c r="M1332" i="22"/>
  <c r="L1195" i="22"/>
  <c r="G1203" i="22"/>
  <c r="N1430"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H893"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L921" i="22"/>
  <c r="K940" i="22"/>
  <c r="M941" i="22"/>
  <c r="O951" i="22"/>
  <c r="F942" i="22"/>
  <c r="K946" i="22"/>
  <c r="P950" i="22"/>
  <c r="Q939" i="22"/>
  <c r="Q1330" i="22"/>
  <c r="O1339" i="22"/>
  <c r="N1194" i="22"/>
  <c r="N1201"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M913" i="22"/>
  <c r="L918" i="22"/>
  <c r="K923" i="22"/>
  <c r="N913" i="22"/>
  <c r="M918" i="22"/>
  <c r="L923" i="22"/>
  <c r="O913" i="22"/>
  <c r="N918" i="22"/>
  <c r="M923" i="22"/>
  <c r="P913" i="22"/>
  <c r="O918" i="22"/>
  <c r="N923" i="22"/>
  <c r="Q913" i="22"/>
  <c r="P918" i="22"/>
  <c r="O923" i="22"/>
  <c r="J913" i="22"/>
  <c r="I918" i="22"/>
  <c r="H923" i="22"/>
  <c r="P912" i="22"/>
  <c r="O917" i="22"/>
  <c r="N922" i="22"/>
  <c r="I912" i="22"/>
  <c r="H917" i="22"/>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F66" i="23" s="1"/>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M64" i="23" s="1"/>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B67" i="23" s="1"/>
  <c r="F734" i="22"/>
  <c r="R738" i="22"/>
  <c r="Q743" i="22"/>
  <c r="I762" i="22"/>
  <c r="N761" i="22"/>
  <c r="J766" i="22"/>
  <c r="R763" i="22"/>
  <c r="M760" i="22"/>
  <c r="N759" i="22"/>
  <c r="O762" i="22"/>
  <c r="K761" i="22"/>
  <c r="G760" i="22"/>
  <c r="B60" i="23" s="1"/>
  <c r="R764" i="22"/>
  <c r="Q769" i="22"/>
  <c r="N765" i="22"/>
  <c r="M770" i="22"/>
  <c r="P765" i="22"/>
  <c r="O770" i="22"/>
  <c r="Q765" i="22"/>
  <c r="P770" i="22"/>
  <c r="K73" i="23" s="1"/>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B68" i="23" s="1"/>
  <c r="F737" i="22"/>
  <c r="R741" i="22"/>
  <c r="O729" i="22"/>
  <c r="N734" i="22"/>
  <c r="M739" i="22"/>
  <c r="F763" i="22"/>
  <c r="K762" i="22"/>
  <c r="F759" i="22"/>
  <c r="R766" i="22"/>
  <c r="M61" i="23" s="1"/>
  <c r="I761" i="22"/>
  <c r="D66" i="23" s="1"/>
  <c r="P761" i="22"/>
  <c r="K763" i="22"/>
  <c r="G762" i="22"/>
  <c r="P760" i="22"/>
  <c r="M765" i="22"/>
  <c r="L770" i="22"/>
  <c r="G73" i="23" s="1"/>
  <c r="I766" i="22"/>
  <c r="H771" i="22"/>
  <c r="K766" i="22"/>
  <c r="J771" i="22"/>
  <c r="L766" i="22"/>
  <c r="K771" i="22"/>
  <c r="R765" i="22"/>
  <c r="Q770" i="22"/>
  <c r="L760" i="22"/>
  <c r="G60" i="23" s="1"/>
  <c r="K765" i="22"/>
  <c r="J770" i="22"/>
  <c r="L765" i="22"/>
  <c r="G64" i="23" s="1"/>
  <c r="K770" i="22"/>
  <c r="Q1351" i="22"/>
  <c r="L1344" i="22"/>
  <c r="M1355" i="22"/>
  <c r="N1348" i="22"/>
  <c r="M1353" i="22"/>
  <c r="H62" i="23" s="1"/>
  <c r="L1358" i="22"/>
  <c r="O1348" i="22"/>
  <c r="N1353" i="22"/>
  <c r="M1358" i="22"/>
  <c r="Q1348" i="22"/>
  <c r="P1353" i="22"/>
  <c r="O1358" i="22"/>
  <c r="J1348" i="22"/>
  <c r="I1353" i="22"/>
  <c r="H1358" i="22"/>
  <c r="P1347" i="22"/>
  <c r="O1352" i="22"/>
  <c r="N1357" i="22"/>
  <c r="I1347" i="22"/>
  <c r="H1352" i="22"/>
  <c r="G1357" i="22"/>
  <c r="O1346" i="22"/>
  <c r="N1351" i="22"/>
  <c r="I61" i="23" s="1"/>
  <c r="M1356" i="22"/>
  <c r="L2" i="20"/>
  <c r="I2" i="5"/>
  <c r="P729" i="22"/>
  <c r="O734" i="22"/>
  <c r="N739" i="22"/>
  <c r="I72" i="23" s="1"/>
  <c r="K732" i="22"/>
  <c r="J732" i="22"/>
  <c r="I737" i="22"/>
  <c r="H742" i="22"/>
  <c r="F730" i="22"/>
  <c r="R734" i="22"/>
  <c r="Q739" i="22"/>
  <c r="L72" i="23" s="1"/>
  <c r="P731" i="22"/>
  <c r="K66" i="23" s="1"/>
  <c r="R731" i="22"/>
  <c r="Q736" i="22"/>
  <c r="P741" i="22"/>
  <c r="L743" i="22"/>
  <c r="Q733" i="22"/>
  <c r="P738" i="22"/>
  <c r="K62" i="23" s="1"/>
  <c r="O743" i="22"/>
  <c r="J65" i="23" s="1"/>
  <c r="O732" i="22"/>
  <c r="N737" i="22"/>
  <c r="M742" i="22"/>
  <c r="J730" i="22"/>
  <c r="I735" i="22"/>
  <c r="O763" i="22"/>
  <c r="G763" i="22"/>
  <c r="O759" i="22"/>
  <c r="J67" i="23" s="1"/>
  <c r="Q771" i="22"/>
  <c r="L65" i="23" s="1"/>
  <c r="R761" i="22"/>
  <c r="Q763" i="22"/>
  <c r="L63" i="23" s="1"/>
  <c r="J764" i="22"/>
  <c r="P762" i="22"/>
  <c r="K68" i="23" s="1"/>
  <c r="L761" i="22"/>
  <c r="H766" i="22"/>
  <c r="G771" i="22"/>
  <c r="B65" i="23" s="1"/>
  <c r="Q766" i="22"/>
  <c r="P771" i="22"/>
  <c r="F767" i="22"/>
  <c r="R771" i="22"/>
  <c r="G767" i="22"/>
  <c r="B70" i="23" s="1"/>
  <c r="F772" i="22"/>
  <c r="M766" i="22"/>
  <c r="H61" i="23" s="1"/>
  <c r="L771" i="22"/>
  <c r="G761" i="22"/>
  <c r="F766" i="22"/>
  <c r="R770" i="22"/>
  <c r="M73" i="23" s="1"/>
  <c r="G766" i="22"/>
  <c r="K1357" i="22"/>
  <c r="P1356" i="22"/>
  <c r="K1349" i="22"/>
  <c r="J1344" i="22"/>
  <c r="I1349" i="22"/>
  <c r="D63" i="23" s="1"/>
  <c r="H1354" i="22"/>
  <c r="K1344" i="22"/>
  <c r="F67" i="23" s="1"/>
  <c r="J1349" i="22"/>
  <c r="I1354" i="22"/>
  <c r="M1344" i="22"/>
  <c r="L1349" i="22"/>
  <c r="K1354" i="22"/>
  <c r="F1344" i="22"/>
  <c r="R1348" i="22"/>
  <c r="Q1353" i="22"/>
  <c r="L62" i="23" s="1"/>
  <c r="P1358" i="22"/>
  <c r="K1348" i="22"/>
  <c r="J1353" i="22"/>
  <c r="I1358" i="22"/>
  <c r="Q1347" i="22"/>
  <c r="L68" i="23" s="1"/>
  <c r="P1352" i="22"/>
  <c r="K70" i="23" s="1"/>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K65" i="23"/>
  <c r="C73" i="23"/>
  <c r="E64" i="23"/>
  <c r="M68" i="23"/>
  <c r="L70" i="23"/>
  <c r="H64" i="23"/>
  <c r="B61" i="23"/>
  <c r="G70" i="23"/>
  <c r="H67" i="23"/>
  <c r="D62" i="23"/>
  <c r="K72" i="23"/>
  <c r="H63" i="23"/>
  <c r="G62" i="23"/>
  <c r="B62" i="23"/>
  <c r="B64" i="23"/>
  <c r="G61" i="23"/>
  <c r="J62" i="23"/>
  <c r="G72" i="23"/>
  <c r="M67" i="23"/>
  <c r="C68" i="23"/>
  <c r="H60" i="23"/>
  <c r="J72" i="23"/>
  <c r="G68" i="23"/>
  <c r="G67" i="23"/>
  <c r="E72" i="23"/>
  <c r="C66" i="23"/>
  <c r="C64" i="23"/>
  <c r="B73" i="23"/>
  <c r="B63" i="23"/>
  <c r="L60" i="23"/>
  <c r="K64" i="23"/>
  <c r="E62" i="23"/>
  <c r="I62" i="23"/>
  <c r="H73" i="23"/>
  <c r="M70" i="23"/>
  <c r="H70" i="23"/>
  <c r="G66" i="23"/>
  <c r="AM10" i="26"/>
  <c r="AL14" i="26"/>
  <c r="AL15" i="26"/>
  <c r="AM11" i="26"/>
  <c r="AF93" i="23"/>
  <c r="AG87" i="23"/>
  <c r="AG93" i="23" s="1"/>
  <c r="AF101" i="23"/>
  <c r="AG88" i="23"/>
  <c r="AG101" i="23" s="1"/>
  <c r="AF96" i="23"/>
  <c r="AG82" i="23"/>
  <c r="AG96" i="23" s="1"/>
  <c r="AF100" i="23"/>
  <c r="AF99" i="23"/>
  <c r="AG83" i="23"/>
  <c r="AF92" i="23"/>
  <c r="AG86" i="23"/>
  <c r="AG92" i="23" s="1"/>
  <c r="I64" i="23" l="1"/>
  <c r="B66" i="23"/>
  <c r="M72" i="23"/>
  <c r="F64" i="23"/>
  <c r="F61" i="23"/>
  <c r="J61" i="23"/>
  <c r="B72" i="23"/>
  <c r="E60" i="23"/>
  <c r="C61" i="23"/>
  <c r="K61" i="23"/>
  <c r="I66" i="23"/>
  <c r="H72" i="23"/>
  <c r="J64" i="23"/>
  <c r="M63" i="23"/>
  <c r="F73" i="23"/>
  <c r="L73" i="23"/>
  <c r="I70" i="23"/>
  <c r="J66" i="23"/>
  <c r="I67" i="23"/>
  <c r="F62" i="23"/>
  <c r="I60" i="23"/>
  <c r="E67" i="23"/>
  <c r="L61" i="23"/>
  <c r="C65" i="23"/>
  <c r="I63" i="23"/>
  <c r="J73" i="23"/>
  <c r="J68" i="23"/>
  <c r="I68" i="23"/>
  <c r="E73"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<sst xmlns="http://schemas.openxmlformats.org/spreadsheetml/2006/main" count="14980" uniqueCount="1049">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</sst>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490</v>
      </c>
      <c r="C1" s="86">
        <v>45300</v>
      </c>
      <c r="D1" s="87"/>
      <c r="E1" s="87"/>
      <c r="F1" s="87"/>
      <c r="G1" s="87"/>
      <c r="H1" s="87"/>
      <c r="I1" s="87"/>
      <c r="J1" s="87"/>
      <c r="K1" s="85" t="s">
        <v>534</v>
      </c>
      <c r="L1" s="85" t="s">
        <v>536</v>
      </c>
    </row>
    <row r="2" spans="1:12">
      <c r="A2" s="1" t="s">
        <v>1</v>
      </c>
      <c r="B2" s="87" t="str">
        <f>LOOKUP(B1,K1:L50,L1:L50)</f>
        <v>VT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c r="A11" s="91" t="s">
        <v>849</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c r="A15" s="91" t="s">
        <v>849</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2133.2004280000001</v>
      </c>
      <c r="R24" s="91">
        <f t="shared" si="2"/>
        <v>0.51143215120220287</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1796.173252</v>
      </c>
      <c r="R32" s="91">
        <f t="shared" si="2"/>
        <v>0.43063030465612506</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241.659414</v>
      </c>
      <c r="R35" s="91">
        <f t="shared" si="2"/>
        <v>5.7937544141672057E-2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4171.0330940000003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NY</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NH</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MA</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7211.2</v>
      </c>
      <c r="C5" s="174">
        <f>SUMIFS(Cambium!C:C,Cambium!B:B,About!B2)</f>
        <v>7211.2</v>
      </c>
      <c r="D5">
        <f>C5</f>
        <v>7211.2</v>
      </c>
      <c r="E5">
        <f t="shared" ref="E5:AF5" si="0">D5</f>
        <v>7211.2</v>
      </c>
      <c r="F5">
        <f t="shared" si="0"/>
        <v>7211.2</v>
      </c>
      <c r="G5">
        <f t="shared" si="0"/>
        <v>7211.2</v>
      </c>
      <c r="H5">
        <f t="shared" si="0"/>
        <v>7211.2</v>
      </c>
      <c r="I5">
        <f t="shared" si="0"/>
        <v>7211.2</v>
      </c>
      <c r="J5">
        <f t="shared" si="0"/>
        <v>7211.2</v>
      </c>
      <c r="K5">
        <f t="shared" si="0"/>
        <v>7211.2</v>
      </c>
      <c r="L5">
        <f t="shared" si="0"/>
        <v>7211.2</v>
      </c>
      <c r="M5">
        <f t="shared" si="0"/>
        <v>7211.2</v>
      </c>
      <c r="N5">
        <f t="shared" si="0"/>
        <v>7211.2</v>
      </c>
      <c r="O5">
        <f t="shared" si="0"/>
        <v>7211.2</v>
      </c>
      <c r="P5">
        <f t="shared" si="0"/>
        <v>7211.2</v>
      </c>
      <c r="Q5">
        <f t="shared" si="0"/>
        <v>7211.2</v>
      </c>
      <c r="R5">
        <f t="shared" si="0"/>
        <v>7211.2</v>
      </c>
      <c r="S5">
        <f t="shared" si="0"/>
        <v>7211.2</v>
      </c>
      <c r="T5">
        <f t="shared" si="0"/>
        <v>7211.2</v>
      </c>
      <c r="U5">
        <f t="shared" si="0"/>
        <v>7211.2</v>
      </c>
      <c r="V5">
        <f t="shared" si="0"/>
        <v>7211.2</v>
      </c>
      <c r="W5">
        <f t="shared" si="0"/>
        <v>7211.2</v>
      </c>
      <c r="X5">
        <f t="shared" si="0"/>
        <v>7211.2</v>
      </c>
      <c r="Y5">
        <f t="shared" si="0"/>
        <v>7211.2</v>
      </c>
      <c r="Z5">
        <f t="shared" si="0"/>
        <v>7211.2</v>
      </c>
      <c r="AA5">
        <f t="shared" si="0"/>
        <v>7211.2</v>
      </c>
      <c r="AB5">
        <f t="shared" si="0"/>
        <v>7211.2</v>
      </c>
      <c r="AC5">
        <f t="shared" si="0"/>
        <v>7211.2</v>
      </c>
      <c r="AD5">
        <f t="shared" si="0"/>
        <v>7211.2</v>
      </c>
      <c r="AE5">
        <f t="shared" si="0"/>
        <v>7211.2</v>
      </c>
      <c r="AF5">
        <f t="shared" si="0"/>
        <v>7211.2</v>
      </c>
    </row>
    <row r="6" spans="1:32">
      <c r="A6" s="99" t="s">
        <v>440</v>
      </c>
      <c r="B6">
        <f>C6</f>
        <v>13906190</v>
      </c>
      <c r="C6" s="41">
        <f>SUMIFS('EIA_State Elec Profiles'!$C:$C,'EIA_State Elec Profiles'!$B:$B,A6,'EIA_State Elec Profiles'!$A:$A,$A$2)</f>
        <v>13906190</v>
      </c>
      <c r="D6">
        <f>C6</f>
        <v>13906190</v>
      </c>
      <c r="E6">
        <f t="shared" ref="E6:AF6" si="1">D6</f>
        <v>13906190</v>
      </c>
      <c r="F6">
        <f t="shared" si="1"/>
        <v>13906190</v>
      </c>
      <c r="G6">
        <f t="shared" si="1"/>
        <v>13906190</v>
      </c>
      <c r="H6">
        <f t="shared" si="1"/>
        <v>13906190</v>
      </c>
      <c r="I6">
        <f t="shared" si="1"/>
        <v>13906190</v>
      </c>
      <c r="J6">
        <f t="shared" si="1"/>
        <v>13906190</v>
      </c>
      <c r="K6">
        <f t="shared" si="1"/>
        <v>13906190</v>
      </c>
      <c r="L6">
        <f t="shared" si="1"/>
        <v>13906190</v>
      </c>
      <c r="M6">
        <f t="shared" si="1"/>
        <v>13906190</v>
      </c>
      <c r="N6">
        <f t="shared" si="1"/>
        <v>13906190</v>
      </c>
      <c r="O6">
        <f t="shared" si="1"/>
        <v>13906190</v>
      </c>
      <c r="P6">
        <f t="shared" si="1"/>
        <v>13906190</v>
      </c>
      <c r="Q6">
        <f t="shared" si="1"/>
        <v>13906190</v>
      </c>
      <c r="R6">
        <f t="shared" si="1"/>
        <v>13906190</v>
      </c>
      <c r="S6">
        <f t="shared" si="1"/>
        <v>13906190</v>
      </c>
      <c r="T6">
        <f t="shared" si="1"/>
        <v>13906190</v>
      </c>
      <c r="U6">
        <f t="shared" si="1"/>
        <v>13906190</v>
      </c>
      <c r="V6">
        <f t="shared" si="1"/>
        <v>13906190</v>
      </c>
      <c r="W6">
        <f t="shared" si="1"/>
        <v>13906190</v>
      </c>
      <c r="X6">
        <f t="shared" si="1"/>
        <v>13906190</v>
      </c>
      <c r="Y6">
        <f t="shared" si="1"/>
        <v>13906190</v>
      </c>
      <c r="Z6">
        <f t="shared" si="1"/>
        <v>13906190</v>
      </c>
      <c r="AA6">
        <f t="shared" si="1"/>
        <v>13906190</v>
      </c>
      <c r="AB6">
        <f t="shared" si="1"/>
        <v>13906190</v>
      </c>
      <c r="AC6">
        <f t="shared" si="1"/>
        <v>13906190</v>
      </c>
      <c r="AD6">
        <f t="shared" si="1"/>
        <v>13906190</v>
      </c>
      <c r="AE6">
        <f t="shared" si="1"/>
        <v>13906190</v>
      </c>
      <c r="AF6">
        <f t="shared" si="1"/>
        <v>13906190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595690.01360249706</v>
      </c>
      <c r="C10">
        <f>D10</f>
        <v>595690.01360249706</v>
      </c>
      <c r="D10" s="170">
        <f>SUM(D$5*SUMIFS(C$39:C$48,$B$39:$B$48,$A10),D$6*IF($B$2=TRUE,SUMIFS($B$147:$B$162,$A$147:$A$162,$A10),SUMIFS(E$125:E$140,$A$125:$A$140,$A10)))</f>
        <v>595690.01360249706</v>
      </c>
      <c r="E10">
        <f t="shared" ref="E10:N10" si="2">SUM(E$5*SUMIFS(D$39:D$48,$B$39:$B$48,$A10),E$6*IF($B$2=TRUE,SUMIFS($B$147:$B$162,$A$147:$A$162,$A10),SUMIFS(F$125:F$140,$A$125:$A$140,$A10)))</f>
        <v>542861.05778429541</v>
      </c>
      <c r="F10">
        <f t="shared" si="2"/>
        <v>468379.48461389419</v>
      </c>
      <c r="G10">
        <f t="shared" si="2"/>
        <v>489657.10183212301</v>
      </c>
      <c r="H10">
        <f t="shared" si="2"/>
        <v>469991.69137373619</v>
      </c>
      <c r="I10">
        <f t="shared" si="2"/>
        <v>457231.6590089841</v>
      </c>
      <c r="J10">
        <f t="shared" si="2"/>
        <v>264279.31511227688</v>
      </c>
      <c r="K10">
        <f t="shared" si="2"/>
        <v>61418.797590499809</v>
      </c>
      <c r="L10">
        <f t="shared" si="2"/>
        <v>63982.014734757817</v>
      </c>
      <c r="M10">
        <f t="shared" si="2"/>
        <v>64688.511731637751</v>
      </c>
      <c r="N10">
        <f t="shared" si="2"/>
        <v>42699.498985784689</v>
      </c>
      <c r="O10">
        <f t="shared" ref="O10:AE10" si="3">SUM(O$5*SUMIFS(N$39:N$48,$B$39:$B$48,$A10),O$6*IF($B$2=TRUE,SUMIFS($B$147:$B$162,$A$147:$A$162,$A10),SUMIFS(P$125:P$140,$A$125:$A$140,$A10)))</f>
        <v>44697.922817476043</v>
      </c>
      <c r="P10">
        <f t="shared" si="3"/>
        <v>34477.00139471532</v>
      </c>
      <c r="Q10">
        <f t="shared" si="3"/>
        <v>32740.930423641512</v>
      </c>
      <c r="R10">
        <f t="shared" si="3"/>
        <v>33592.963869740794</v>
      </c>
      <c r="S10">
        <f t="shared" si="3"/>
        <v>29481.572817568467</v>
      </c>
      <c r="T10">
        <f t="shared" si="3"/>
        <v>29420.781342358194</v>
      </c>
      <c r="U10">
        <f t="shared" si="3"/>
        <v>25039.820181360781</v>
      </c>
      <c r="V10">
        <f t="shared" si="3"/>
        <v>26135.24196159231</v>
      </c>
      <c r="W10">
        <f t="shared" si="3"/>
        <v>26135.24196159231</v>
      </c>
      <c r="X10">
        <f t="shared" si="3"/>
        <v>26135.24196159231</v>
      </c>
      <c r="Y10">
        <f t="shared" si="3"/>
        <v>26135.24196159231</v>
      </c>
      <c r="Z10">
        <f t="shared" si="3"/>
        <v>26135.24196159231</v>
      </c>
      <c r="AA10">
        <f t="shared" si="3"/>
        <v>26135.24196159231</v>
      </c>
      <c r="AB10">
        <f t="shared" si="3"/>
        <v>26135.24196159231</v>
      </c>
      <c r="AC10">
        <f t="shared" si="3"/>
        <v>26135.24196159231</v>
      </c>
      <c r="AD10">
        <f t="shared" si="3"/>
        <v>26135.24196159231</v>
      </c>
      <c r="AE10">
        <f t="shared" si="3"/>
        <v>26135.24196159231</v>
      </c>
      <c r="AF10">
        <f>SUM(AF$5*SUMIFS(AE$39:AE$48,$B$39:$B$48,$A10),AF$6*IF($B$2=TRUE,SUMIFS($B$147:$B$162,$A$147:$A$162,$A10),SUMIFS(AG$125:AG$140,$A$125:$A$140,$A10)))</f>
        <v>26135.24196159231</v>
      </c>
    </row>
    <row r="11" spans="1:32">
      <c r="A11" s="100" t="s">
        <v>347</v>
      </c>
      <c r="B11">
        <f t="shared" ref="B11:B33" si="4">D11</f>
        <v>1801398.9780347676</v>
      </c>
      <c r="C11">
        <f t="shared" ref="C11:C33" si="5">D11</f>
        <v>1801398.9780347676</v>
      </c>
      <c r="D11" s="170">
        <f t="shared" ref="D11:D33" si="6">SUM(D$5*SUMIFS(C$39:C$48,$B$39:$B$48,$A11),D$6*IF($B$2=TRUE,SUMIFS($B$147:$B$162,$A$147:$A$162,$A11),SUMIFS(E$125:E$140,$A$125:$A$140,$A11)))</f>
        <v>1801398.9780347676</v>
      </c>
      <c r="E11">
        <f t="shared" ref="E11:N11" si="7">SUM(E$5*SUMIFS(D$39:D$48,$B$39:$B$48,$A11),E$6*IF($B$2=TRUE,SUMIFS($B$147:$B$162,$A$147:$A$162,$A11),SUMIFS(F$125:F$140,$A$125:$A$140,$A11)))</f>
        <v>1922038.0043050048</v>
      </c>
      <c r="F11">
        <f t="shared" si="7"/>
        <v>1954968.4315969248</v>
      </c>
      <c r="G11">
        <f t="shared" si="7"/>
        <v>2077882.6617452314</v>
      </c>
      <c r="H11">
        <f t="shared" si="7"/>
        <v>1992649.8573132309</v>
      </c>
      <c r="I11">
        <f t="shared" si="7"/>
        <v>1938045.8642212574</v>
      </c>
      <c r="J11">
        <f t="shared" si="7"/>
        <v>2082888.0312471013</v>
      </c>
      <c r="K11">
        <f t="shared" si="7"/>
        <v>2327722.268591038</v>
      </c>
      <c r="L11">
        <f t="shared" si="7"/>
        <v>2218237.4981630561</v>
      </c>
      <c r="M11">
        <f t="shared" si="7"/>
        <v>2310635.004942107</v>
      </c>
      <c r="N11">
        <f t="shared" si="7"/>
        <v>2284349.9545641495</v>
      </c>
      <c r="O11">
        <f t="shared" ref="O11:AF11" si="8">SUM(O$5*SUMIFS(N$39:N$48,$B$39:$B$48,$A11),O$6*IF($B$2=TRUE,SUMIFS($B$147:$B$162,$A$147:$A$162,$A11),SUMIFS(P$125:P$140,$A$125:$A$140,$A11)))</f>
        <v>2262604.2595121232</v>
      </c>
      <c r="P11">
        <f t="shared" si="8"/>
        <v>2247588.8635831322</v>
      </c>
      <c r="Q11">
        <f t="shared" si="8"/>
        <v>2290194.7800043086</v>
      </c>
      <c r="R11">
        <f t="shared" si="8"/>
        <v>2324637.0686645987</v>
      </c>
      <c r="S11">
        <f t="shared" si="8"/>
        <v>2349762.6755937999</v>
      </c>
      <c r="T11">
        <f t="shared" si="8"/>
        <v>2367496.3394360943</v>
      </c>
      <c r="U11">
        <f t="shared" si="8"/>
        <v>2386409.1047967952</v>
      </c>
      <c r="V11">
        <f t="shared" si="8"/>
        <v>2395954.0452096071</v>
      </c>
      <c r="W11">
        <f t="shared" si="8"/>
        <v>2395954.0452096071</v>
      </c>
      <c r="X11">
        <f t="shared" si="8"/>
        <v>2395954.0452096071</v>
      </c>
      <c r="Y11">
        <f t="shared" si="8"/>
        <v>2395954.0452096071</v>
      </c>
      <c r="Z11">
        <f t="shared" si="8"/>
        <v>2395954.0452096071</v>
      </c>
      <c r="AA11">
        <f t="shared" si="8"/>
        <v>2395954.0452096071</v>
      </c>
      <c r="AB11">
        <f t="shared" si="8"/>
        <v>2395954.0452096071</v>
      </c>
      <c r="AC11">
        <f t="shared" si="8"/>
        <v>2395954.0452096071</v>
      </c>
      <c r="AD11">
        <f t="shared" si="8"/>
        <v>2395954.0452096071</v>
      </c>
      <c r="AE11">
        <f t="shared" si="8"/>
        <v>2395954.0452096071</v>
      </c>
      <c r="AF11">
        <f t="shared" si="8"/>
        <v>2395954.0452096071</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1639497.2481512364</v>
      </c>
      <c r="C13">
        <f t="shared" si="5"/>
        <v>1639497.2481512364</v>
      </c>
      <c r="D13" s="170">
        <f t="shared" si="6"/>
        <v>1639497.2481512364</v>
      </c>
      <c r="E13">
        <f t="shared" ref="E13:N13" si="11">SUM(E$5*SUMIFS(D$39:D$48,$B$39:$B$48,$A13),E$6*IF($B$2=TRUE,SUMIFS($B$147:$B$162,$A$147:$A$162,$A13),SUMIFS(F$125:F$140,$A$125:$A$140,$A13)))</f>
        <v>1543511.7631912793</v>
      </c>
      <c r="F13">
        <f t="shared" si="11"/>
        <v>1650229.5945091324</v>
      </c>
      <c r="G13">
        <f t="shared" si="11"/>
        <v>1322395.9442795757</v>
      </c>
      <c r="H13">
        <f t="shared" si="11"/>
        <v>1453218.7838732738</v>
      </c>
      <c r="I13">
        <f t="shared" si="11"/>
        <v>1433337.74588806</v>
      </c>
      <c r="J13">
        <f t="shared" si="11"/>
        <v>1535201.3001275833</v>
      </c>
      <c r="K13">
        <f t="shared" si="11"/>
        <v>1404830.8475590409</v>
      </c>
      <c r="L13">
        <f t="shared" si="11"/>
        <v>1508121.0145596897</v>
      </c>
      <c r="M13">
        <f t="shared" si="11"/>
        <v>1379746.5181571979</v>
      </c>
      <c r="N13">
        <f t="shared" si="11"/>
        <v>1490640.142282099</v>
      </c>
      <c r="O13">
        <f t="shared" ref="O13:AF13" si="12">SUM(O$5*SUMIFS(N$39:N$48,$B$39:$B$48,$A13),O$6*IF($B$2=TRUE,SUMIFS($B$147:$B$162,$A$147:$A$162,$A13),SUMIFS(P$125:P$140,$A$125:$A$140,$A13)))</f>
        <v>1484249.1247131829</v>
      </c>
      <c r="P13">
        <f t="shared" si="12"/>
        <v>1592990.5017368631</v>
      </c>
      <c r="Q13">
        <f t="shared" si="12"/>
        <v>1585385.110849903</v>
      </c>
      <c r="R13">
        <f t="shared" si="12"/>
        <v>1575449.5478173413</v>
      </c>
      <c r="S13">
        <f t="shared" si="12"/>
        <v>1573027.7797224945</v>
      </c>
      <c r="T13">
        <f t="shared" si="12"/>
        <v>1566054.2489612857</v>
      </c>
      <c r="U13">
        <f t="shared" si="12"/>
        <v>1559156.5959528969</v>
      </c>
      <c r="V13">
        <f t="shared" si="12"/>
        <v>1553023.6737150638</v>
      </c>
      <c r="W13">
        <f t="shared" si="12"/>
        <v>1553023.6737150638</v>
      </c>
      <c r="X13">
        <f t="shared" si="12"/>
        <v>1553023.6737150638</v>
      </c>
      <c r="Y13">
        <f t="shared" si="12"/>
        <v>1553023.6737150638</v>
      </c>
      <c r="Z13">
        <f t="shared" si="12"/>
        <v>1553023.6737150638</v>
      </c>
      <c r="AA13">
        <f t="shared" si="12"/>
        <v>1553023.6737150638</v>
      </c>
      <c r="AB13">
        <f t="shared" si="12"/>
        <v>1553023.6737150638</v>
      </c>
      <c r="AC13">
        <f t="shared" si="12"/>
        <v>1553023.6737150638</v>
      </c>
      <c r="AD13">
        <f t="shared" si="12"/>
        <v>1553023.6737150638</v>
      </c>
      <c r="AE13">
        <f t="shared" si="12"/>
        <v>1553023.6737150638</v>
      </c>
      <c r="AF13">
        <f t="shared" si="12"/>
        <v>1553023.6737150638</v>
      </c>
    </row>
    <row r="14" spans="1:32">
      <c r="A14" s="100" t="s">
        <v>101</v>
      </c>
      <c r="B14">
        <f t="shared" si="4"/>
        <v>8767821.2403385565</v>
      </c>
      <c r="C14">
        <f t="shared" si="5"/>
        <v>8767821.2403385565</v>
      </c>
      <c r="D14" s="170">
        <f t="shared" si="6"/>
        <v>8767821.2403385565</v>
      </c>
      <c r="E14">
        <f t="shared" ref="E14:N14" si="13">SUM(E$5*SUMIFS(D$39:D$48,$B$39:$B$48,$A14),E$6*IF($B$2=TRUE,SUMIFS($B$147:$B$162,$A$147:$A$162,$A14),SUMIFS(F$125:F$140,$A$125:$A$140,$A14)))</f>
        <v>8779450.4626630247</v>
      </c>
      <c r="F14">
        <f t="shared" si="13"/>
        <v>8709608.125877643</v>
      </c>
      <c r="G14">
        <f t="shared" si="13"/>
        <v>8798743.1791759543</v>
      </c>
      <c r="H14">
        <f t="shared" si="13"/>
        <v>8723122.7292322777</v>
      </c>
      <c r="I14">
        <f t="shared" si="13"/>
        <v>8760570.8361597043</v>
      </c>
      <c r="J14">
        <f t="shared" si="13"/>
        <v>8659018.2611945532</v>
      </c>
      <c r="K14">
        <f t="shared" si="13"/>
        <v>8723308.7515214514</v>
      </c>
      <c r="L14">
        <f t="shared" si="13"/>
        <v>8633847.9415777288</v>
      </c>
      <c r="M14">
        <f t="shared" si="13"/>
        <v>8655200.6103343237</v>
      </c>
      <c r="N14">
        <f t="shared" si="13"/>
        <v>8589385.3692644555</v>
      </c>
      <c r="O14">
        <f t="shared" ref="O14:AF14" si="14">SUM(O$5*SUMIFS(N$39:N$48,$B$39:$B$48,$A14),O$6*IF($B$2=TRUE,SUMIFS($B$147:$B$162,$A$147:$A$162,$A14),SUMIFS(P$125:P$140,$A$125:$A$140,$A14)))</f>
        <v>8559614.7818514146</v>
      </c>
      <c r="P14">
        <f t="shared" si="14"/>
        <v>8484331.8023257833</v>
      </c>
      <c r="Q14">
        <f t="shared" si="14"/>
        <v>8432977.1110827792</v>
      </c>
      <c r="R14">
        <f t="shared" si="14"/>
        <v>8393914.1196866296</v>
      </c>
      <c r="S14">
        <f t="shared" si="14"/>
        <v>8368619.6274157008</v>
      </c>
      <c r="T14">
        <f t="shared" si="14"/>
        <v>8337309.3601263324</v>
      </c>
      <c r="U14">
        <f t="shared" si="14"/>
        <v>8314618.3288378818</v>
      </c>
      <c r="V14">
        <f t="shared" si="14"/>
        <v>8293528.4901384972</v>
      </c>
      <c r="W14">
        <f t="shared" si="14"/>
        <v>8293528.4901384972</v>
      </c>
      <c r="X14">
        <f t="shared" si="14"/>
        <v>8293528.4901384972</v>
      </c>
      <c r="Y14">
        <f t="shared" si="14"/>
        <v>8293528.4901384972</v>
      </c>
      <c r="Z14">
        <f t="shared" si="14"/>
        <v>8293528.4901384972</v>
      </c>
      <c r="AA14">
        <f t="shared" si="14"/>
        <v>8293528.4901384972</v>
      </c>
      <c r="AB14">
        <f t="shared" si="14"/>
        <v>8293528.4901384972</v>
      </c>
      <c r="AC14">
        <f t="shared" si="14"/>
        <v>8293528.4901384972</v>
      </c>
      <c r="AD14">
        <f t="shared" si="14"/>
        <v>8293528.4901384972</v>
      </c>
      <c r="AE14">
        <f t="shared" si="14"/>
        <v>8293528.4901384972</v>
      </c>
      <c r="AF14">
        <f t="shared" si="14"/>
        <v>8293528.4901384972</v>
      </c>
    </row>
    <row r="15" spans="1:32">
      <c r="A15" s="100" t="s">
        <v>100</v>
      </c>
      <c r="B15">
        <f t="shared" si="4"/>
        <v>774917.50398695422</v>
      </c>
      <c r="C15">
        <f t="shared" si="5"/>
        <v>774917.50398695422</v>
      </c>
      <c r="D15" s="170">
        <f t="shared" si="6"/>
        <v>774917.50398695422</v>
      </c>
      <c r="E15">
        <f t="shared" ref="E15:N15" si="15">SUM(E$5*SUMIFS(D$39:D$48,$B$39:$B$48,$A15),E$6*IF($B$2=TRUE,SUMIFS($B$147:$B$162,$A$147:$A$162,$A15),SUMIFS(F$125:F$140,$A$125:$A$140,$A15)))</f>
        <v>778628.3924601333</v>
      </c>
      <c r="F15">
        <f t="shared" si="15"/>
        <v>785336.48654261779</v>
      </c>
      <c r="G15">
        <f t="shared" si="15"/>
        <v>872322.49821461318</v>
      </c>
      <c r="H15">
        <f t="shared" si="15"/>
        <v>918571.50326146581</v>
      </c>
      <c r="I15">
        <f t="shared" si="15"/>
        <v>968067.86370694905</v>
      </c>
      <c r="J15">
        <f t="shared" si="15"/>
        <v>1013563.7990685063</v>
      </c>
      <c r="K15">
        <f t="shared" si="15"/>
        <v>1044135.450176781</v>
      </c>
      <c r="L15">
        <f t="shared" si="15"/>
        <v>1138007.0461406594</v>
      </c>
      <c r="M15">
        <f t="shared" si="15"/>
        <v>1150633.5101113608</v>
      </c>
      <c r="N15">
        <f t="shared" si="15"/>
        <v>1154299.404499037</v>
      </c>
      <c r="O15">
        <f t="shared" ref="O15:AF15" si="16">SUM(O$5*SUMIFS(N$39:N$48,$B$39:$B$48,$A15),O$6*IF($B$2=TRUE,SUMIFS($B$147:$B$162,$A$147:$A$162,$A15),SUMIFS(P$125:P$140,$A$125:$A$140,$A15)))</f>
        <v>1203492.9484454109</v>
      </c>
      <c r="P15">
        <f t="shared" si="16"/>
        <v>1206726.6105847936</v>
      </c>
      <c r="Q15">
        <f t="shared" si="16"/>
        <v>1227069.677842617</v>
      </c>
      <c r="R15">
        <f t="shared" si="16"/>
        <v>1236939.2166227826</v>
      </c>
      <c r="S15">
        <f t="shared" si="16"/>
        <v>1241181.7185828707</v>
      </c>
      <c r="T15">
        <f t="shared" si="16"/>
        <v>1259777.0928775456</v>
      </c>
      <c r="U15">
        <f t="shared" si="16"/>
        <v>1272623.4848771743</v>
      </c>
      <c r="V15">
        <f t="shared" si="16"/>
        <v>1285720.7306235768</v>
      </c>
      <c r="W15">
        <f t="shared" si="16"/>
        <v>1285720.7306235768</v>
      </c>
      <c r="X15">
        <f t="shared" si="16"/>
        <v>1285720.7306235768</v>
      </c>
      <c r="Y15">
        <f t="shared" si="16"/>
        <v>1285720.7306235768</v>
      </c>
      <c r="Z15">
        <f t="shared" si="16"/>
        <v>1285720.7306235768</v>
      </c>
      <c r="AA15">
        <f t="shared" si="16"/>
        <v>1285720.7306235768</v>
      </c>
      <c r="AB15">
        <f t="shared" si="16"/>
        <v>1285720.7306235768</v>
      </c>
      <c r="AC15">
        <f t="shared" si="16"/>
        <v>1285720.7306235768</v>
      </c>
      <c r="AD15">
        <f t="shared" si="16"/>
        <v>1285720.7306235768</v>
      </c>
      <c r="AE15">
        <f t="shared" si="16"/>
        <v>1285720.7306235768</v>
      </c>
      <c r="AF15">
        <f t="shared" si="16"/>
        <v>1285720.7306235768</v>
      </c>
    </row>
    <row r="16" spans="1:32">
      <c r="A16" s="100" t="s">
        <v>102</v>
      </c>
      <c r="B16">
        <f t="shared" si="4"/>
        <v>95478.824966262706</v>
      </c>
      <c r="C16">
        <f t="shared" si="5"/>
        <v>95478.824966262706</v>
      </c>
      <c r="D16" s="170">
        <f t="shared" si="6"/>
        <v>95478.824966262706</v>
      </c>
      <c r="E16">
        <f t="shared" ref="E16:N16" si="17">SUM(E$5*SUMIFS(D$39:D$48,$B$39:$B$48,$A16),E$6*IF($B$2=TRUE,SUMIFS($B$147:$B$162,$A$147:$A$162,$A16),SUMIFS(F$125:F$140,$A$125:$A$140,$A16)))</f>
        <v>96343.578632022822</v>
      </c>
      <c r="F16">
        <f t="shared" si="17"/>
        <v>97855.235241037488</v>
      </c>
      <c r="G16">
        <f t="shared" si="17"/>
        <v>102125.38615335592</v>
      </c>
      <c r="H16">
        <f t="shared" si="17"/>
        <v>103118.37157208145</v>
      </c>
      <c r="I16">
        <f t="shared" si="17"/>
        <v>103361.41942422971</v>
      </c>
      <c r="J16">
        <f t="shared" si="17"/>
        <v>103615.89092712748</v>
      </c>
      <c r="K16">
        <f t="shared" si="17"/>
        <v>104352.52565478024</v>
      </c>
      <c r="L16">
        <f t="shared" si="17"/>
        <v>105742.97826573277</v>
      </c>
      <c r="M16">
        <f t="shared" si="17"/>
        <v>106398.43487955841</v>
      </c>
      <c r="N16">
        <f t="shared" si="17"/>
        <v>108050.33727695963</v>
      </c>
      <c r="O16">
        <f t="shared" ref="O16:AF16" si="18">SUM(O$5*SUMIFS(N$39:N$48,$B$39:$B$48,$A16),O$6*IF($B$2=TRUE,SUMIFS($B$147:$B$162,$A$147:$A$162,$A16),SUMIFS(P$125:P$140,$A$125:$A$140,$A16)))</f>
        <v>108769.40801876655</v>
      </c>
      <c r="P16">
        <f t="shared" si="18"/>
        <v>110932.32886728428</v>
      </c>
      <c r="Q16">
        <f t="shared" si="18"/>
        <v>115644.87608432742</v>
      </c>
      <c r="R16">
        <f t="shared" si="18"/>
        <v>119876.13969363399</v>
      </c>
      <c r="S16">
        <f t="shared" si="18"/>
        <v>122973.22678606778</v>
      </c>
      <c r="T16">
        <f t="shared" si="18"/>
        <v>124276.32830280848</v>
      </c>
      <c r="U16">
        <f t="shared" si="18"/>
        <v>126989.40326087541</v>
      </c>
      <c r="V16">
        <f t="shared" si="18"/>
        <v>130520.64760111283</v>
      </c>
      <c r="W16">
        <f t="shared" si="18"/>
        <v>130520.64760111283</v>
      </c>
      <c r="X16">
        <f t="shared" si="18"/>
        <v>130520.64760111283</v>
      </c>
      <c r="Y16">
        <f t="shared" si="18"/>
        <v>130520.64760111283</v>
      </c>
      <c r="Z16">
        <f t="shared" si="18"/>
        <v>130520.64760111283</v>
      </c>
      <c r="AA16">
        <f t="shared" si="18"/>
        <v>130520.64760111283</v>
      </c>
      <c r="AB16">
        <f t="shared" si="18"/>
        <v>130520.64760111283</v>
      </c>
      <c r="AC16">
        <f t="shared" si="18"/>
        <v>130520.64760111283</v>
      </c>
      <c r="AD16">
        <f t="shared" si="18"/>
        <v>130520.64760111283</v>
      </c>
      <c r="AE16">
        <f t="shared" si="18"/>
        <v>130520.64760111283</v>
      </c>
      <c r="AF16">
        <f t="shared" si="18"/>
        <v>130520.64760111283</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95298.859231927607</v>
      </c>
      <c r="C18">
        <f t="shared" si="5"/>
        <v>95298.859231927607</v>
      </c>
      <c r="D18" s="170">
        <f t="shared" si="6"/>
        <v>95298.859231927607</v>
      </c>
      <c r="E18">
        <f t="shared" ref="E18:N18" si="21">SUM(E$5*SUMIFS(D$39:D$48,$B$39:$B$48,$A18),E$6*IF($B$2=TRUE,SUMIFS($B$147:$B$162,$A$147:$A$162,$A18),SUMIFS(F$125:F$140,$A$125:$A$140,$A18)))</f>
        <v>102071.48999118342</v>
      </c>
      <c r="F18">
        <f t="shared" si="21"/>
        <v>101454.69994015158</v>
      </c>
      <c r="G18">
        <f t="shared" si="21"/>
        <v>102699.69154330988</v>
      </c>
      <c r="H18">
        <f t="shared" si="21"/>
        <v>103391.84155031716</v>
      </c>
      <c r="I18">
        <f t="shared" si="21"/>
        <v>103966.9055287674</v>
      </c>
      <c r="J18">
        <f t="shared" si="21"/>
        <v>106787.50226081762</v>
      </c>
      <c r="K18">
        <f t="shared" si="21"/>
        <v>103676.51792033698</v>
      </c>
      <c r="L18">
        <f t="shared" si="21"/>
        <v>103051.58435635717</v>
      </c>
      <c r="M18">
        <f t="shared" si="21"/>
        <v>102985.7472130158</v>
      </c>
      <c r="N18">
        <f t="shared" si="21"/>
        <v>102189.05062394262</v>
      </c>
      <c r="O18">
        <f t="shared" ref="O18:AF18" si="22">SUM(O$5*SUMIFS(N$39:N$48,$B$39:$B$48,$A18),O$6*IF($B$2=TRUE,SUMIFS($B$147:$B$162,$A$147:$A$162,$A18),SUMIFS(P$125:P$140,$A$125:$A$140,$A18)))</f>
        <v>104976.33514281307</v>
      </c>
      <c r="P18">
        <f t="shared" si="22"/>
        <v>100095.21603333473</v>
      </c>
      <c r="Q18">
        <f t="shared" si="22"/>
        <v>98087.220353519122</v>
      </c>
      <c r="R18">
        <f t="shared" si="22"/>
        <v>97844.315277057249</v>
      </c>
      <c r="S18">
        <f t="shared" si="22"/>
        <v>97540.282235201361</v>
      </c>
      <c r="T18">
        <f t="shared" si="22"/>
        <v>97775.201304670598</v>
      </c>
      <c r="U18">
        <f t="shared" si="22"/>
        <v>97500.538626827183</v>
      </c>
      <c r="V18">
        <f t="shared" si="22"/>
        <v>97180.247451440446</v>
      </c>
      <c r="W18">
        <f t="shared" si="22"/>
        <v>97180.247451440446</v>
      </c>
      <c r="X18">
        <f t="shared" si="22"/>
        <v>97180.247451440446</v>
      </c>
      <c r="Y18">
        <f t="shared" si="22"/>
        <v>97180.247451440446</v>
      </c>
      <c r="Z18">
        <f t="shared" si="22"/>
        <v>97180.247451440446</v>
      </c>
      <c r="AA18">
        <f t="shared" si="22"/>
        <v>97180.247451440446</v>
      </c>
      <c r="AB18">
        <f t="shared" si="22"/>
        <v>97180.247451440446</v>
      </c>
      <c r="AC18">
        <f t="shared" si="22"/>
        <v>97180.247451440446</v>
      </c>
      <c r="AD18">
        <f t="shared" si="22"/>
        <v>97180.247451440446</v>
      </c>
      <c r="AE18">
        <f t="shared" si="22"/>
        <v>97180.247451440446</v>
      </c>
      <c r="AF18">
        <f t="shared" si="22"/>
        <v>97180.247451440446</v>
      </c>
    </row>
    <row r="19" spans="1:32">
      <c r="A19" s="100" t="s">
        <v>105</v>
      </c>
      <c r="B19">
        <f t="shared" si="4"/>
        <v>94979.474630031924</v>
      </c>
      <c r="C19">
        <f t="shared" si="5"/>
        <v>94979.474630031924</v>
      </c>
      <c r="D19" s="170">
        <f t="shared" si="6"/>
        <v>94979.474630031924</v>
      </c>
      <c r="E19">
        <f t="shared" ref="E19:N19" si="23">SUM(E$5*SUMIFS(D$39:D$48,$B$39:$B$48,$A19),E$6*IF($B$2=TRUE,SUMIFS($B$147:$B$162,$A$147:$A$162,$A19),SUMIFS(F$125:F$140,$A$125:$A$140,$A19)))</f>
        <v>101757.31950243405</v>
      </c>
      <c r="F19">
        <f t="shared" si="23"/>
        <v>101157.276505064</v>
      </c>
      <c r="G19">
        <f t="shared" si="23"/>
        <v>102390.87563877237</v>
      </c>
      <c r="H19">
        <f t="shared" si="23"/>
        <v>103118.93183156622</v>
      </c>
      <c r="I19">
        <f t="shared" si="23"/>
        <v>103753.01435315554</v>
      </c>
      <c r="J19">
        <f t="shared" si="23"/>
        <v>106590.10144662805</v>
      </c>
      <c r="K19">
        <f t="shared" si="23"/>
        <v>103480.68936737794</v>
      </c>
      <c r="L19">
        <f t="shared" si="23"/>
        <v>102863.55274893039</v>
      </c>
      <c r="M19">
        <f t="shared" si="23"/>
        <v>102797.71560558902</v>
      </c>
      <c r="N19">
        <f t="shared" si="23"/>
        <v>102001.01901651584</v>
      </c>
      <c r="O19">
        <f t="shared" ref="O19:AF19" si="24">SUM(O$5*SUMIFS(N$39:N$48,$B$39:$B$48,$A19),O$6*IF($B$2=TRUE,SUMIFS($B$147:$B$162,$A$147:$A$162,$A19),SUMIFS(P$125:P$140,$A$125:$A$140,$A19)))</f>
        <v>104788.30353538629</v>
      </c>
      <c r="P19">
        <f t="shared" si="24"/>
        <v>99907.184425907952</v>
      </c>
      <c r="Q19">
        <f t="shared" si="24"/>
        <v>97899.188746092346</v>
      </c>
      <c r="R19">
        <f t="shared" si="24"/>
        <v>97656.283669630473</v>
      </c>
      <c r="S19">
        <f t="shared" si="24"/>
        <v>97352.250627774585</v>
      </c>
      <c r="T19">
        <f t="shared" si="24"/>
        <v>97587.169697243822</v>
      </c>
      <c r="U19">
        <f t="shared" si="24"/>
        <v>97312.507019400407</v>
      </c>
      <c r="V19">
        <f t="shared" si="24"/>
        <v>96992.21584401367</v>
      </c>
      <c r="W19">
        <f t="shared" si="24"/>
        <v>96992.21584401367</v>
      </c>
      <c r="X19">
        <f t="shared" si="24"/>
        <v>96992.21584401367</v>
      </c>
      <c r="Y19">
        <f t="shared" si="24"/>
        <v>96992.21584401367</v>
      </c>
      <c r="Z19">
        <f t="shared" si="24"/>
        <v>96992.21584401367</v>
      </c>
      <c r="AA19">
        <f t="shared" si="24"/>
        <v>96992.21584401367</v>
      </c>
      <c r="AB19">
        <f t="shared" si="24"/>
        <v>96992.21584401367</v>
      </c>
      <c r="AC19">
        <f t="shared" si="24"/>
        <v>96992.21584401367</v>
      </c>
      <c r="AD19">
        <f t="shared" si="24"/>
        <v>96992.21584401367</v>
      </c>
      <c r="AE19">
        <f t="shared" si="24"/>
        <v>96992.21584401367</v>
      </c>
      <c r="AF19">
        <f t="shared" si="24"/>
        <v>96992.21584401367</v>
      </c>
    </row>
    <row r="20" spans="1:32">
      <c r="A20" s="100" t="s">
        <v>106</v>
      </c>
      <c r="B20">
        <f t="shared" si="4"/>
        <v>48319.057057764017</v>
      </c>
      <c r="C20">
        <f t="shared" si="5"/>
        <v>48319.057057764017</v>
      </c>
      <c r="D20" s="170">
        <f t="shared" si="6"/>
        <v>48319.057057764017</v>
      </c>
      <c r="E20">
        <f t="shared" ref="E20:N20" si="25">SUM(E$5*SUMIFS(D$39:D$48,$B$39:$B$48,$A20),E$6*IF($B$2=TRUE,SUMIFS($B$147:$B$162,$A$147:$A$162,$A20),SUMIFS(F$125:F$140,$A$125:$A$140,$A20)))</f>
        <v>46463.16532055899</v>
      </c>
      <c r="F20">
        <f t="shared" si="25"/>
        <v>43848.231812253587</v>
      </c>
      <c r="G20">
        <f t="shared" si="25"/>
        <v>44516.549987342783</v>
      </c>
      <c r="H20">
        <f t="shared" si="25"/>
        <v>45101.704082158518</v>
      </c>
      <c r="I20">
        <f t="shared" si="25"/>
        <v>43355.657223076167</v>
      </c>
      <c r="J20">
        <f t="shared" si="25"/>
        <v>39589.903223960879</v>
      </c>
      <c r="K20">
        <f t="shared" si="25"/>
        <v>38568.001384540839</v>
      </c>
      <c r="L20">
        <f t="shared" si="25"/>
        <v>37239.013670929002</v>
      </c>
      <c r="M20">
        <f t="shared" si="25"/>
        <v>38006.591243052142</v>
      </c>
      <c r="N20">
        <f t="shared" si="25"/>
        <v>37477.867704899843</v>
      </c>
      <c r="O20">
        <f t="shared" ref="O20:AF20" si="26">SUM(O$5*SUMIFS(N$39:N$48,$B$39:$B$48,$A20),O$6*IF($B$2=TRUE,SUMIFS($B$147:$B$162,$A$147:$A$162,$A20),SUMIFS(P$125:P$140,$A$125:$A$140,$A20)))</f>
        <v>37899.560181269509</v>
      </c>
      <c r="P20">
        <f t="shared" si="26"/>
        <v>34043.135266030389</v>
      </c>
      <c r="Q20">
        <f t="shared" si="26"/>
        <v>31093.74883065484</v>
      </c>
      <c r="R20">
        <f t="shared" si="26"/>
        <v>31182.988916426875</v>
      </c>
      <c r="S20">
        <f t="shared" si="26"/>
        <v>31153.510436368779</v>
      </c>
      <c r="T20">
        <f t="shared" si="26"/>
        <v>31396.122169503837</v>
      </c>
      <c r="U20">
        <f t="shared" si="26"/>
        <v>31442.860664629836</v>
      </c>
      <c r="V20">
        <f t="shared" si="26"/>
        <v>32037.351672938097</v>
      </c>
      <c r="W20">
        <f t="shared" si="26"/>
        <v>32037.351672938097</v>
      </c>
      <c r="X20">
        <f t="shared" si="26"/>
        <v>32037.351672938097</v>
      </c>
      <c r="Y20">
        <f t="shared" si="26"/>
        <v>32037.351672938097</v>
      </c>
      <c r="Z20">
        <f t="shared" si="26"/>
        <v>32037.351672938097</v>
      </c>
      <c r="AA20">
        <f t="shared" si="26"/>
        <v>32037.351672938097</v>
      </c>
      <c r="AB20">
        <f t="shared" si="26"/>
        <v>32037.351672938097</v>
      </c>
      <c r="AC20">
        <f t="shared" si="26"/>
        <v>32037.351672938097</v>
      </c>
      <c r="AD20">
        <f t="shared" si="26"/>
        <v>32037.351672938097</v>
      </c>
      <c r="AE20">
        <f t="shared" si="26"/>
        <v>32037.351672938097</v>
      </c>
      <c r="AF20">
        <f t="shared" si="26"/>
        <v>32037.351672938097</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275.96615006319263</v>
      </c>
      <c r="F23">
        <f t="shared" si="31"/>
        <v>563.63336128182277</v>
      </c>
      <c r="G23">
        <f t="shared" si="31"/>
        <v>667.31142972172267</v>
      </c>
      <c r="H23">
        <f t="shared" si="31"/>
        <v>1115.7859098937424</v>
      </c>
      <c r="I23">
        <f t="shared" si="31"/>
        <v>1710.2344858170854</v>
      </c>
      <c r="J23">
        <f t="shared" si="31"/>
        <v>1867.0953914456502</v>
      </c>
      <c r="K23">
        <f t="shared" si="31"/>
        <v>1907.3502341529245</v>
      </c>
      <c r="L23">
        <f t="shared" si="31"/>
        <v>2308.5557821565039</v>
      </c>
      <c r="M23">
        <f t="shared" si="31"/>
        <v>2308.5557821565039</v>
      </c>
      <c r="N23">
        <f t="shared" si="31"/>
        <v>2308.5557821565039</v>
      </c>
      <c r="O23">
        <f t="shared" ref="O23:AF23" si="32">SUM(O$5*SUMIFS(N$39:N$48,$B$39:$B$48,$A23),O$6*IF($B$2=TRUE,SUMIFS($B$147:$B$162,$A$147:$A$162,$A23),SUMIFS(P$125:P$140,$A$125:$A$140,$A23)))</f>
        <v>2308.5557821565039</v>
      </c>
      <c r="P23">
        <f t="shared" si="32"/>
        <v>2308.5557821565039</v>
      </c>
      <c r="Q23">
        <f t="shared" si="32"/>
        <v>2308.5557821565039</v>
      </c>
      <c r="R23">
        <f t="shared" si="32"/>
        <v>2308.5557821565039</v>
      </c>
      <c r="S23">
        <f t="shared" si="32"/>
        <v>2308.5557821565039</v>
      </c>
      <c r="T23">
        <f t="shared" si="32"/>
        <v>2308.5557821565039</v>
      </c>
      <c r="U23">
        <f t="shared" si="32"/>
        <v>2308.5557821565039</v>
      </c>
      <c r="V23">
        <f t="shared" si="32"/>
        <v>2308.5557821565039</v>
      </c>
      <c r="W23">
        <f t="shared" si="32"/>
        <v>2308.5557821565039</v>
      </c>
      <c r="X23">
        <f t="shared" si="32"/>
        <v>2308.5557821565039</v>
      </c>
      <c r="Y23">
        <f t="shared" si="32"/>
        <v>2308.5557821565039</v>
      </c>
      <c r="Z23">
        <f t="shared" si="32"/>
        <v>2308.5557821565039</v>
      </c>
      <c r="AA23">
        <f t="shared" si="32"/>
        <v>2308.5557821565039</v>
      </c>
      <c r="AB23">
        <f t="shared" si="32"/>
        <v>2308.5557821565039</v>
      </c>
      <c r="AC23">
        <f t="shared" si="32"/>
        <v>2308.5557821565039</v>
      </c>
      <c r="AD23">
        <f t="shared" si="32"/>
        <v>2308.5557821565039</v>
      </c>
      <c r="AE23">
        <f t="shared" si="32"/>
        <v>2308.5557821565039</v>
      </c>
      <c r="AF23">
        <f t="shared" si="32"/>
        <v>2308.5557821565039</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4">L39</f>
        <v>2.6074940013697069E-2</v>
      </c>
      <c r="N39" s="156">
        <f t="shared" si="54"/>
        <v>2.6074940013697069E-2</v>
      </c>
      <c r="O39" s="156">
        <f t="shared" si="54"/>
        <v>2.6074940013697069E-2</v>
      </c>
      <c r="P39" s="156">
        <f t="shared" si="54"/>
        <v>2.6074940013697069E-2</v>
      </c>
      <c r="Q39" s="156">
        <f t="shared" si="54"/>
        <v>2.6074940013697069E-2</v>
      </c>
      <c r="R39" s="156">
        <f t="shared" si="54"/>
        <v>2.6074940013697069E-2</v>
      </c>
      <c r="S39" s="156">
        <f t="shared" si="54"/>
        <v>2.6074940013697069E-2</v>
      </c>
      <c r="T39" s="156">
        <f t="shared" si="54"/>
        <v>2.6074940013697069E-2</v>
      </c>
      <c r="U39" s="156">
        <f t="shared" si="54"/>
        <v>2.6074940013697069E-2</v>
      </c>
      <c r="V39" s="156">
        <f t="shared" si="54"/>
        <v>2.6074940013697069E-2</v>
      </c>
      <c r="W39" s="156">
        <f t="shared" si="54"/>
        <v>2.6074940013697069E-2</v>
      </c>
      <c r="X39" s="156">
        <f t="shared" si="54"/>
        <v>2.6074940013697069E-2</v>
      </c>
      <c r="Y39" s="156">
        <f t="shared" si="54"/>
        <v>2.6074940013697069E-2</v>
      </c>
      <c r="Z39" s="156">
        <f t="shared" si="54"/>
        <v>2.6074940013697069E-2</v>
      </c>
      <c r="AA39" s="156">
        <f t="shared" si="54"/>
        <v>2.6074940013697069E-2</v>
      </c>
      <c r="AB39" s="156">
        <f t="shared" si="54"/>
        <v>2.6074940013697069E-2</v>
      </c>
      <c r="AC39" s="156">
        <f t="shared" si="54"/>
        <v>2.6074940013697069E-2</v>
      </c>
      <c r="AD39" s="156">
        <f t="shared" si="54"/>
        <v>2.6074940013697069E-2</v>
      </c>
      <c r="AE39" s="156">
        <f t="shared" si="54"/>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5">K40</f>
        <v>2.8817334603210461E-3</v>
      </c>
      <c r="M40" s="156">
        <f t="shared" si="55"/>
        <v>2.8817334603210461E-3</v>
      </c>
      <c r="N40" s="156">
        <f t="shared" si="55"/>
        <v>2.8817334603210461E-3</v>
      </c>
      <c r="O40" s="156">
        <f t="shared" si="55"/>
        <v>2.8817334603210461E-3</v>
      </c>
      <c r="P40" s="156">
        <f t="shared" si="55"/>
        <v>2.8817334603210461E-3</v>
      </c>
      <c r="Q40" s="156">
        <f t="shared" si="55"/>
        <v>2.8817334603210461E-3</v>
      </c>
      <c r="R40" s="156">
        <f t="shared" si="55"/>
        <v>2.8817334603210461E-3</v>
      </c>
      <c r="S40" s="156">
        <f t="shared" si="55"/>
        <v>2.8817334603210461E-3</v>
      </c>
      <c r="T40" s="156">
        <f t="shared" si="55"/>
        <v>2.8817334603210461E-3</v>
      </c>
      <c r="U40" s="156">
        <f t="shared" si="55"/>
        <v>2.8817334603210461E-3</v>
      </c>
      <c r="V40" s="156">
        <f t="shared" si="55"/>
        <v>2.8817334603210461E-3</v>
      </c>
      <c r="W40" s="156">
        <f t="shared" si="55"/>
        <v>2.8817334603210461E-3</v>
      </c>
      <c r="X40" s="156">
        <f t="shared" si="55"/>
        <v>2.8817334603210461E-3</v>
      </c>
      <c r="Y40" s="156">
        <f t="shared" si="55"/>
        <v>2.8817334603210461E-3</v>
      </c>
      <c r="Z40" s="156">
        <f t="shared" si="55"/>
        <v>2.8817334603210461E-3</v>
      </c>
      <c r="AA40" s="156">
        <f t="shared" si="55"/>
        <v>2.8817334603210461E-3</v>
      </c>
      <c r="AB40" s="156">
        <f t="shared" si="54"/>
        <v>2.8817334603210461E-3</v>
      </c>
      <c r="AC40" s="156">
        <f t="shared" si="54"/>
        <v>2.8817334603210461E-3</v>
      </c>
      <c r="AD40" s="156">
        <f t="shared" si="54"/>
        <v>2.8817334603210461E-3</v>
      </c>
      <c r="AE40" s="156">
        <f t="shared" si="54"/>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5"/>
        <v>5.916457254647392E-2</v>
      </c>
      <c r="M42" s="156">
        <f t="shared" si="54"/>
        <v>5.916457254647392E-2</v>
      </c>
      <c r="N42" s="156">
        <f t="shared" si="54"/>
        <v>5.916457254647392E-2</v>
      </c>
      <c r="O42" s="156">
        <f t="shared" si="54"/>
        <v>5.916457254647392E-2</v>
      </c>
      <c r="P42" s="156">
        <f t="shared" si="54"/>
        <v>5.916457254647392E-2</v>
      </c>
      <c r="Q42" s="156">
        <f t="shared" si="54"/>
        <v>5.916457254647392E-2</v>
      </c>
      <c r="R42" s="156">
        <f t="shared" si="54"/>
        <v>5.916457254647392E-2</v>
      </c>
      <c r="S42" s="156">
        <f t="shared" si="54"/>
        <v>5.916457254647392E-2</v>
      </c>
      <c r="T42" s="156">
        <f t="shared" si="54"/>
        <v>5.916457254647392E-2</v>
      </c>
      <c r="U42" s="156">
        <f t="shared" si="54"/>
        <v>5.916457254647392E-2</v>
      </c>
      <c r="V42" s="156">
        <f t="shared" si="54"/>
        <v>5.916457254647392E-2</v>
      </c>
      <c r="W42" s="156">
        <f t="shared" si="54"/>
        <v>5.916457254647392E-2</v>
      </c>
      <c r="X42" s="156">
        <f t="shared" si="54"/>
        <v>5.916457254647392E-2</v>
      </c>
      <c r="Y42" s="156">
        <f t="shared" si="54"/>
        <v>5.916457254647392E-2</v>
      </c>
      <c r="Z42" s="156">
        <f t="shared" si="54"/>
        <v>5.916457254647392E-2</v>
      </c>
      <c r="AA42" s="156">
        <f t="shared" si="54"/>
        <v>5.916457254647392E-2</v>
      </c>
      <c r="AB42" s="156">
        <f t="shared" si="54"/>
        <v>5.916457254647392E-2</v>
      </c>
      <c r="AC42" s="156">
        <f t="shared" si="54"/>
        <v>5.916457254647392E-2</v>
      </c>
      <c r="AD42" s="156">
        <f t="shared" si="54"/>
        <v>5.916457254647392E-2</v>
      </c>
      <c r="AE42" s="156">
        <f t="shared" si="54"/>
        <v>5.916457254647392E-2</v>
      </c>
    </row>
    <row r="43" spans="1:32">
      <c r="B43" s="2" t="s">
        <v>347</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5"/>
        <v>0.11356503027736838</v>
      </c>
      <c r="M43" s="156">
        <f t="shared" si="54"/>
        <v>0.11356503027736838</v>
      </c>
      <c r="N43" s="156">
        <f t="shared" si="54"/>
        <v>0.11356503027736838</v>
      </c>
      <c r="O43" s="156">
        <f t="shared" si="54"/>
        <v>0.11356503027736838</v>
      </c>
      <c r="P43" s="156">
        <f t="shared" si="54"/>
        <v>0.11356503027736838</v>
      </c>
      <c r="Q43" s="156">
        <f t="shared" si="54"/>
        <v>0.11356503027736838</v>
      </c>
      <c r="R43" s="156">
        <f t="shared" si="54"/>
        <v>0.11356503027736838</v>
      </c>
      <c r="S43" s="156">
        <f t="shared" si="54"/>
        <v>0.11356503027736838</v>
      </c>
      <c r="T43" s="156">
        <f t="shared" si="54"/>
        <v>0.11356503027736838</v>
      </c>
      <c r="U43" s="156">
        <f t="shared" si="54"/>
        <v>0.11356503027736838</v>
      </c>
      <c r="V43" s="156">
        <f t="shared" si="54"/>
        <v>0.11356503027736838</v>
      </c>
      <c r="W43" s="156">
        <f t="shared" si="54"/>
        <v>0.11356503027736838</v>
      </c>
      <c r="X43" s="156">
        <f t="shared" si="54"/>
        <v>0.11356503027736838</v>
      </c>
      <c r="Y43" s="156">
        <f t="shared" si="54"/>
        <v>0.11356503027736838</v>
      </c>
      <c r="Z43" s="156">
        <f t="shared" si="54"/>
        <v>0.11356503027736838</v>
      </c>
      <c r="AA43" s="156">
        <f t="shared" si="54"/>
        <v>0.11356503027736838</v>
      </c>
      <c r="AB43" s="156">
        <f t="shared" si="54"/>
        <v>0.11356503027736838</v>
      </c>
      <c r="AC43" s="156">
        <f t="shared" si="54"/>
        <v>0.11356503027736838</v>
      </c>
      <c r="AD43" s="156">
        <f t="shared" si="54"/>
        <v>0.11356503027736838</v>
      </c>
      <c r="AE43" s="156">
        <f t="shared" si="54"/>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5"/>
        <v>0.20421743427512734</v>
      </c>
      <c r="M44" s="156">
        <f t="shared" si="54"/>
        <v>0.20421743427512734</v>
      </c>
      <c r="N44" s="156">
        <f t="shared" si="54"/>
        <v>0.20421743427512734</v>
      </c>
      <c r="O44" s="156">
        <f t="shared" si="54"/>
        <v>0.20421743427512734</v>
      </c>
      <c r="P44" s="156">
        <f t="shared" si="54"/>
        <v>0.20421743427512734</v>
      </c>
      <c r="Q44" s="156">
        <f t="shared" si="54"/>
        <v>0.20421743427512734</v>
      </c>
      <c r="R44" s="156">
        <f t="shared" si="54"/>
        <v>0.20421743427512734</v>
      </c>
      <c r="S44" s="156">
        <f t="shared" si="54"/>
        <v>0.20421743427512734</v>
      </c>
      <c r="T44" s="156">
        <f t="shared" si="54"/>
        <v>0.20421743427512734</v>
      </c>
      <c r="U44" s="156">
        <f t="shared" si="54"/>
        <v>0.20421743427512734</v>
      </c>
      <c r="V44" s="156">
        <f t="shared" si="54"/>
        <v>0.20421743427512734</v>
      </c>
      <c r="W44" s="156">
        <f t="shared" si="54"/>
        <v>0.20421743427512734</v>
      </c>
      <c r="X44" s="156">
        <f t="shared" si="54"/>
        <v>0.20421743427512734</v>
      </c>
      <c r="Y44" s="156">
        <f t="shared" si="54"/>
        <v>0.20421743427512734</v>
      </c>
      <c r="Z44" s="156">
        <f t="shared" si="54"/>
        <v>0.20421743427512734</v>
      </c>
      <c r="AA44" s="156">
        <f t="shared" si="54"/>
        <v>0.20421743427512734</v>
      </c>
      <c r="AB44" s="156">
        <f t="shared" si="54"/>
        <v>0.20421743427512734</v>
      </c>
      <c r="AC44" s="156">
        <f t="shared" si="54"/>
        <v>0.20421743427512734</v>
      </c>
      <c r="AD44" s="156">
        <f t="shared" si="54"/>
        <v>0.20421743427512734</v>
      </c>
      <c r="AE44" s="156">
        <f t="shared" si="54"/>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5"/>
        <v>0.32013476011711006</v>
      </c>
      <c r="M45" s="156">
        <f t="shared" si="54"/>
        <v>0.32013476011711006</v>
      </c>
      <c r="N45" s="156">
        <f t="shared" si="54"/>
        <v>0.32013476011711006</v>
      </c>
      <c r="O45" s="156">
        <f t="shared" si="54"/>
        <v>0.32013476011711006</v>
      </c>
      <c r="P45" s="156">
        <f t="shared" si="54"/>
        <v>0.32013476011711006</v>
      </c>
      <c r="Q45" s="156">
        <f t="shared" si="54"/>
        <v>0.32013476011711006</v>
      </c>
      <c r="R45" s="156">
        <f t="shared" si="54"/>
        <v>0.32013476011711006</v>
      </c>
      <c r="S45" s="156">
        <f t="shared" si="54"/>
        <v>0.32013476011711006</v>
      </c>
      <c r="T45" s="156">
        <f t="shared" si="54"/>
        <v>0.32013476011711006</v>
      </c>
      <c r="U45" s="156">
        <f t="shared" si="54"/>
        <v>0.32013476011711006</v>
      </c>
      <c r="V45" s="156">
        <f t="shared" si="54"/>
        <v>0.32013476011711006</v>
      </c>
      <c r="W45" s="156">
        <f t="shared" si="54"/>
        <v>0.32013476011711006</v>
      </c>
      <c r="X45" s="156">
        <f t="shared" si="54"/>
        <v>0.32013476011711006</v>
      </c>
      <c r="Y45" s="156">
        <f t="shared" si="54"/>
        <v>0.32013476011711006</v>
      </c>
      <c r="Z45" s="156">
        <f t="shared" si="54"/>
        <v>0.32013476011711006</v>
      </c>
      <c r="AA45" s="156">
        <f t="shared" si="54"/>
        <v>0.32013476011711006</v>
      </c>
      <c r="AB45" s="156">
        <f t="shared" si="54"/>
        <v>0.32013476011711006</v>
      </c>
      <c r="AC45" s="156">
        <f t="shared" si="54"/>
        <v>0.32013476011711006</v>
      </c>
      <c r="AD45" s="156">
        <f t="shared" si="54"/>
        <v>0.32013476011711006</v>
      </c>
      <c r="AE45" s="156">
        <f t="shared" si="54"/>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5"/>
        <v>1.8852600325176359E-2</v>
      </c>
      <c r="M46" s="156">
        <f t="shared" si="54"/>
        <v>1.8852600325176359E-2</v>
      </c>
      <c r="N46" s="156">
        <f t="shared" si="54"/>
        <v>1.8852600325176359E-2</v>
      </c>
      <c r="O46" s="156">
        <f t="shared" si="54"/>
        <v>1.8852600325176359E-2</v>
      </c>
      <c r="P46" s="156">
        <f t="shared" si="54"/>
        <v>1.8852600325176359E-2</v>
      </c>
      <c r="Q46" s="156">
        <f t="shared" si="54"/>
        <v>1.8852600325176359E-2</v>
      </c>
      <c r="R46" s="156">
        <f t="shared" si="54"/>
        <v>1.8852600325176359E-2</v>
      </c>
      <c r="S46" s="156">
        <f t="shared" si="54"/>
        <v>1.8852600325176359E-2</v>
      </c>
      <c r="T46" s="156">
        <f t="shared" si="54"/>
        <v>1.8852600325176359E-2</v>
      </c>
      <c r="U46" s="156">
        <f t="shared" si="54"/>
        <v>1.8852600325176359E-2</v>
      </c>
      <c r="V46" s="156">
        <f t="shared" si="54"/>
        <v>1.8852600325176359E-2</v>
      </c>
      <c r="W46" s="156">
        <f t="shared" si="54"/>
        <v>1.8852600325176359E-2</v>
      </c>
      <c r="X46" s="156">
        <f t="shared" si="54"/>
        <v>1.8852600325176359E-2</v>
      </c>
      <c r="Y46" s="156">
        <f t="shared" si="54"/>
        <v>1.8852600325176359E-2</v>
      </c>
      <c r="Z46" s="156">
        <f t="shared" si="54"/>
        <v>1.8852600325176359E-2</v>
      </c>
      <c r="AA46" s="156">
        <f t="shared" si="54"/>
        <v>1.8852600325176359E-2</v>
      </c>
      <c r="AB46" s="156">
        <f t="shared" si="54"/>
        <v>1.8852600325176359E-2</v>
      </c>
      <c r="AC46" s="156">
        <f t="shared" si="54"/>
        <v>1.8852600325176359E-2</v>
      </c>
      <c r="AD46" s="156">
        <f t="shared" si="54"/>
        <v>1.8852600325176359E-2</v>
      </c>
      <c r="AE46" s="156">
        <f t="shared" si="54"/>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5"/>
        <v>0.21264998720367786</v>
      </c>
      <c r="M47" s="156">
        <f t="shared" si="54"/>
        <v>0.21264998720367786</v>
      </c>
      <c r="N47" s="156">
        <f t="shared" si="54"/>
        <v>0.21264998720367786</v>
      </c>
      <c r="O47" s="156">
        <f t="shared" si="54"/>
        <v>0.21264998720367786</v>
      </c>
      <c r="P47" s="156">
        <f t="shared" si="54"/>
        <v>0.21264998720367786</v>
      </c>
      <c r="Q47" s="156">
        <f t="shared" si="54"/>
        <v>0.21264998720367786</v>
      </c>
      <c r="R47" s="156">
        <f t="shared" si="54"/>
        <v>0.21264998720367786</v>
      </c>
      <c r="S47" s="156">
        <f t="shared" si="54"/>
        <v>0.21264998720367786</v>
      </c>
      <c r="T47" s="156">
        <f t="shared" si="54"/>
        <v>0.21264998720367786</v>
      </c>
      <c r="U47" s="156">
        <f t="shared" si="54"/>
        <v>0.21264998720367786</v>
      </c>
      <c r="V47" s="156">
        <f t="shared" si="54"/>
        <v>0.21264998720367786</v>
      </c>
      <c r="W47" s="156">
        <f t="shared" si="54"/>
        <v>0.21264998720367786</v>
      </c>
      <c r="X47" s="156">
        <f t="shared" si="54"/>
        <v>0.21264998720367786</v>
      </c>
      <c r="Y47" s="156">
        <f t="shared" si="54"/>
        <v>0.21264998720367786</v>
      </c>
      <c r="Z47" s="156">
        <f t="shared" si="54"/>
        <v>0.21264998720367786</v>
      </c>
      <c r="AA47" s="156">
        <f t="shared" si="54"/>
        <v>0.21264998720367786</v>
      </c>
      <c r="AB47" s="156">
        <f t="shared" si="54"/>
        <v>0.21264998720367786</v>
      </c>
      <c r="AC47" s="156">
        <f t="shared" si="54"/>
        <v>0.21264998720367786</v>
      </c>
      <c r="AD47" s="156">
        <f t="shared" si="54"/>
        <v>0.21264998720367786</v>
      </c>
      <c r="AE47" s="156">
        <f t="shared" si="54"/>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5"/>
        <v>4.2458941781047907E-2</v>
      </c>
      <c r="M48" s="156">
        <f t="shared" si="54"/>
        <v>4.2458941781047907E-2</v>
      </c>
      <c r="N48" s="156">
        <f t="shared" si="54"/>
        <v>4.2458941781047907E-2</v>
      </c>
      <c r="O48" s="156">
        <f t="shared" si="54"/>
        <v>4.2458941781047907E-2</v>
      </c>
      <c r="P48" s="156">
        <f t="shared" si="54"/>
        <v>4.2458941781047907E-2</v>
      </c>
      <c r="Q48" s="156">
        <f t="shared" si="54"/>
        <v>4.2458941781047907E-2</v>
      </c>
      <c r="R48" s="156">
        <f t="shared" si="54"/>
        <v>4.2458941781047907E-2</v>
      </c>
      <c r="S48" s="156">
        <f t="shared" si="54"/>
        <v>4.2458941781047907E-2</v>
      </c>
      <c r="T48" s="156">
        <f t="shared" si="54"/>
        <v>4.2458941781047907E-2</v>
      </c>
      <c r="U48" s="156">
        <f t="shared" si="54"/>
        <v>4.2458941781047907E-2</v>
      </c>
      <c r="V48" s="156">
        <f t="shared" si="54"/>
        <v>4.2458941781047907E-2</v>
      </c>
      <c r="W48" s="156">
        <f t="shared" si="54"/>
        <v>4.2458941781047907E-2</v>
      </c>
      <c r="X48" s="156">
        <f t="shared" si="54"/>
        <v>4.2458941781047907E-2</v>
      </c>
      <c r="Y48" s="156">
        <f t="shared" si="54"/>
        <v>4.2458941781047907E-2</v>
      </c>
      <c r="Z48" s="156">
        <f t="shared" si="54"/>
        <v>4.2458941781047907E-2</v>
      </c>
      <c r="AA48" s="156">
        <f t="shared" si="54"/>
        <v>4.2458941781047907E-2</v>
      </c>
      <c r="AB48" s="156">
        <f t="shared" si="54"/>
        <v>4.2458941781047907E-2</v>
      </c>
      <c r="AC48" s="156">
        <f t="shared" si="54"/>
        <v>4.2458941781047907E-2</v>
      </c>
      <c r="AD48" s="156">
        <f t="shared" si="54"/>
        <v>4.2458941781047907E-2</v>
      </c>
      <c r="AE48" s="156">
        <f t="shared" si="54"/>
        <v>4.2458941781047907E-2</v>
      </c>
    </row>
    <row r="49" spans="1:110">
      <c r="B49" s="1"/>
    </row>
    <row r="50" spans="1:110">
      <c r="B50" s="1"/>
      <c r="C50" s="160">
        <f>SUM(C39:C48)</f>
        <v>0.99999999999999978</v>
      </c>
      <c r="D50" s="160">
        <f>SUM(D39:D48)</f>
        <v>1</v>
      </c>
      <c r="E50" s="160">
        <f>SUM(E39:E48)</f>
        <v>1</v>
      </c>
      <c r="F50" s="160">
        <f>SUM(F39:F48)</f>
        <v>1</v>
      </c>
      <c r="G50" s="160">
        <f t="shared" ref="G50:K50" si="56">SUM(G39:G48)</f>
        <v>1</v>
      </c>
      <c r="H50" s="160">
        <f t="shared" si="56"/>
        <v>1</v>
      </c>
      <c r="I50" s="160">
        <f t="shared" si="56"/>
        <v>1</v>
      </c>
      <c r="J50" s="160">
        <f t="shared" si="56"/>
        <v>1.0000000000000002</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21431764</v>
      </c>
      <c r="D2" s="91">
        <f>C2</f>
        <v>21431764</v>
      </c>
      <c r="E2" s="91">
        <f t="shared" ref="E2:AH2" si="0">D2</f>
        <v>21431764</v>
      </c>
      <c r="F2" s="91">
        <f t="shared" si="0"/>
        <v>21431764</v>
      </c>
      <c r="G2" s="91">
        <f t="shared" si="0"/>
        <v>21431764</v>
      </c>
      <c r="H2" s="91">
        <f t="shared" si="0"/>
        <v>21431764</v>
      </c>
      <c r="I2" s="91">
        <f t="shared" si="0"/>
        <v>21431764</v>
      </c>
      <c r="J2" s="91">
        <f t="shared" si="0"/>
        <v>21431764</v>
      </c>
      <c r="K2" s="91">
        <f t="shared" si="0"/>
        <v>21431764</v>
      </c>
      <c r="L2" s="91">
        <f t="shared" si="0"/>
        <v>21431764</v>
      </c>
      <c r="M2" s="91">
        <f t="shared" si="0"/>
        <v>21431764</v>
      </c>
      <c r="N2" s="91">
        <f t="shared" si="0"/>
        <v>21431764</v>
      </c>
      <c r="O2" s="91">
        <f t="shared" si="0"/>
        <v>21431764</v>
      </c>
      <c r="P2" s="91">
        <f t="shared" si="0"/>
        <v>21431764</v>
      </c>
      <c r="Q2" s="91">
        <f t="shared" si="0"/>
        <v>21431764</v>
      </c>
      <c r="R2" s="91">
        <f t="shared" si="0"/>
        <v>21431764</v>
      </c>
      <c r="S2" s="91">
        <f t="shared" si="0"/>
        <v>21431764</v>
      </c>
      <c r="T2" s="91">
        <f t="shared" si="0"/>
        <v>21431764</v>
      </c>
      <c r="U2" s="91">
        <f t="shared" si="0"/>
        <v>21431764</v>
      </c>
      <c r="V2" s="91">
        <f t="shared" si="0"/>
        <v>21431764</v>
      </c>
      <c r="W2" s="91">
        <f t="shared" si="0"/>
        <v>21431764</v>
      </c>
      <c r="X2" s="91">
        <f t="shared" si="0"/>
        <v>21431764</v>
      </c>
      <c r="Y2" s="91">
        <f t="shared" si="0"/>
        <v>21431764</v>
      </c>
      <c r="Z2" s="91">
        <f t="shared" si="0"/>
        <v>21431764</v>
      </c>
      <c r="AA2" s="91">
        <f t="shared" si="0"/>
        <v>21431764</v>
      </c>
      <c r="AB2" s="91">
        <f t="shared" si="0"/>
        <v>21431764</v>
      </c>
      <c r="AC2" s="91">
        <f t="shared" si="0"/>
        <v>21431764</v>
      </c>
      <c r="AD2" s="91">
        <f t="shared" si="0"/>
        <v>21431764</v>
      </c>
      <c r="AE2" s="91">
        <f t="shared" si="0"/>
        <v>21431764</v>
      </c>
      <c r="AF2" s="91">
        <f t="shared" si="0"/>
        <v>21431764</v>
      </c>
      <c r="AG2" s="91">
        <f t="shared" si="0"/>
        <v>21431764</v>
      </c>
      <c r="AH2" s="91">
        <f t="shared" si="0"/>
        <v>21431764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595690.01360249706</v>
      </c>
      <c r="C2" s="5">
        <f>SUMIFS(Imports_new!C$10:C$33,Imports_new!$A$10:$A$33,$A2)</f>
        <v>595690.01360249706</v>
      </c>
      <c r="D2" s="5">
        <f>SUMIFS(Imports_new!D$10:D$33,Imports_new!$A$10:$A$33,$A2)</f>
        <v>595690.01360249706</v>
      </c>
      <c r="E2" s="5">
        <f>SUMIFS(Imports_new!E$10:E$33,Imports_new!$A$10:$A$33,$A2)</f>
        <v>542861.05778429541</v>
      </c>
      <c r="F2" s="5">
        <f>SUMIFS(Imports_new!F$10:F$33,Imports_new!$A$10:$A$33,$A2)</f>
        <v>468379.48461389419</v>
      </c>
      <c r="G2" s="5">
        <f>SUMIFS(Imports_new!G$10:G$33,Imports_new!$A$10:$A$33,$A2)</f>
        <v>489657.10183212301</v>
      </c>
      <c r="H2" s="5">
        <f>SUMIFS(Imports_new!H$10:H$33,Imports_new!$A$10:$A$33,$A2)</f>
        <v>469991.69137373619</v>
      </c>
      <c r="I2" s="5">
        <f>SUMIFS(Imports_new!I$10:I$33,Imports_new!$A$10:$A$33,$A2)</f>
        <v>457231.6590089841</v>
      </c>
      <c r="J2" s="5">
        <f>SUMIFS(Imports_new!J$10:J$33,Imports_new!$A$10:$A$33,$A2)</f>
        <v>264279.31511227688</v>
      </c>
      <c r="K2" s="5">
        <f>SUMIFS(Imports_new!K$10:K$33,Imports_new!$A$10:$A$33,$A2)</f>
        <v>61418.797590499809</v>
      </c>
      <c r="L2" s="5">
        <f>SUMIFS(Imports_new!L$10:L$33,Imports_new!$A$10:$A$33,$A2)</f>
        <v>63982.014734757817</v>
      </c>
      <c r="M2" s="5">
        <f>SUMIFS(Imports_new!M$10:M$33,Imports_new!$A$10:$A$33,$A2)</f>
        <v>64688.511731637751</v>
      </c>
      <c r="N2" s="5">
        <f>SUMIFS(Imports_new!N$10:N$33,Imports_new!$A$10:$A$33,$A2)</f>
        <v>42699.498985784689</v>
      </c>
      <c r="O2" s="5">
        <f>SUMIFS(Imports_new!O$10:O$33,Imports_new!$A$10:$A$33,$A2)</f>
        <v>44697.922817476043</v>
      </c>
      <c r="P2" s="5">
        <f>SUMIFS(Imports_new!P$10:P$33,Imports_new!$A$10:$A$33,$A2)</f>
        <v>34477.00139471532</v>
      </c>
      <c r="Q2" s="5">
        <f>SUMIFS(Imports_new!Q$10:Q$33,Imports_new!$A$10:$A$33,$A2)</f>
        <v>32740.930423641512</v>
      </c>
      <c r="R2" s="5">
        <f>SUMIFS(Imports_new!R$10:R$33,Imports_new!$A$10:$A$33,$A2)</f>
        <v>33592.963869740794</v>
      </c>
      <c r="S2" s="5">
        <f>SUMIFS(Imports_new!S$10:S$33,Imports_new!$A$10:$A$33,$A2)</f>
        <v>29481.572817568467</v>
      </c>
      <c r="T2" s="5">
        <f>SUMIFS(Imports_new!T$10:T$33,Imports_new!$A$10:$A$33,$A2)</f>
        <v>29420.781342358194</v>
      </c>
      <c r="U2" s="5">
        <f>SUMIFS(Imports_new!U$10:U$33,Imports_new!$A$10:$A$33,$A2)</f>
        <v>25039.820181360781</v>
      </c>
      <c r="V2" s="5">
        <f>SUMIFS(Imports_new!V$10:V$33,Imports_new!$A$10:$A$33,$A2)</f>
        <v>26135.24196159231</v>
      </c>
      <c r="W2" s="5">
        <f>SUMIFS(Imports_new!W$10:W$33,Imports_new!$A$10:$A$33,$A2)</f>
        <v>26135.24196159231</v>
      </c>
      <c r="X2" s="5">
        <f>SUMIFS(Imports_new!X$10:X$33,Imports_new!$A$10:$A$33,$A2)</f>
        <v>26135.24196159231</v>
      </c>
      <c r="Y2" s="5">
        <f>SUMIFS(Imports_new!Y$10:Y$33,Imports_new!$A$10:$A$33,$A2)</f>
        <v>26135.24196159231</v>
      </c>
      <c r="Z2" s="5">
        <f>SUMIFS(Imports_new!Z$10:Z$33,Imports_new!$A$10:$A$33,$A2)</f>
        <v>26135.24196159231</v>
      </c>
      <c r="AA2" s="5">
        <f>SUMIFS(Imports_new!AA$10:AA$33,Imports_new!$A$10:$A$33,$A2)</f>
        <v>26135.24196159231</v>
      </c>
      <c r="AB2" s="5">
        <f>SUMIFS(Imports_new!AB$10:AB$33,Imports_new!$A$10:$A$33,$A2)</f>
        <v>26135.24196159231</v>
      </c>
      <c r="AC2" s="5">
        <f>SUMIFS(Imports_new!AC$10:AC$33,Imports_new!$A$10:$A$33,$A2)</f>
        <v>26135.24196159231</v>
      </c>
      <c r="AD2" s="5">
        <f>SUMIFS(Imports_new!AD$10:AD$33,Imports_new!$A$10:$A$33,$A2)</f>
        <v>26135.24196159231</v>
      </c>
      <c r="AE2" s="5">
        <f>SUMIFS(Imports_new!AE$10:AE$33,Imports_new!$A$10:$A$33,$A2)</f>
        <v>26135.24196159231</v>
      </c>
      <c r="AF2" s="5">
        <f>SUMIFS(Imports_new!AF$10:AF$33,Imports_new!$A$10:$A$33,$A2)</f>
        <v>26135.24196159231</v>
      </c>
    </row>
    <row r="3" spans="1:32">
      <c r="A3" s="2" t="s">
        <v>347</v>
      </c>
      <c r="B3" s="5">
        <f>SUMIFS(Imports_new!B$10:B$33,Imports_new!$A$10:$A$33,$A3)</f>
        <v>1801398.9780347676</v>
      </c>
      <c r="C3" s="5">
        <f>SUMIFS(Imports_new!C$10:C$33,Imports_new!$A$10:$A$33,$A3)</f>
        <v>1801398.9780347676</v>
      </c>
      <c r="D3" s="5">
        <f>SUMIFS(Imports_new!D$10:D$33,Imports_new!$A$10:$A$33,$A3)</f>
        <v>1801398.9780347676</v>
      </c>
      <c r="E3" s="5">
        <f>SUMIFS(Imports_new!E$10:E$33,Imports_new!$A$10:$A$33,$A3)</f>
        <v>1922038.0043050048</v>
      </c>
      <c r="F3" s="5">
        <f>SUMIFS(Imports_new!F$10:F$33,Imports_new!$A$10:$A$33,$A3)</f>
        <v>1954968.4315969248</v>
      </c>
      <c r="G3" s="5">
        <f>SUMIFS(Imports_new!G$10:G$33,Imports_new!$A$10:$A$33,$A3)</f>
        <v>2077882.6617452314</v>
      </c>
      <c r="H3" s="5">
        <f>SUMIFS(Imports_new!H$10:H$33,Imports_new!$A$10:$A$33,$A3)</f>
        <v>1992649.8573132309</v>
      </c>
      <c r="I3" s="5">
        <f>SUMIFS(Imports_new!I$10:I$33,Imports_new!$A$10:$A$33,$A3)</f>
        <v>1938045.8642212574</v>
      </c>
      <c r="J3" s="5">
        <f>SUMIFS(Imports_new!J$10:J$33,Imports_new!$A$10:$A$33,$A3)</f>
        <v>2082888.0312471013</v>
      </c>
      <c r="K3" s="5">
        <f>SUMIFS(Imports_new!K$10:K$33,Imports_new!$A$10:$A$33,$A3)</f>
        <v>2327722.268591038</v>
      </c>
      <c r="L3" s="5">
        <f>SUMIFS(Imports_new!L$10:L$33,Imports_new!$A$10:$A$33,$A3)</f>
        <v>2218237.4981630561</v>
      </c>
      <c r="M3" s="5">
        <f>SUMIFS(Imports_new!M$10:M$33,Imports_new!$A$10:$A$33,$A3)</f>
        <v>2310635.004942107</v>
      </c>
      <c r="N3" s="5">
        <f>SUMIFS(Imports_new!N$10:N$33,Imports_new!$A$10:$A$33,$A3)</f>
        <v>2284349.9545641495</v>
      </c>
      <c r="O3" s="5">
        <f>SUMIFS(Imports_new!O$10:O$33,Imports_new!$A$10:$A$33,$A3)</f>
        <v>2262604.2595121232</v>
      </c>
      <c r="P3" s="5">
        <f>SUMIFS(Imports_new!P$10:P$33,Imports_new!$A$10:$A$33,$A3)</f>
        <v>2247588.8635831322</v>
      </c>
      <c r="Q3" s="5">
        <f>SUMIFS(Imports_new!Q$10:Q$33,Imports_new!$A$10:$A$33,$A3)</f>
        <v>2290194.7800043086</v>
      </c>
      <c r="R3" s="5">
        <f>SUMIFS(Imports_new!R$10:R$33,Imports_new!$A$10:$A$33,$A3)</f>
        <v>2324637.0686645987</v>
      </c>
      <c r="S3" s="5">
        <f>SUMIFS(Imports_new!S$10:S$33,Imports_new!$A$10:$A$33,$A3)</f>
        <v>2349762.6755937999</v>
      </c>
      <c r="T3" s="5">
        <f>SUMIFS(Imports_new!T$10:T$33,Imports_new!$A$10:$A$33,$A3)</f>
        <v>2367496.3394360943</v>
      </c>
      <c r="U3" s="5">
        <f>SUMIFS(Imports_new!U$10:U$33,Imports_new!$A$10:$A$33,$A3)</f>
        <v>2386409.1047967952</v>
      </c>
      <c r="V3" s="5">
        <f>SUMIFS(Imports_new!V$10:V$33,Imports_new!$A$10:$A$33,$A3)</f>
        <v>2395954.0452096071</v>
      </c>
      <c r="W3" s="5">
        <f>SUMIFS(Imports_new!W$10:W$33,Imports_new!$A$10:$A$33,$A3)</f>
        <v>2395954.0452096071</v>
      </c>
      <c r="X3" s="5">
        <f>SUMIFS(Imports_new!X$10:X$33,Imports_new!$A$10:$A$33,$A3)</f>
        <v>2395954.0452096071</v>
      </c>
      <c r="Y3" s="5">
        <f>SUMIFS(Imports_new!Y$10:Y$33,Imports_new!$A$10:$A$33,$A3)</f>
        <v>2395954.0452096071</v>
      </c>
      <c r="Z3" s="5">
        <f>SUMIFS(Imports_new!Z$10:Z$33,Imports_new!$A$10:$A$33,$A3)</f>
        <v>2395954.0452096071</v>
      </c>
      <c r="AA3" s="5">
        <f>SUMIFS(Imports_new!AA$10:AA$33,Imports_new!$A$10:$A$33,$A3)</f>
        <v>2395954.0452096071</v>
      </c>
      <c r="AB3" s="5">
        <f>SUMIFS(Imports_new!AB$10:AB$33,Imports_new!$A$10:$A$33,$A3)</f>
        <v>2395954.0452096071</v>
      </c>
      <c r="AC3" s="5">
        <f>SUMIFS(Imports_new!AC$10:AC$33,Imports_new!$A$10:$A$33,$A3)</f>
        <v>2395954.0452096071</v>
      </c>
      <c r="AD3" s="5">
        <f>SUMIFS(Imports_new!AD$10:AD$33,Imports_new!$A$10:$A$33,$A3)</f>
        <v>2395954.0452096071</v>
      </c>
      <c r="AE3" s="5">
        <f>SUMIFS(Imports_new!AE$10:AE$33,Imports_new!$A$10:$A$33,$A3)</f>
        <v>2395954.0452096071</v>
      </c>
      <c r="AF3" s="5">
        <f>SUMIFS(Imports_new!AF$10:AF$33,Imports_new!$A$10:$A$33,$A3)</f>
        <v>2395954.0452096071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1639497.2481512364</v>
      </c>
      <c r="C5" s="5">
        <f>SUMIFS(Imports_new!C$10:C$33,Imports_new!$A$10:$A$33,$A5)</f>
        <v>1639497.2481512364</v>
      </c>
      <c r="D5" s="5">
        <f>SUMIFS(Imports_new!D$10:D$33,Imports_new!$A$10:$A$33,$A5)</f>
        <v>1639497.2481512364</v>
      </c>
      <c r="E5" s="5">
        <f>SUMIFS(Imports_new!E$10:E$33,Imports_new!$A$10:$A$33,$A5)</f>
        <v>1543511.7631912793</v>
      </c>
      <c r="F5" s="5">
        <f>SUMIFS(Imports_new!F$10:F$33,Imports_new!$A$10:$A$33,$A5)</f>
        <v>1650229.5945091324</v>
      </c>
      <c r="G5" s="5">
        <f>SUMIFS(Imports_new!G$10:G$33,Imports_new!$A$10:$A$33,$A5)</f>
        <v>1322395.9442795757</v>
      </c>
      <c r="H5" s="5">
        <f>SUMIFS(Imports_new!H$10:H$33,Imports_new!$A$10:$A$33,$A5)</f>
        <v>1453218.7838732738</v>
      </c>
      <c r="I5" s="5">
        <f>SUMIFS(Imports_new!I$10:I$33,Imports_new!$A$10:$A$33,$A5)</f>
        <v>1433337.74588806</v>
      </c>
      <c r="J5" s="5">
        <f>SUMIFS(Imports_new!J$10:J$33,Imports_new!$A$10:$A$33,$A5)</f>
        <v>1535201.3001275833</v>
      </c>
      <c r="K5" s="5">
        <f>SUMIFS(Imports_new!K$10:K$33,Imports_new!$A$10:$A$33,$A5)</f>
        <v>1404830.8475590409</v>
      </c>
      <c r="L5" s="5">
        <f>SUMIFS(Imports_new!L$10:L$33,Imports_new!$A$10:$A$33,$A5)</f>
        <v>1508121.0145596897</v>
      </c>
      <c r="M5" s="5">
        <f>SUMIFS(Imports_new!M$10:M$33,Imports_new!$A$10:$A$33,$A5)</f>
        <v>1379746.5181571979</v>
      </c>
      <c r="N5" s="5">
        <f>SUMIFS(Imports_new!N$10:N$33,Imports_new!$A$10:$A$33,$A5)</f>
        <v>1490640.142282099</v>
      </c>
      <c r="O5" s="5">
        <f>SUMIFS(Imports_new!O$10:O$33,Imports_new!$A$10:$A$33,$A5)</f>
        <v>1484249.1247131829</v>
      </c>
      <c r="P5" s="5">
        <f>SUMIFS(Imports_new!P$10:P$33,Imports_new!$A$10:$A$33,$A5)</f>
        <v>1592990.5017368631</v>
      </c>
      <c r="Q5" s="5">
        <f>SUMIFS(Imports_new!Q$10:Q$33,Imports_new!$A$10:$A$33,$A5)</f>
        <v>1585385.110849903</v>
      </c>
      <c r="R5" s="5">
        <f>SUMIFS(Imports_new!R$10:R$33,Imports_new!$A$10:$A$33,$A5)</f>
        <v>1575449.5478173413</v>
      </c>
      <c r="S5" s="5">
        <f>SUMIFS(Imports_new!S$10:S$33,Imports_new!$A$10:$A$33,$A5)</f>
        <v>1573027.7797224945</v>
      </c>
      <c r="T5" s="5">
        <f>SUMIFS(Imports_new!T$10:T$33,Imports_new!$A$10:$A$33,$A5)</f>
        <v>1566054.2489612857</v>
      </c>
      <c r="U5" s="5">
        <f>SUMIFS(Imports_new!U$10:U$33,Imports_new!$A$10:$A$33,$A5)</f>
        <v>1559156.5959528969</v>
      </c>
      <c r="V5" s="5">
        <f>SUMIFS(Imports_new!V$10:V$33,Imports_new!$A$10:$A$33,$A5)</f>
        <v>1553023.6737150638</v>
      </c>
      <c r="W5" s="5">
        <f>SUMIFS(Imports_new!W$10:W$33,Imports_new!$A$10:$A$33,$A5)</f>
        <v>1553023.6737150638</v>
      </c>
      <c r="X5" s="5">
        <f>SUMIFS(Imports_new!X$10:X$33,Imports_new!$A$10:$A$33,$A5)</f>
        <v>1553023.6737150638</v>
      </c>
      <c r="Y5" s="5">
        <f>SUMIFS(Imports_new!Y$10:Y$33,Imports_new!$A$10:$A$33,$A5)</f>
        <v>1553023.6737150638</v>
      </c>
      <c r="Z5" s="5">
        <f>SUMIFS(Imports_new!Z$10:Z$33,Imports_new!$A$10:$A$33,$A5)</f>
        <v>1553023.6737150638</v>
      </c>
      <c r="AA5" s="5">
        <f>SUMIFS(Imports_new!AA$10:AA$33,Imports_new!$A$10:$A$33,$A5)</f>
        <v>1553023.6737150638</v>
      </c>
      <c r="AB5" s="5">
        <f>SUMIFS(Imports_new!AB$10:AB$33,Imports_new!$A$10:$A$33,$A5)</f>
        <v>1553023.6737150638</v>
      </c>
      <c r="AC5" s="5">
        <f>SUMIFS(Imports_new!AC$10:AC$33,Imports_new!$A$10:$A$33,$A5)</f>
        <v>1553023.6737150638</v>
      </c>
      <c r="AD5" s="5">
        <f>SUMIFS(Imports_new!AD$10:AD$33,Imports_new!$A$10:$A$33,$A5)</f>
        <v>1553023.6737150638</v>
      </c>
      <c r="AE5" s="5">
        <f>SUMIFS(Imports_new!AE$10:AE$33,Imports_new!$A$10:$A$33,$A5)</f>
        <v>1553023.6737150638</v>
      </c>
      <c r="AF5" s="5">
        <f>SUMIFS(Imports_new!AF$10:AF$33,Imports_new!$A$10:$A$33,$A5)</f>
        <v>1553023.6737150638</v>
      </c>
    </row>
    <row r="6" spans="1:32">
      <c r="A6" s="2" t="s">
        <v>101</v>
      </c>
      <c r="B6" s="5">
        <f>SUMIFS(Imports_new!B$10:B$33,Imports_new!$A$10:$A$33,$A6)</f>
        <v>8767821.2403385565</v>
      </c>
      <c r="C6" s="5">
        <f>SUMIFS(Imports_new!C$10:C$33,Imports_new!$A$10:$A$33,$A6)</f>
        <v>8767821.2403385565</v>
      </c>
      <c r="D6" s="5">
        <f>SUMIFS(Imports_new!D$10:D$33,Imports_new!$A$10:$A$33,$A6)</f>
        <v>8767821.2403385565</v>
      </c>
      <c r="E6" s="5">
        <f>SUMIFS(Imports_new!E$10:E$33,Imports_new!$A$10:$A$33,$A6)</f>
        <v>8779450.4626630247</v>
      </c>
      <c r="F6" s="5">
        <f>SUMIFS(Imports_new!F$10:F$33,Imports_new!$A$10:$A$33,$A6)</f>
        <v>8709608.125877643</v>
      </c>
      <c r="G6" s="5">
        <f>SUMIFS(Imports_new!G$10:G$33,Imports_new!$A$10:$A$33,$A6)</f>
        <v>8798743.1791759543</v>
      </c>
      <c r="H6" s="5">
        <f>SUMIFS(Imports_new!H$10:H$33,Imports_new!$A$10:$A$33,$A6)</f>
        <v>8723122.7292322777</v>
      </c>
      <c r="I6" s="5">
        <f>SUMIFS(Imports_new!I$10:I$33,Imports_new!$A$10:$A$33,$A6)</f>
        <v>8760570.8361597043</v>
      </c>
      <c r="J6" s="5">
        <f>SUMIFS(Imports_new!J$10:J$33,Imports_new!$A$10:$A$33,$A6)</f>
        <v>8659018.2611945532</v>
      </c>
      <c r="K6" s="5">
        <f>SUMIFS(Imports_new!K$10:K$33,Imports_new!$A$10:$A$33,$A6)</f>
        <v>8723308.7515214514</v>
      </c>
      <c r="L6" s="5">
        <f>SUMIFS(Imports_new!L$10:L$33,Imports_new!$A$10:$A$33,$A6)</f>
        <v>8633847.9415777288</v>
      </c>
      <c r="M6" s="5">
        <f>SUMIFS(Imports_new!M$10:M$33,Imports_new!$A$10:$A$33,$A6)</f>
        <v>8655200.6103343237</v>
      </c>
      <c r="N6" s="5">
        <f>SUMIFS(Imports_new!N$10:N$33,Imports_new!$A$10:$A$33,$A6)</f>
        <v>8589385.3692644555</v>
      </c>
      <c r="O6" s="5">
        <f>SUMIFS(Imports_new!O$10:O$33,Imports_new!$A$10:$A$33,$A6)</f>
        <v>8559614.7818514146</v>
      </c>
      <c r="P6" s="5">
        <f>SUMIFS(Imports_new!P$10:P$33,Imports_new!$A$10:$A$33,$A6)</f>
        <v>8484331.8023257833</v>
      </c>
      <c r="Q6" s="5">
        <f>SUMIFS(Imports_new!Q$10:Q$33,Imports_new!$A$10:$A$33,$A6)</f>
        <v>8432977.1110827792</v>
      </c>
      <c r="R6" s="5">
        <f>SUMIFS(Imports_new!R$10:R$33,Imports_new!$A$10:$A$33,$A6)</f>
        <v>8393914.1196866296</v>
      </c>
      <c r="S6" s="5">
        <f>SUMIFS(Imports_new!S$10:S$33,Imports_new!$A$10:$A$33,$A6)</f>
        <v>8368619.6274157008</v>
      </c>
      <c r="T6" s="5">
        <f>SUMIFS(Imports_new!T$10:T$33,Imports_new!$A$10:$A$33,$A6)</f>
        <v>8337309.3601263324</v>
      </c>
      <c r="U6" s="5">
        <f>SUMIFS(Imports_new!U$10:U$33,Imports_new!$A$10:$A$33,$A6)</f>
        <v>8314618.3288378818</v>
      </c>
      <c r="V6" s="5">
        <f>SUMIFS(Imports_new!V$10:V$33,Imports_new!$A$10:$A$33,$A6)</f>
        <v>8293528.4901384972</v>
      </c>
      <c r="W6" s="5">
        <f>SUMIFS(Imports_new!W$10:W$33,Imports_new!$A$10:$A$33,$A6)</f>
        <v>8293528.4901384972</v>
      </c>
      <c r="X6" s="5">
        <f>SUMIFS(Imports_new!X$10:X$33,Imports_new!$A$10:$A$33,$A6)</f>
        <v>8293528.4901384972</v>
      </c>
      <c r="Y6" s="5">
        <f>SUMIFS(Imports_new!Y$10:Y$33,Imports_new!$A$10:$A$33,$A6)</f>
        <v>8293528.4901384972</v>
      </c>
      <c r="Z6" s="5">
        <f>SUMIFS(Imports_new!Z$10:Z$33,Imports_new!$A$10:$A$33,$A6)</f>
        <v>8293528.4901384972</v>
      </c>
      <c r="AA6" s="5">
        <f>SUMIFS(Imports_new!AA$10:AA$33,Imports_new!$A$10:$A$33,$A6)</f>
        <v>8293528.4901384972</v>
      </c>
      <c r="AB6" s="5">
        <f>SUMIFS(Imports_new!AB$10:AB$33,Imports_new!$A$10:$A$33,$A6)</f>
        <v>8293528.4901384972</v>
      </c>
      <c r="AC6" s="5">
        <f>SUMIFS(Imports_new!AC$10:AC$33,Imports_new!$A$10:$A$33,$A6)</f>
        <v>8293528.4901384972</v>
      </c>
      <c r="AD6" s="5">
        <f>SUMIFS(Imports_new!AD$10:AD$33,Imports_new!$A$10:$A$33,$A6)</f>
        <v>8293528.4901384972</v>
      </c>
      <c r="AE6" s="5">
        <f>SUMIFS(Imports_new!AE$10:AE$33,Imports_new!$A$10:$A$33,$A6)</f>
        <v>8293528.4901384972</v>
      </c>
      <c r="AF6" s="5">
        <f>SUMIFS(Imports_new!AF$10:AF$33,Imports_new!$A$10:$A$33,$A6)</f>
        <v>8293528.4901384972</v>
      </c>
    </row>
    <row r="7" spans="1:32">
      <c r="A7" s="2" t="s">
        <v>100</v>
      </c>
      <c r="B7" s="5">
        <f>SUMIFS(Imports_new!B$10:B$33,Imports_new!$A$10:$A$33,$A7)</f>
        <v>774917.50398695422</v>
      </c>
      <c r="C7" s="5">
        <f>SUMIFS(Imports_new!C$10:C$33,Imports_new!$A$10:$A$33,$A7)</f>
        <v>774917.50398695422</v>
      </c>
      <c r="D7" s="5">
        <f>SUMIFS(Imports_new!D$10:D$33,Imports_new!$A$10:$A$33,$A7)</f>
        <v>774917.50398695422</v>
      </c>
      <c r="E7" s="5">
        <f>SUMIFS(Imports_new!E$10:E$33,Imports_new!$A$10:$A$33,$A7)</f>
        <v>778628.3924601333</v>
      </c>
      <c r="F7" s="5">
        <f>SUMIFS(Imports_new!F$10:F$33,Imports_new!$A$10:$A$33,$A7)</f>
        <v>785336.48654261779</v>
      </c>
      <c r="G7" s="5">
        <f>SUMIFS(Imports_new!G$10:G$33,Imports_new!$A$10:$A$33,$A7)</f>
        <v>872322.49821461318</v>
      </c>
      <c r="H7" s="5">
        <f>SUMIFS(Imports_new!H$10:H$33,Imports_new!$A$10:$A$33,$A7)</f>
        <v>918571.50326146581</v>
      </c>
      <c r="I7" s="5">
        <f>SUMIFS(Imports_new!I$10:I$33,Imports_new!$A$10:$A$33,$A7)</f>
        <v>968067.86370694905</v>
      </c>
      <c r="J7" s="5">
        <f>SUMIFS(Imports_new!J$10:J$33,Imports_new!$A$10:$A$33,$A7)</f>
        <v>1013563.7990685063</v>
      </c>
      <c r="K7" s="5">
        <f>SUMIFS(Imports_new!K$10:K$33,Imports_new!$A$10:$A$33,$A7)</f>
        <v>1044135.450176781</v>
      </c>
      <c r="L7" s="5">
        <f>SUMIFS(Imports_new!L$10:L$33,Imports_new!$A$10:$A$33,$A7)</f>
        <v>1138007.0461406594</v>
      </c>
      <c r="M7" s="5">
        <f>SUMIFS(Imports_new!M$10:M$33,Imports_new!$A$10:$A$33,$A7)</f>
        <v>1150633.5101113608</v>
      </c>
      <c r="N7" s="5">
        <f>SUMIFS(Imports_new!N$10:N$33,Imports_new!$A$10:$A$33,$A7)</f>
        <v>1154299.404499037</v>
      </c>
      <c r="O7" s="5">
        <f>SUMIFS(Imports_new!O$10:O$33,Imports_new!$A$10:$A$33,$A7)</f>
        <v>1203492.9484454109</v>
      </c>
      <c r="P7" s="5">
        <f>SUMIFS(Imports_new!P$10:P$33,Imports_new!$A$10:$A$33,$A7)</f>
        <v>1206726.6105847936</v>
      </c>
      <c r="Q7" s="5">
        <f>SUMIFS(Imports_new!Q$10:Q$33,Imports_new!$A$10:$A$33,$A7)</f>
        <v>1227069.677842617</v>
      </c>
      <c r="R7" s="5">
        <f>SUMIFS(Imports_new!R$10:R$33,Imports_new!$A$10:$A$33,$A7)</f>
        <v>1236939.2166227826</v>
      </c>
      <c r="S7" s="5">
        <f>SUMIFS(Imports_new!S$10:S$33,Imports_new!$A$10:$A$33,$A7)</f>
        <v>1241181.7185828707</v>
      </c>
      <c r="T7" s="5">
        <f>SUMIFS(Imports_new!T$10:T$33,Imports_new!$A$10:$A$33,$A7)</f>
        <v>1259777.0928775456</v>
      </c>
      <c r="U7" s="5">
        <f>SUMIFS(Imports_new!U$10:U$33,Imports_new!$A$10:$A$33,$A7)</f>
        <v>1272623.4848771743</v>
      </c>
      <c r="V7" s="5">
        <f>SUMIFS(Imports_new!V$10:V$33,Imports_new!$A$10:$A$33,$A7)</f>
        <v>1285720.7306235768</v>
      </c>
      <c r="W7" s="5">
        <f>SUMIFS(Imports_new!W$10:W$33,Imports_new!$A$10:$A$33,$A7)</f>
        <v>1285720.7306235768</v>
      </c>
      <c r="X7" s="5">
        <f>SUMIFS(Imports_new!X$10:X$33,Imports_new!$A$10:$A$33,$A7)</f>
        <v>1285720.7306235768</v>
      </c>
      <c r="Y7" s="5">
        <f>SUMIFS(Imports_new!Y$10:Y$33,Imports_new!$A$10:$A$33,$A7)</f>
        <v>1285720.7306235768</v>
      </c>
      <c r="Z7" s="5">
        <f>SUMIFS(Imports_new!Z$10:Z$33,Imports_new!$A$10:$A$33,$A7)</f>
        <v>1285720.7306235768</v>
      </c>
      <c r="AA7" s="5">
        <f>SUMIFS(Imports_new!AA$10:AA$33,Imports_new!$A$10:$A$33,$A7)</f>
        <v>1285720.7306235768</v>
      </c>
      <c r="AB7" s="5">
        <f>SUMIFS(Imports_new!AB$10:AB$33,Imports_new!$A$10:$A$33,$A7)</f>
        <v>1285720.7306235768</v>
      </c>
      <c r="AC7" s="5">
        <f>SUMIFS(Imports_new!AC$10:AC$33,Imports_new!$A$10:$A$33,$A7)</f>
        <v>1285720.7306235768</v>
      </c>
      <c r="AD7" s="5">
        <f>SUMIFS(Imports_new!AD$10:AD$33,Imports_new!$A$10:$A$33,$A7)</f>
        <v>1285720.7306235768</v>
      </c>
      <c r="AE7" s="5">
        <f>SUMIFS(Imports_new!AE$10:AE$33,Imports_new!$A$10:$A$33,$A7)</f>
        <v>1285720.7306235768</v>
      </c>
      <c r="AF7" s="5">
        <f>SUMIFS(Imports_new!AF$10:AF$33,Imports_new!$A$10:$A$33,$A7)</f>
        <v>1285720.7306235768</v>
      </c>
    </row>
    <row r="8" spans="1:32">
      <c r="A8" s="2" t="s">
        <v>102</v>
      </c>
      <c r="B8" s="5">
        <f>SUMIFS(Imports_new!B$10:B$33,Imports_new!$A$10:$A$33,$A8)</f>
        <v>95478.824966262706</v>
      </c>
      <c r="C8" s="5">
        <f>SUMIFS(Imports_new!C$10:C$33,Imports_new!$A$10:$A$33,$A8)</f>
        <v>95478.824966262706</v>
      </c>
      <c r="D8" s="5">
        <f>SUMIFS(Imports_new!D$10:D$33,Imports_new!$A$10:$A$33,$A8)</f>
        <v>95478.824966262706</v>
      </c>
      <c r="E8" s="5">
        <f>SUMIFS(Imports_new!E$10:E$33,Imports_new!$A$10:$A$33,$A8)</f>
        <v>96343.578632022822</v>
      </c>
      <c r="F8" s="5">
        <f>SUMIFS(Imports_new!F$10:F$33,Imports_new!$A$10:$A$33,$A8)</f>
        <v>97855.235241037488</v>
      </c>
      <c r="G8" s="5">
        <f>SUMIFS(Imports_new!G$10:G$33,Imports_new!$A$10:$A$33,$A8)</f>
        <v>102125.38615335592</v>
      </c>
      <c r="H8" s="5">
        <f>SUMIFS(Imports_new!H$10:H$33,Imports_new!$A$10:$A$33,$A8)</f>
        <v>103118.37157208145</v>
      </c>
      <c r="I8" s="5">
        <f>SUMIFS(Imports_new!I$10:I$33,Imports_new!$A$10:$A$33,$A8)</f>
        <v>103361.41942422971</v>
      </c>
      <c r="J8" s="5">
        <f>SUMIFS(Imports_new!J$10:J$33,Imports_new!$A$10:$A$33,$A8)</f>
        <v>103615.89092712748</v>
      </c>
      <c r="K8" s="5">
        <f>SUMIFS(Imports_new!K$10:K$33,Imports_new!$A$10:$A$33,$A8)</f>
        <v>104352.52565478024</v>
      </c>
      <c r="L8" s="5">
        <f>SUMIFS(Imports_new!L$10:L$33,Imports_new!$A$10:$A$33,$A8)</f>
        <v>105742.97826573277</v>
      </c>
      <c r="M8" s="5">
        <f>SUMIFS(Imports_new!M$10:M$33,Imports_new!$A$10:$A$33,$A8)</f>
        <v>106398.43487955841</v>
      </c>
      <c r="N8" s="5">
        <f>SUMIFS(Imports_new!N$10:N$33,Imports_new!$A$10:$A$33,$A8)</f>
        <v>108050.33727695963</v>
      </c>
      <c r="O8" s="5">
        <f>SUMIFS(Imports_new!O$10:O$33,Imports_new!$A$10:$A$33,$A8)</f>
        <v>108769.40801876655</v>
      </c>
      <c r="P8" s="5">
        <f>SUMIFS(Imports_new!P$10:P$33,Imports_new!$A$10:$A$33,$A8)</f>
        <v>110932.32886728428</v>
      </c>
      <c r="Q8" s="5">
        <f>SUMIFS(Imports_new!Q$10:Q$33,Imports_new!$A$10:$A$33,$A8)</f>
        <v>115644.87608432742</v>
      </c>
      <c r="R8" s="5">
        <f>SUMIFS(Imports_new!R$10:R$33,Imports_new!$A$10:$A$33,$A8)</f>
        <v>119876.13969363399</v>
      </c>
      <c r="S8" s="5">
        <f>SUMIFS(Imports_new!S$10:S$33,Imports_new!$A$10:$A$33,$A8)</f>
        <v>122973.22678606778</v>
      </c>
      <c r="T8" s="5">
        <f>SUMIFS(Imports_new!T$10:T$33,Imports_new!$A$10:$A$33,$A8)</f>
        <v>124276.32830280848</v>
      </c>
      <c r="U8" s="5">
        <f>SUMIFS(Imports_new!U$10:U$33,Imports_new!$A$10:$A$33,$A8)</f>
        <v>126989.40326087541</v>
      </c>
      <c r="V8" s="5">
        <f>SUMIFS(Imports_new!V$10:V$33,Imports_new!$A$10:$A$33,$A8)</f>
        <v>130520.64760111283</v>
      </c>
      <c r="W8" s="5">
        <f>SUMIFS(Imports_new!W$10:W$33,Imports_new!$A$10:$A$33,$A8)</f>
        <v>130520.64760111283</v>
      </c>
      <c r="X8" s="5">
        <f>SUMIFS(Imports_new!X$10:X$33,Imports_new!$A$10:$A$33,$A8)</f>
        <v>130520.64760111283</v>
      </c>
      <c r="Y8" s="5">
        <f>SUMIFS(Imports_new!Y$10:Y$33,Imports_new!$A$10:$A$33,$A8)</f>
        <v>130520.64760111283</v>
      </c>
      <c r="Z8" s="5">
        <f>SUMIFS(Imports_new!Z$10:Z$33,Imports_new!$A$10:$A$33,$A8)</f>
        <v>130520.64760111283</v>
      </c>
      <c r="AA8" s="5">
        <f>SUMIFS(Imports_new!AA$10:AA$33,Imports_new!$A$10:$A$33,$A8)</f>
        <v>130520.64760111283</v>
      </c>
      <c r="AB8" s="5">
        <f>SUMIFS(Imports_new!AB$10:AB$33,Imports_new!$A$10:$A$33,$A8)</f>
        <v>130520.64760111283</v>
      </c>
      <c r="AC8" s="5">
        <f>SUMIFS(Imports_new!AC$10:AC$33,Imports_new!$A$10:$A$33,$A8)</f>
        <v>130520.64760111283</v>
      </c>
      <c r="AD8" s="5">
        <f>SUMIFS(Imports_new!AD$10:AD$33,Imports_new!$A$10:$A$33,$A8)</f>
        <v>130520.64760111283</v>
      </c>
      <c r="AE8" s="5">
        <f>SUMIFS(Imports_new!AE$10:AE$33,Imports_new!$A$10:$A$33,$A8)</f>
        <v>130520.64760111283</v>
      </c>
      <c r="AF8" s="5">
        <f>SUMIFS(Imports_new!AF$10:AF$33,Imports_new!$A$10:$A$33,$A8)</f>
        <v>130520.64760111283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95298.859231927607</v>
      </c>
      <c r="C10" s="5">
        <f>SUMIFS(Imports_new!C$10:C$33,Imports_new!$A$10:$A$33,$A10)</f>
        <v>95298.859231927607</v>
      </c>
      <c r="D10" s="5">
        <f>SUMIFS(Imports_new!D$10:D$33,Imports_new!$A$10:$A$33,$A10)</f>
        <v>95298.859231927607</v>
      </c>
      <c r="E10" s="5">
        <f>SUMIFS(Imports_new!E$10:E$33,Imports_new!$A$10:$A$33,$A10)</f>
        <v>102071.48999118342</v>
      </c>
      <c r="F10" s="5">
        <f>SUMIFS(Imports_new!F$10:F$33,Imports_new!$A$10:$A$33,$A10)</f>
        <v>101454.69994015158</v>
      </c>
      <c r="G10" s="5">
        <f>SUMIFS(Imports_new!G$10:G$33,Imports_new!$A$10:$A$33,$A10)</f>
        <v>102699.69154330988</v>
      </c>
      <c r="H10" s="5">
        <f>SUMIFS(Imports_new!H$10:H$33,Imports_new!$A$10:$A$33,$A10)</f>
        <v>103391.84155031716</v>
      </c>
      <c r="I10" s="5">
        <f>SUMIFS(Imports_new!I$10:I$33,Imports_new!$A$10:$A$33,$A10)</f>
        <v>103966.9055287674</v>
      </c>
      <c r="J10" s="5">
        <f>SUMIFS(Imports_new!J$10:J$33,Imports_new!$A$10:$A$33,$A10)</f>
        <v>106787.50226081762</v>
      </c>
      <c r="K10" s="5">
        <f>SUMIFS(Imports_new!K$10:K$33,Imports_new!$A$10:$A$33,$A10)</f>
        <v>103676.51792033698</v>
      </c>
      <c r="L10" s="5">
        <f>SUMIFS(Imports_new!L$10:L$33,Imports_new!$A$10:$A$33,$A10)</f>
        <v>103051.58435635717</v>
      </c>
      <c r="M10" s="5">
        <f>SUMIFS(Imports_new!M$10:M$33,Imports_new!$A$10:$A$33,$A10)</f>
        <v>102985.7472130158</v>
      </c>
      <c r="N10" s="5">
        <f>SUMIFS(Imports_new!N$10:N$33,Imports_new!$A$10:$A$33,$A10)</f>
        <v>102189.05062394262</v>
      </c>
      <c r="O10" s="5">
        <f>SUMIFS(Imports_new!O$10:O$33,Imports_new!$A$10:$A$33,$A10)</f>
        <v>104976.33514281307</v>
      </c>
      <c r="P10" s="5">
        <f>SUMIFS(Imports_new!P$10:P$33,Imports_new!$A$10:$A$33,$A10)</f>
        <v>100095.21603333473</v>
      </c>
      <c r="Q10" s="5">
        <f>SUMIFS(Imports_new!Q$10:Q$33,Imports_new!$A$10:$A$33,$A10)</f>
        <v>98087.220353519122</v>
      </c>
      <c r="R10" s="5">
        <f>SUMIFS(Imports_new!R$10:R$33,Imports_new!$A$10:$A$33,$A10)</f>
        <v>97844.315277057249</v>
      </c>
      <c r="S10" s="5">
        <f>SUMIFS(Imports_new!S$10:S$33,Imports_new!$A$10:$A$33,$A10)</f>
        <v>97540.282235201361</v>
      </c>
      <c r="T10" s="5">
        <f>SUMIFS(Imports_new!T$10:T$33,Imports_new!$A$10:$A$33,$A10)</f>
        <v>97775.201304670598</v>
      </c>
      <c r="U10" s="5">
        <f>SUMIFS(Imports_new!U$10:U$33,Imports_new!$A$10:$A$33,$A10)</f>
        <v>97500.538626827183</v>
      </c>
      <c r="V10" s="5">
        <f>SUMIFS(Imports_new!V$10:V$33,Imports_new!$A$10:$A$33,$A10)</f>
        <v>97180.247451440446</v>
      </c>
      <c r="W10" s="5">
        <f>SUMIFS(Imports_new!W$10:W$33,Imports_new!$A$10:$A$33,$A10)</f>
        <v>97180.247451440446</v>
      </c>
      <c r="X10" s="5">
        <f>SUMIFS(Imports_new!X$10:X$33,Imports_new!$A$10:$A$33,$A10)</f>
        <v>97180.247451440446</v>
      </c>
      <c r="Y10" s="5">
        <f>SUMIFS(Imports_new!Y$10:Y$33,Imports_new!$A$10:$A$33,$A10)</f>
        <v>97180.247451440446</v>
      </c>
      <c r="Z10" s="5">
        <f>SUMIFS(Imports_new!Z$10:Z$33,Imports_new!$A$10:$A$33,$A10)</f>
        <v>97180.247451440446</v>
      </c>
      <c r="AA10" s="5">
        <f>SUMIFS(Imports_new!AA$10:AA$33,Imports_new!$A$10:$A$33,$A10)</f>
        <v>97180.247451440446</v>
      </c>
      <c r="AB10" s="5">
        <f>SUMIFS(Imports_new!AB$10:AB$33,Imports_new!$A$10:$A$33,$A10)</f>
        <v>97180.247451440446</v>
      </c>
      <c r="AC10" s="5">
        <f>SUMIFS(Imports_new!AC$10:AC$33,Imports_new!$A$10:$A$33,$A10)</f>
        <v>97180.247451440446</v>
      </c>
      <c r="AD10" s="5">
        <f>SUMIFS(Imports_new!AD$10:AD$33,Imports_new!$A$10:$A$33,$A10)</f>
        <v>97180.247451440446</v>
      </c>
      <c r="AE10" s="5">
        <f>SUMIFS(Imports_new!AE$10:AE$33,Imports_new!$A$10:$A$33,$A10)</f>
        <v>97180.247451440446</v>
      </c>
      <c r="AF10" s="5">
        <f>SUMIFS(Imports_new!AF$10:AF$33,Imports_new!$A$10:$A$33,$A10)</f>
        <v>97180.247451440446</v>
      </c>
    </row>
    <row r="11" spans="1:32">
      <c r="A11" s="2" t="s">
        <v>105</v>
      </c>
      <c r="B11" s="5">
        <f>SUMIFS(Imports_new!B$10:B$33,Imports_new!$A$10:$A$33,$A11)</f>
        <v>94979.474630031924</v>
      </c>
      <c r="C11" s="5">
        <f>SUMIFS(Imports_new!C$10:C$33,Imports_new!$A$10:$A$33,$A11)</f>
        <v>94979.474630031924</v>
      </c>
      <c r="D11" s="5">
        <f>SUMIFS(Imports_new!D$10:D$33,Imports_new!$A$10:$A$33,$A11)</f>
        <v>94979.474630031924</v>
      </c>
      <c r="E11" s="5">
        <f>SUMIFS(Imports_new!E$10:E$33,Imports_new!$A$10:$A$33,$A11)</f>
        <v>101757.31950243405</v>
      </c>
      <c r="F11" s="5">
        <f>SUMIFS(Imports_new!F$10:F$33,Imports_new!$A$10:$A$33,$A11)</f>
        <v>101157.276505064</v>
      </c>
      <c r="G11" s="5">
        <f>SUMIFS(Imports_new!G$10:G$33,Imports_new!$A$10:$A$33,$A11)</f>
        <v>102390.87563877237</v>
      </c>
      <c r="H11" s="5">
        <f>SUMIFS(Imports_new!H$10:H$33,Imports_new!$A$10:$A$33,$A11)</f>
        <v>103118.93183156622</v>
      </c>
      <c r="I11" s="5">
        <f>SUMIFS(Imports_new!I$10:I$33,Imports_new!$A$10:$A$33,$A11)</f>
        <v>103753.01435315554</v>
      </c>
      <c r="J11" s="5">
        <f>SUMIFS(Imports_new!J$10:J$33,Imports_new!$A$10:$A$33,$A11)</f>
        <v>106590.10144662805</v>
      </c>
      <c r="K11" s="5">
        <f>SUMIFS(Imports_new!K$10:K$33,Imports_new!$A$10:$A$33,$A11)</f>
        <v>103480.68936737794</v>
      </c>
      <c r="L11" s="5">
        <f>SUMIFS(Imports_new!L$10:L$33,Imports_new!$A$10:$A$33,$A11)</f>
        <v>102863.55274893039</v>
      </c>
      <c r="M11" s="5">
        <f>SUMIFS(Imports_new!M$10:M$33,Imports_new!$A$10:$A$33,$A11)</f>
        <v>102797.71560558902</v>
      </c>
      <c r="N11" s="5">
        <f>SUMIFS(Imports_new!N$10:N$33,Imports_new!$A$10:$A$33,$A11)</f>
        <v>102001.01901651584</v>
      </c>
      <c r="O11" s="5">
        <f>SUMIFS(Imports_new!O$10:O$33,Imports_new!$A$10:$A$33,$A11)</f>
        <v>104788.30353538629</v>
      </c>
      <c r="P11" s="5">
        <f>SUMIFS(Imports_new!P$10:P$33,Imports_new!$A$10:$A$33,$A11)</f>
        <v>99907.184425907952</v>
      </c>
      <c r="Q11" s="5">
        <f>SUMIFS(Imports_new!Q$10:Q$33,Imports_new!$A$10:$A$33,$A11)</f>
        <v>97899.188746092346</v>
      </c>
      <c r="R11" s="5">
        <f>SUMIFS(Imports_new!R$10:R$33,Imports_new!$A$10:$A$33,$A11)</f>
        <v>97656.283669630473</v>
      </c>
      <c r="S11" s="5">
        <f>SUMIFS(Imports_new!S$10:S$33,Imports_new!$A$10:$A$33,$A11)</f>
        <v>97352.250627774585</v>
      </c>
      <c r="T11" s="5">
        <f>SUMIFS(Imports_new!T$10:T$33,Imports_new!$A$10:$A$33,$A11)</f>
        <v>97587.169697243822</v>
      </c>
      <c r="U11" s="5">
        <f>SUMIFS(Imports_new!U$10:U$33,Imports_new!$A$10:$A$33,$A11)</f>
        <v>97312.507019400407</v>
      </c>
      <c r="V11" s="5">
        <f>SUMIFS(Imports_new!V$10:V$33,Imports_new!$A$10:$A$33,$A11)</f>
        <v>96992.21584401367</v>
      </c>
      <c r="W11" s="5">
        <f>SUMIFS(Imports_new!W$10:W$33,Imports_new!$A$10:$A$33,$A11)</f>
        <v>96992.21584401367</v>
      </c>
      <c r="X11" s="5">
        <f>SUMIFS(Imports_new!X$10:X$33,Imports_new!$A$10:$A$33,$A11)</f>
        <v>96992.21584401367</v>
      </c>
      <c r="Y11" s="5">
        <f>SUMIFS(Imports_new!Y$10:Y$33,Imports_new!$A$10:$A$33,$A11)</f>
        <v>96992.21584401367</v>
      </c>
      <c r="Z11" s="5">
        <f>SUMIFS(Imports_new!Z$10:Z$33,Imports_new!$A$10:$A$33,$A11)</f>
        <v>96992.21584401367</v>
      </c>
      <c r="AA11" s="5">
        <f>SUMIFS(Imports_new!AA$10:AA$33,Imports_new!$A$10:$A$33,$A11)</f>
        <v>96992.21584401367</v>
      </c>
      <c r="AB11" s="5">
        <f>SUMIFS(Imports_new!AB$10:AB$33,Imports_new!$A$10:$A$33,$A11)</f>
        <v>96992.21584401367</v>
      </c>
      <c r="AC11" s="5">
        <f>SUMIFS(Imports_new!AC$10:AC$33,Imports_new!$A$10:$A$33,$A11)</f>
        <v>96992.21584401367</v>
      </c>
      <c r="AD11" s="5">
        <f>SUMIFS(Imports_new!AD$10:AD$33,Imports_new!$A$10:$A$33,$A11)</f>
        <v>96992.21584401367</v>
      </c>
      <c r="AE11" s="5">
        <f>SUMIFS(Imports_new!AE$10:AE$33,Imports_new!$A$10:$A$33,$A11)</f>
        <v>96992.21584401367</v>
      </c>
      <c r="AF11" s="5">
        <f>SUMIFS(Imports_new!AF$10:AF$33,Imports_new!$A$10:$A$33,$A11)</f>
        <v>96992.21584401367</v>
      </c>
    </row>
    <row r="12" spans="1:32">
      <c r="A12" s="2" t="s">
        <v>106</v>
      </c>
      <c r="B12" s="5">
        <f>SUMIFS(Imports_new!B$10:B$33,Imports_new!$A$10:$A$33,$A12)</f>
        <v>48319.057057764017</v>
      </c>
      <c r="C12" s="5">
        <f>SUMIFS(Imports_new!C$10:C$33,Imports_new!$A$10:$A$33,$A12)</f>
        <v>48319.057057764017</v>
      </c>
      <c r="D12" s="5">
        <f>SUMIFS(Imports_new!D$10:D$33,Imports_new!$A$10:$A$33,$A12)</f>
        <v>48319.057057764017</v>
      </c>
      <c r="E12" s="5">
        <f>SUMIFS(Imports_new!E$10:E$33,Imports_new!$A$10:$A$33,$A12)</f>
        <v>46463.16532055899</v>
      </c>
      <c r="F12" s="5">
        <f>SUMIFS(Imports_new!F$10:F$33,Imports_new!$A$10:$A$33,$A12)</f>
        <v>43848.231812253587</v>
      </c>
      <c r="G12" s="5">
        <f>SUMIFS(Imports_new!G$10:G$33,Imports_new!$A$10:$A$33,$A12)</f>
        <v>44516.549987342783</v>
      </c>
      <c r="H12" s="5">
        <f>SUMIFS(Imports_new!H$10:H$33,Imports_new!$A$10:$A$33,$A12)</f>
        <v>45101.704082158518</v>
      </c>
      <c r="I12" s="5">
        <f>SUMIFS(Imports_new!I$10:I$33,Imports_new!$A$10:$A$33,$A12)</f>
        <v>43355.657223076167</v>
      </c>
      <c r="J12" s="5">
        <f>SUMIFS(Imports_new!J$10:J$33,Imports_new!$A$10:$A$33,$A12)</f>
        <v>39589.903223960879</v>
      </c>
      <c r="K12" s="5">
        <f>SUMIFS(Imports_new!K$10:K$33,Imports_new!$A$10:$A$33,$A12)</f>
        <v>38568.001384540839</v>
      </c>
      <c r="L12" s="5">
        <f>SUMIFS(Imports_new!L$10:L$33,Imports_new!$A$10:$A$33,$A12)</f>
        <v>37239.013670929002</v>
      </c>
      <c r="M12" s="5">
        <f>SUMIFS(Imports_new!M$10:M$33,Imports_new!$A$10:$A$33,$A12)</f>
        <v>38006.591243052142</v>
      </c>
      <c r="N12" s="5">
        <f>SUMIFS(Imports_new!N$10:N$33,Imports_new!$A$10:$A$33,$A12)</f>
        <v>37477.867704899843</v>
      </c>
      <c r="O12" s="5">
        <f>SUMIFS(Imports_new!O$10:O$33,Imports_new!$A$10:$A$33,$A12)</f>
        <v>37899.560181269509</v>
      </c>
      <c r="P12" s="5">
        <f>SUMIFS(Imports_new!P$10:P$33,Imports_new!$A$10:$A$33,$A12)</f>
        <v>34043.135266030389</v>
      </c>
      <c r="Q12" s="5">
        <f>SUMIFS(Imports_new!Q$10:Q$33,Imports_new!$A$10:$A$33,$A12)</f>
        <v>31093.74883065484</v>
      </c>
      <c r="R12" s="5">
        <f>SUMIFS(Imports_new!R$10:R$33,Imports_new!$A$10:$A$33,$A12)</f>
        <v>31182.988916426875</v>
      </c>
      <c r="S12" s="5">
        <f>SUMIFS(Imports_new!S$10:S$33,Imports_new!$A$10:$A$33,$A12)</f>
        <v>31153.510436368779</v>
      </c>
      <c r="T12" s="5">
        <f>SUMIFS(Imports_new!T$10:T$33,Imports_new!$A$10:$A$33,$A12)</f>
        <v>31396.122169503837</v>
      </c>
      <c r="U12" s="5">
        <f>SUMIFS(Imports_new!U$10:U$33,Imports_new!$A$10:$A$33,$A12)</f>
        <v>31442.860664629836</v>
      </c>
      <c r="V12" s="5">
        <f>SUMIFS(Imports_new!V$10:V$33,Imports_new!$A$10:$A$33,$A12)</f>
        <v>32037.351672938097</v>
      </c>
      <c r="W12" s="5">
        <f>SUMIFS(Imports_new!W$10:W$33,Imports_new!$A$10:$A$33,$A12)</f>
        <v>32037.351672938097</v>
      </c>
      <c r="X12" s="5">
        <f>SUMIFS(Imports_new!X$10:X$33,Imports_new!$A$10:$A$33,$A12)</f>
        <v>32037.351672938097</v>
      </c>
      <c r="Y12" s="5">
        <f>SUMIFS(Imports_new!Y$10:Y$33,Imports_new!$A$10:$A$33,$A12)</f>
        <v>32037.351672938097</v>
      </c>
      <c r="Z12" s="5">
        <f>SUMIFS(Imports_new!Z$10:Z$33,Imports_new!$A$10:$A$33,$A12)</f>
        <v>32037.351672938097</v>
      </c>
      <c r="AA12" s="5">
        <f>SUMIFS(Imports_new!AA$10:AA$33,Imports_new!$A$10:$A$33,$A12)</f>
        <v>32037.351672938097</v>
      </c>
      <c r="AB12" s="5">
        <f>SUMIFS(Imports_new!AB$10:AB$33,Imports_new!$A$10:$A$33,$A12)</f>
        <v>32037.351672938097</v>
      </c>
      <c r="AC12" s="5">
        <f>SUMIFS(Imports_new!AC$10:AC$33,Imports_new!$A$10:$A$33,$A12)</f>
        <v>32037.351672938097</v>
      </c>
      <c r="AD12" s="5">
        <f>SUMIFS(Imports_new!AD$10:AD$33,Imports_new!$A$10:$A$33,$A12)</f>
        <v>32037.351672938097</v>
      </c>
      <c r="AE12" s="5">
        <f>SUMIFS(Imports_new!AE$10:AE$33,Imports_new!$A$10:$A$33,$A12)</f>
        <v>32037.351672938097</v>
      </c>
      <c r="AF12" s="5">
        <f>SUMIFS(Imports_new!AF$10:AF$33,Imports_new!$A$10:$A$33,$A12)</f>
        <v>32037.351672938097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275.96615006319263</v>
      </c>
      <c r="F15" s="5">
        <f>SUMIFS(Imports_new!F$10:F$33,Imports_new!$A$10:$A$33,$A15)</f>
        <v>563.63336128182277</v>
      </c>
      <c r="G15" s="5">
        <f>SUMIFS(Imports_new!G$10:G$33,Imports_new!$A$10:$A$33,$A15)</f>
        <v>667.31142972172267</v>
      </c>
      <c r="H15" s="5">
        <f>SUMIFS(Imports_new!H$10:H$33,Imports_new!$A$10:$A$33,$A15)</f>
        <v>1115.7859098937424</v>
      </c>
      <c r="I15" s="5">
        <f>SUMIFS(Imports_new!I$10:I$33,Imports_new!$A$10:$A$33,$A15)</f>
        <v>1710.2344858170854</v>
      </c>
      <c r="J15" s="5">
        <f>SUMIFS(Imports_new!J$10:J$33,Imports_new!$A$10:$A$33,$A15)</f>
        <v>1867.0953914456502</v>
      </c>
      <c r="K15" s="5">
        <f>SUMIFS(Imports_new!K$10:K$33,Imports_new!$A$10:$A$33,$A15)</f>
        <v>1907.3502341529245</v>
      </c>
      <c r="L15" s="5">
        <f>SUMIFS(Imports_new!L$10:L$33,Imports_new!$A$10:$A$33,$A15)</f>
        <v>2308.5557821565039</v>
      </c>
      <c r="M15" s="5">
        <f>SUMIFS(Imports_new!M$10:M$33,Imports_new!$A$10:$A$33,$A15)</f>
        <v>2308.5557821565039</v>
      </c>
      <c r="N15" s="5">
        <f>SUMIFS(Imports_new!N$10:N$33,Imports_new!$A$10:$A$33,$A15)</f>
        <v>2308.5557821565039</v>
      </c>
      <c r="O15" s="5">
        <f>SUMIFS(Imports_new!O$10:O$33,Imports_new!$A$10:$A$33,$A15)</f>
        <v>2308.5557821565039</v>
      </c>
      <c r="P15" s="5">
        <f>SUMIFS(Imports_new!P$10:P$33,Imports_new!$A$10:$A$33,$A15)</f>
        <v>2308.5557821565039</v>
      </c>
      <c r="Q15" s="5">
        <f>SUMIFS(Imports_new!Q$10:Q$33,Imports_new!$A$10:$A$33,$A15)</f>
        <v>2308.5557821565039</v>
      </c>
      <c r="R15" s="5">
        <f>SUMIFS(Imports_new!R$10:R$33,Imports_new!$A$10:$A$33,$A15)</f>
        <v>2308.5557821565039</v>
      </c>
      <c r="S15" s="5">
        <f>SUMIFS(Imports_new!S$10:S$33,Imports_new!$A$10:$A$33,$A15)</f>
        <v>2308.5557821565039</v>
      </c>
      <c r="T15" s="5">
        <f>SUMIFS(Imports_new!T$10:T$33,Imports_new!$A$10:$A$33,$A15)</f>
        <v>2308.5557821565039</v>
      </c>
      <c r="U15" s="5">
        <f>SUMIFS(Imports_new!U$10:U$33,Imports_new!$A$10:$A$33,$A15)</f>
        <v>2308.5557821565039</v>
      </c>
      <c r="V15" s="5">
        <f>SUMIFS(Imports_new!V$10:V$33,Imports_new!$A$10:$A$33,$A15)</f>
        <v>2308.5557821565039</v>
      </c>
      <c r="W15" s="5">
        <f>SUMIFS(Imports_new!W$10:W$33,Imports_new!$A$10:$A$33,$A15)</f>
        <v>2308.5557821565039</v>
      </c>
      <c r="X15" s="5">
        <f>SUMIFS(Imports_new!X$10:X$33,Imports_new!$A$10:$A$33,$A15)</f>
        <v>2308.5557821565039</v>
      </c>
      <c r="Y15" s="5">
        <f>SUMIFS(Imports_new!Y$10:Y$33,Imports_new!$A$10:$A$33,$A15)</f>
        <v>2308.5557821565039</v>
      </c>
      <c r="Z15" s="5">
        <f>SUMIFS(Imports_new!Z$10:Z$33,Imports_new!$A$10:$A$33,$A15)</f>
        <v>2308.5557821565039</v>
      </c>
      <c r="AA15" s="5">
        <f>SUMIFS(Imports_new!AA$10:AA$33,Imports_new!$A$10:$A$33,$A15)</f>
        <v>2308.5557821565039</v>
      </c>
      <c r="AB15" s="5">
        <f>SUMIFS(Imports_new!AB$10:AB$33,Imports_new!$A$10:$A$33,$A15)</f>
        <v>2308.5557821565039</v>
      </c>
      <c r="AC15" s="5">
        <f>SUMIFS(Imports_new!AC$10:AC$33,Imports_new!$A$10:$A$33,$A15)</f>
        <v>2308.5557821565039</v>
      </c>
      <c r="AD15" s="5">
        <f>SUMIFS(Imports_new!AD$10:AD$33,Imports_new!$A$10:$A$33,$A15)</f>
        <v>2308.5557821565039</v>
      </c>
      <c r="AE15" s="5">
        <f>SUMIFS(Imports_new!AE$10:AE$33,Imports_new!$A$10:$A$33,$A15)</f>
        <v>2308.5557821565039</v>
      </c>
      <c r="AF15" s="5">
        <f>SUMIFS(Imports_new!AF$10:AF$33,Imports_new!$A$10:$A$33,$A15)</f>
        <v>2308.5557821565039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21431764</v>
      </c>
      <c r="C2">
        <f>exports!E2</f>
        <v>21431764</v>
      </c>
      <c r="D2">
        <f>exports!F2</f>
        <v>21431764</v>
      </c>
      <c r="E2">
        <f>exports!G2</f>
        <v>21431764</v>
      </c>
      <c r="F2">
        <f>exports!H2</f>
        <v>21431764</v>
      </c>
      <c r="G2">
        <f>exports!I2</f>
        <v>21431764</v>
      </c>
      <c r="H2">
        <f>exports!J2</f>
        <v>21431764</v>
      </c>
      <c r="I2">
        <f>exports!K2</f>
        <v>21431764</v>
      </c>
      <c r="J2">
        <f>exports!L2</f>
        <v>21431764</v>
      </c>
      <c r="K2">
        <f>exports!M2</f>
        <v>21431764</v>
      </c>
      <c r="L2">
        <f>exports!N2</f>
        <v>21431764</v>
      </c>
      <c r="M2">
        <f>exports!O2</f>
        <v>21431764</v>
      </c>
      <c r="N2">
        <f>exports!P2</f>
        <v>21431764</v>
      </c>
      <c r="O2">
        <f>exports!Q2</f>
        <v>21431764</v>
      </c>
      <c r="P2">
        <f>exports!R2</f>
        <v>21431764</v>
      </c>
      <c r="Q2">
        <f>exports!S2</f>
        <v>21431764</v>
      </c>
      <c r="R2">
        <f>exports!T2</f>
        <v>21431764</v>
      </c>
      <c r="S2">
        <f>exports!U2</f>
        <v>21431764</v>
      </c>
      <c r="T2">
        <f>exports!V2</f>
        <v>21431764</v>
      </c>
      <c r="U2">
        <f>exports!W2</f>
        <v>21431764</v>
      </c>
      <c r="V2">
        <f>exports!X2</f>
        <v>21431764</v>
      </c>
      <c r="W2">
        <f>exports!Y2</f>
        <v>21431764</v>
      </c>
      <c r="X2">
        <f>exports!Z2</f>
        <v>21431764</v>
      </c>
      <c r="Y2">
        <f>exports!AA2</f>
        <v>21431764</v>
      </c>
      <c r="Z2">
        <f>exports!AB2</f>
        <v>21431764</v>
      </c>
      <c r="AA2">
        <f>exports!AC2</f>
        <v>21431764</v>
      </c>
      <c r="AB2">
        <f>exports!AD2</f>
        <v>21431764</v>
      </c>
      <c r="AC2">
        <f>exports!AE2</f>
        <v>21431764</v>
      </c>
      <c r="AD2">
        <f>exports!AF2</f>
        <v>21431764</v>
      </c>
      <c r="AE2">
        <f>exports!AG2</f>
        <v>21431764</v>
      </c>
      <c r="AF2">
        <f>exports!AH2</f>
        <v>21431764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2024-01-09T21:53:10Z</dcterms:modified>
</cp:coreProperties>
</file>