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VT/bldgs/BCEU/"/>
    </mc:Choice>
  </mc:AlternateContent>
  <xr:revisionPtr revIDLastSave="0" documentId="8_{DA953375-78B6-C249-9184-C4284DF2298B}"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AT143" i="36" s="1"/>
  <c r="AG11" i="21"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P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R182" i="36"/>
  <c r="E11" i="16" s="1"/>
  <c r="S182" i="36"/>
  <c r="F11" i="16" s="1"/>
  <c r="T182" i="36"/>
  <c r="G11" i="16" s="1"/>
  <c r="U182" i="36"/>
  <c r="H11" i="16" s="1"/>
  <c r="V182" i="36"/>
  <c r="I11" i="16" s="1"/>
  <c r="W182" i="36"/>
  <c r="J11" i="16" s="1"/>
  <c r="X182" i="36"/>
  <c r="K11" i="16" s="1"/>
  <c r="Y182" i="36"/>
  <c r="L11" i="16" s="1"/>
  <c r="Z182" i="36"/>
  <c r="M11" i="16" s="1"/>
  <c r="AA182" i="36"/>
  <c r="N11" i="16" s="1"/>
  <c r="AB182" i="36"/>
  <c r="O11" i="16" s="1"/>
  <c r="AC182" i="36"/>
  <c r="P11" i="16" s="1"/>
  <c r="AD182" i="36"/>
  <c r="Q11" i="16" s="1"/>
  <c r="AE182" i="36"/>
  <c r="R11" i="16" s="1"/>
  <c r="AF182" i="36"/>
  <c r="S11" i="16" s="1"/>
  <c r="AG182" i="36"/>
  <c r="T11" i="16" s="1"/>
  <c r="AH182" i="36"/>
  <c r="U11" i="16" s="1"/>
  <c r="AI182" i="36"/>
  <c r="V11" i="16" s="1"/>
  <c r="AJ182" i="36"/>
  <c r="W11" i="16" s="1"/>
  <c r="AK182" i="36"/>
  <c r="X11" i="16" s="1"/>
  <c r="AL182" i="36"/>
  <c r="Y11" i="16" s="1"/>
  <c r="AM182" i="36"/>
  <c r="Z11" i="16" s="1"/>
  <c r="AN182" i="36"/>
  <c r="AA11" i="16" s="1"/>
  <c r="AO182" i="36"/>
  <c r="AB11" i="16" s="1"/>
  <c r="AP182" i="36"/>
  <c r="AC11" i="16" s="1"/>
  <c r="AQ182" i="36"/>
  <c r="AD11" i="16" s="1"/>
  <c r="AR182" i="36"/>
  <c r="AE11" i="16" s="1"/>
  <c r="AS182" i="36"/>
  <c r="AF11" i="16" s="1"/>
  <c r="AT182" i="36"/>
  <c r="AG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R190" i="36"/>
  <c r="E6" i="17" s="1"/>
  <c r="S190" i="36"/>
  <c r="F6" i="17" s="1"/>
  <c r="T190" i="36"/>
  <c r="G6" i="17" s="1"/>
  <c r="U190" i="36"/>
  <c r="H6" i="17" s="1"/>
  <c r="V190" i="36"/>
  <c r="I6" i="17" s="1"/>
  <c r="W190" i="36"/>
  <c r="J6" i="17" s="1"/>
  <c r="X190" i="36"/>
  <c r="K6" i="17" s="1"/>
  <c r="Y190" i="36"/>
  <c r="L6" i="17" s="1"/>
  <c r="Z190" i="36"/>
  <c r="M6" i="17" s="1"/>
  <c r="AA190" i="36"/>
  <c r="N6" i="17" s="1"/>
  <c r="AB190" i="36"/>
  <c r="O6" i="17" s="1"/>
  <c r="AC190" i="36"/>
  <c r="P6" i="17" s="1"/>
  <c r="AD190" i="36"/>
  <c r="Q6" i="17" s="1"/>
  <c r="AE190" i="36"/>
  <c r="R6" i="17" s="1"/>
  <c r="AF190" i="36"/>
  <c r="S6" i="17" s="1"/>
  <c r="AG190" i="36"/>
  <c r="T6" i="17" s="1"/>
  <c r="AH190" i="36"/>
  <c r="U6" i="17" s="1"/>
  <c r="AI190" i="36"/>
  <c r="V6" i="17" s="1"/>
  <c r="AJ190" i="36"/>
  <c r="W6" i="17" s="1"/>
  <c r="AK190" i="36"/>
  <c r="X6" i="17" s="1"/>
  <c r="AL190" i="36"/>
  <c r="Y6" i="17" s="1"/>
  <c r="AM190" i="36"/>
  <c r="Z6" i="17" s="1"/>
  <c r="AN190" i="36"/>
  <c r="AA6" i="17" s="1"/>
  <c r="AO190" i="36"/>
  <c r="AB6" i="17" s="1"/>
  <c r="AP190" i="36"/>
  <c r="AC6" i="17" s="1"/>
  <c r="AQ190" i="36"/>
  <c r="AD6" i="17" s="1"/>
  <c r="AR190" i="36"/>
  <c r="AE6" i="17" s="1"/>
  <c r="AS190" i="36"/>
  <c r="AF6" i="17" s="1"/>
  <c r="AT190" i="36"/>
  <c r="AG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L156" i="36" l="1"/>
  <c r="Y11" i="14" s="1"/>
  <c r="AD156" i="36"/>
  <c r="Q11" i="14" s="1"/>
  <c r="V156" i="36"/>
  <c r="I11" i="14" s="1"/>
  <c r="AP151" i="36"/>
  <c r="AC6" i="14" s="1"/>
  <c r="AH151" i="36"/>
  <c r="U6" i="14" s="1"/>
  <c r="Z151" i="36"/>
  <c r="M6" i="14" s="1"/>
  <c r="R151" i="36"/>
  <c r="E6" i="14" s="1"/>
  <c r="AS143" i="36"/>
  <c r="AF11" i="21" s="1"/>
  <c r="AK143" i="36"/>
  <c r="X11" i="21" s="1"/>
  <c r="AC143" i="36"/>
  <c r="P11" i="21" s="1"/>
  <c r="U143" i="36"/>
  <c r="H11" i="21" s="1"/>
  <c r="AS156" i="36"/>
  <c r="AF11" i="14" s="1"/>
  <c r="AK156" i="36"/>
  <c r="X11" i="14" s="1"/>
  <c r="AC156" i="36"/>
  <c r="P11" i="14" s="1"/>
  <c r="U156" i="36"/>
  <c r="H11" i="14" s="1"/>
  <c r="AO151" i="36"/>
  <c r="AB6" i="14" s="1"/>
  <c r="AG151" i="36"/>
  <c r="T6" i="14" s="1"/>
  <c r="Y151" i="36"/>
  <c r="L6" i="14" s="1"/>
  <c r="AR143" i="36"/>
  <c r="AE11" i="21" s="1"/>
  <c r="AJ143" i="36"/>
  <c r="W11" i="21" s="1"/>
  <c r="AB143" i="36"/>
  <c r="O11" i="21" s="1"/>
  <c r="T143" i="36"/>
  <c r="G11" i="21" s="1"/>
  <c r="AR156" i="36"/>
  <c r="AE11" i="14" s="1"/>
  <c r="AJ156" i="36"/>
  <c r="W11" i="14" s="1"/>
  <c r="AB156" i="36"/>
  <c r="O11" i="14" s="1"/>
  <c r="T156" i="36"/>
  <c r="G11" i="14" s="1"/>
  <c r="AN151" i="36"/>
  <c r="AA6" i="14" s="1"/>
  <c r="AF151" i="36"/>
  <c r="S6" i="14" s="1"/>
  <c r="X151" i="36"/>
  <c r="K6" i="14" s="1"/>
  <c r="AQ143" i="36"/>
  <c r="AD11" i="21" s="1"/>
  <c r="AI143" i="36"/>
  <c r="V11" i="21" s="1"/>
  <c r="AA143" i="36"/>
  <c r="N11" i="21" s="1"/>
  <c r="S143" i="36"/>
  <c r="F11" i="21" s="1"/>
  <c r="AQ156" i="36"/>
  <c r="AD11" i="14" s="1"/>
  <c r="AI156" i="36"/>
  <c r="V11" i="14" s="1"/>
  <c r="AA156" i="36"/>
  <c r="N11" i="14" s="1"/>
  <c r="S156" i="36"/>
  <c r="F11" i="14" s="1"/>
  <c r="AM151" i="36"/>
  <c r="Z6" i="14" s="1"/>
  <c r="AE151" i="36"/>
  <c r="R6" i="14" s="1"/>
  <c r="W151" i="36"/>
  <c r="J6" i="14" s="1"/>
  <c r="AP143" i="36"/>
  <c r="AC11" i="21" s="1"/>
  <c r="AH143" i="36"/>
  <c r="U11" i="21" s="1"/>
  <c r="Z143" i="36"/>
  <c r="M11" i="21" s="1"/>
  <c r="R143" i="36"/>
  <c r="E11" i="21" s="1"/>
  <c r="AP156" i="36"/>
  <c r="AC11" i="14" s="1"/>
  <c r="AH156" i="36"/>
  <c r="U11" i="14" s="1"/>
  <c r="Z156" i="36"/>
  <c r="M11" i="14" s="1"/>
  <c r="R156" i="36"/>
  <c r="E11" i="14" s="1"/>
  <c r="AL151" i="36"/>
  <c r="Y6" i="14" s="1"/>
  <c r="AD151" i="36"/>
  <c r="Q6" i="14" s="1"/>
  <c r="V151" i="36"/>
  <c r="I6" i="14" s="1"/>
  <c r="AO143" i="36"/>
  <c r="AB11" i="21" s="1"/>
  <c r="AG143" i="36"/>
  <c r="T11" i="21" s="1"/>
  <c r="Y143" i="36"/>
  <c r="L11" i="21" s="1"/>
  <c r="AO156" i="36"/>
  <c r="AB11" i="14" s="1"/>
  <c r="AG156" i="36"/>
  <c r="T11" i="14" s="1"/>
  <c r="Y156" i="36"/>
  <c r="L11" i="14" s="1"/>
  <c r="AS151" i="36"/>
  <c r="AF6" i="14" s="1"/>
  <c r="AK151" i="36"/>
  <c r="X6" i="14" s="1"/>
  <c r="AC151" i="36"/>
  <c r="P6" i="14" s="1"/>
  <c r="U151" i="36"/>
  <c r="H6" i="14" s="1"/>
  <c r="AN143" i="36"/>
  <c r="AA11" i="21" s="1"/>
  <c r="AF143" i="36"/>
  <c r="S11" i="21" s="1"/>
  <c r="X143" i="36"/>
  <c r="K11" i="21" s="1"/>
  <c r="AN156" i="36"/>
  <c r="AA11" i="14" s="1"/>
  <c r="AF156" i="36"/>
  <c r="S11" i="14" s="1"/>
  <c r="X156" i="36"/>
  <c r="K11" i="14" s="1"/>
  <c r="AR151" i="36"/>
  <c r="AE6" i="14" s="1"/>
  <c r="AJ151" i="36"/>
  <c r="W6" i="14" s="1"/>
  <c r="AB151" i="36"/>
  <c r="O6" i="14" s="1"/>
  <c r="T151" i="36"/>
  <c r="G6" i="14" s="1"/>
  <c r="AM143" i="36"/>
  <c r="Z11" i="21" s="1"/>
  <c r="AE143" i="36"/>
  <c r="R11" i="21" s="1"/>
  <c r="W143" i="36"/>
  <c r="J11" i="21" s="1"/>
  <c r="AM156" i="36"/>
  <c r="Z11" i="14" s="1"/>
  <c r="AE156" i="36"/>
  <c r="R11" i="14" s="1"/>
  <c r="W156" i="36"/>
  <c r="J11" i="14" s="1"/>
  <c r="AQ151" i="36"/>
  <c r="AD6" i="14" s="1"/>
  <c r="AI151" i="36"/>
  <c r="V6" i="14" s="1"/>
  <c r="AA151" i="36"/>
  <c r="N6" i="14" s="1"/>
  <c r="S151" i="36"/>
  <c r="F6" i="14" s="1"/>
  <c r="AL143" i="36"/>
  <c r="Y11" i="21" s="1"/>
  <c r="AD143" i="36"/>
  <c r="Q11" i="21" s="1"/>
  <c r="V143" i="36"/>
  <c r="I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<sst xmlns="http://schemas.openxmlformats.org/spreadsheetml/2006/main" count="211474" uniqueCount="1097">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</sst>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7418999999999.999</c:v>
                </c:pt>
                <c:pt idx="1">
                  <c:v>7418999999999.999</c:v>
                </c:pt>
                <c:pt idx="2">
                  <c:v>7422013680720.6689</c:v>
                </c:pt>
                <c:pt idx="3">
                  <c:v>7414226534373.0273</c:v>
                </c:pt>
                <c:pt idx="4">
                  <c:v>7404334455821.876</c:v>
                </c:pt>
                <c:pt idx="5">
                  <c:v>7399085042400.9609</c:v>
                </c:pt>
                <c:pt idx="6">
                  <c:v>7399321048437.752</c:v>
                </c:pt>
                <c:pt idx="7">
                  <c:v>7406286675877.082</c:v>
                </c:pt>
                <c:pt idx="8">
                  <c:v>7413088382546.7617</c:v>
                </c:pt>
                <c:pt idx="9">
                  <c:v>7421191022690.2852</c:v>
                </c:pt>
                <c:pt idx="10">
                  <c:v>7435371891408</c:v>
                </c:pt>
                <c:pt idx="11">
                  <c:v>7460773659159.5957</c:v>
                </c:pt>
                <c:pt idx="12">
                  <c:v>7490153856600.7812</c:v>
                </c:pt>
                <c:pt idx="13">
                  <c:v>7524745424270.3867</c:v>
                </c:pt>
                <c:pt idx="14">
                  <c:v>7564009129976.9668</c:v>
                </c:pt>
                <c:pt idx="15">
                  <c:v>7605226814904.6318</c:v>
                </c:pt>
                <c:pt idx="16">
                  <c:v>7643558974971.3516</c:v>
                </c:pt>
                <c:pt idx="17">
                  <c:v>7680392221036.207</c:v>
                </c:pt>
                <c:pt idx="18">
                  <c:v>7716131537587.1396</c:v>
                </c:pt>
                <c:pt idx="19">
                  <c:v>7749801918140.416</c:v>
                </c:pt>
                <c:pt idx="20">
                  <c:v>7782550086273.7812</c:v>
                </c:pt>
                <c:pt idx="21">
                  <c:v>7755850135508.2959</c:v>
                </c:pt>
                <c:pt idx="22">
                  <c:v>7727959961747.8008</c:v>
                </c:pt>
                <c:pt idx="23">
                  <c:v>7698087604574.1426</c:v>
                </c:pt>
                <c:pt idx="24">
                  <c:v>7668279197113.8389</c:v>
                </c:pt>
                <c:pt idx="25">
                  <c:v>7638001034927.1299</c:v>
                </c:pt>
                <c:pt idx="26">
                  <c:v>7619667658652.4189</c:v>
                </c:pt>
                <c:pt idx="27">
                  <c:v>7588860980897.3203</c:v>
                </c:pt>
                <c:pt idx="28">
                  <c:v>7557141237213.959</c:v>
                </c:pt>
                <c:pt idx="29">
                  <c:v>7517306259119.0469</c:v>
                </c:pt>
                <c:pt idx="30">
                  <c:v>7482062317422.3428</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6371000000000</c:v>
                </c:pt>
                <c:pt idx="1">
                  <c:v>6371000000000</c:v>
                </c:pt>
                <c:pt idx="2">
                  <c:v>6407279817036.5303</c:v>
                </c:pt>
                <c:pt idx="3">
                  <c:v>6442557809807.0078</c:v>
                </c:pt>
                <c:pt idx="4">
                  <c:v>6480253391504.3418</c:v>
                </c:pt>
                <c:pt idx="5">
                  <c:v>6515519346323.1777</c:v>
                </c:pt>
                <c:pt idx="6">
                  <c:v>6550427303773.3828</c:v>
                </c:pt>
                <c:pt idx="7">
                  <c:v>6584419811221.502</c:v>
                </c:pt>
                <c:pt idx="8">
                  <c:v>6618813774823.2852</c:v>
                </c:pt>
                <c:pt idx="9">
                  <c:v>6655505574855.4492</c:v>
                </c:pt>
                <c:pt idx="10">
                  <c:v>6695235408118.9482</c:v>
                </c:pt>
                <c:pt idx="11">
                  <c:v>6739165205506.708</c:v>
                </c:pt>
                <c:pt idx="12">
                  <c:v>6789101842894.2354</c:v>
                </c:pt>
                <c:pt idx="13">
                  <c:v>6843227351941.7168</c:v>
                </c:pt>
                <c:pt idx="14">
                  <c:v>6902081121608.6836</c:v>
                </c:pt>
                <c:pt idx="15">
                  <c:v>6964097683102.7383</c:v>
                </c:pt>
                <c:pt idx="16">
                  <c:v>7028928523047.2559</c:v>
                </c:pt>
                <c:pt idx="17">
                  <c:v>7098123852228.8145</c:v>
                </c:pt>
                <c:pt idx="18">
                  <c:v>7169496609943.5654</c:v>
                </c:pt>
                <c:pt idx="19">
                  <c:v>7245407904083.3223</c:v>
                </c:pt>
                <c:pt idx="20">
                  <c:v>7324101515966.0977</c:v>
                </c:pt>
                <c:pt idx="21">
                  <c:v>7407429873298.1064</c:v>
                </c:pt>
                <c:pt idx="22">
                  <c:v>7493480548996.6973</c:v>
                </c:pt>
                <c:pt idx="23">
                  <c:v>7583706081868.2949</c:v>
                </c:pt>
                <c:pt idx="24">
                  <c:v>7677579086137.2793</c:v>
                </c:pt>
                <c:pt idx="25">
                  <c:v>7773553636264.5703</c:v>
                </c:pt>
                <c:pt idx="26">
                  <c:v>7874280334970.0303</c:v>
                </c:pt>
                <c:pt idx="27">
                  <c:v>7977099588470.3975</c:v>
                </c:pt>
                <c:pt idx="28">
                  <c:v>8082618271635.1484</c:v>
                </c:pt>
                <c:pt idx="29">
                  <c:v>8192330455388.7998</c:v>
                </c:pt>
                <c:pt idx="30">
                  <c:v>8305730721751.7422</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805</v>
      </c>
      <c r="C1" s="95">
        <v>45275</v>
      </c>
      <c r="E1" s="128" t="s">
        <v>915</v>
      </c>
      <c r="F1" s="129" t="str">
        <f>B1</f>
        <v>Vermont</v>
      </c>
      <c r="H1" t="s">
        <v>712</v>
      </c>
      <c r="I1" t="s">
        <v>817</v>
      </c>
    </row>
    <row r="2" spans="1:9" x14ac:dyDescent="0.2">
      <c r="B2" t="str">
        <f>VLOOKUP(B1,H2:I52,2)</f>
        <v>VT</v>
      </c>
      <c r="E2" s="128" t="s">
        <v>817</v>
      </c>
      <c r="F2" s="130" t="str">
        <f>LOOKUP(F1,H:H,I:I)</f>
        <v>VT</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0.64879788889977408</v>
      </c>
      <c r="H5" s="100" t="s">
        <v>724</v>
      </c>
      <c r="I5" s="100" t="s">
        <v>725</v>
      </c>
    </row>
    <row r="6" spans="1:9" x14ac:dyDescent="0.2">
      <c r="B6" t="s">
        <v>551</v>
      </c>
      <c r="E6" s="119" t="s">
        <v>910</v>
      </c>
      <c r="F6" s="120">
        <f>SUMIFS('Rural Urban'!F:F,'Rural Urban'!B:B,About!F2) / 100</f>
        <v>0.35120211110022592</v>
      </c>
      <c r="H6" s="100" t="s">
        <v>726</v>
      </c>
      <c r="I6" s="100" t="s">
        <v>727</v>
      </c>
    </row>
    <row r="7" spans="1:9" x14ac:dyDescent="0.2">
      <c r="B7" s="5" t="s">
        <v>632</v>
      </c>
      <c r="E7" s="119" t="s">
        <v>911</v>
      </c>
      <c r="F7" s="119">
        <f>SUM(F5:F6)</f>
        <v>1</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0.64879788889977408</v>
      </c>
      <c r="R11" s="207">
        <f>1-Q11</f>
        <v>0.35120211110022592</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VT</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41067000000000</v>
      </c>
      <c r="G23" s="6">
        <f>BF2</f>
        <v>1.1695032E+16</v>
      </c>
      <c r="H23" s="207">
        <f>IFERROR(F23/G23,0)</f>
        <v>3.5114910331155999E-3</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9665000000000</v>
      </c>
      <c r="G25" s="6">
        <f t="shared" si="2"/>
        <v>473453000000000</v>
      </c>
      <c r="H25" s="207">
        <f t="shared" si="3"/>
        <v>2.041385311741609E-2</v>
      </c>
    </row>
    <row r="26" spans="1:58" x14ac:dyDescent="0.2">
      <c r="C26" s="204" t="s">
        <v>966</v>
      </c>
      <c r="D26" s="204" t="s">
        <v>635</v>
      </c>
      <c r="E26" t="s">
        <v>1022</v>
      </c>
      <c r="F26">
        <f t="shared" si="1"/>
        <v>7419000000000</v>
      </c>
      <c r="G26" s="6">
        <f t="shared" si="2"/>
        <v>5017299000000000</v>
      </c>
      <c r="H26" s="213">
        <f t="shared" si="3"/>
        <v>1.4786840489275205E-3</v>
      </c>
    </row>
    <row r="27" spans="1:58" x14ac:dyDescent="0.2">
      <c r="C27" s="204" t="s">
        <v>968</v>
      </c>
      <c r="D27" s="204" t="s">
        <v>969</v>
      </c>
      <c r="E27" t="s">
        <v>1022</v>
      </c>
      <c r="F27">
        <f t="shared" si="1"/>
        <v>343000000000</v>
      </c>
      <c r="G27" s="6">
        <f t="shared" si="2"/>
        <v>9410000000000</v>
      </c>
      <c r="H27" s="207">
        <f t="shared" si="3"/>
        <v>3.6450584484590862E-2</v>
      </c>
    </row>
    <row r="28" spans="1:58" x14ac:dyDescent="0.2">
      <c r="C28" s="204" t="s">
        <v>971</v>
      </c>
      <c r="D28" s="204" t="s">
        <v>972</v>
      </c>
      <c r="E28" t="s">
        <v>1022</v>
      </c>
      <c r="F28">
        <f t="shared" si="1"/>
        <v>3881000000000</v>
      </c>
      <c r="G28" s="6">
        <f t="shared" si="2"/>
        <v>4914171000000000</v>
      </c>
      <c r="H28" s="213">
        <f t="shared" si="3"/>
        <v>7.8975680740454499E-4</v>
      </c>
    </row>
    <row r="29" spans="1:58" x14ac:dyDescent="0.2">
      <c r="C29" s="204" t="s">
        <v>974</v>
      </c>
      <c r="D29" s="204" t="s">
        <v>975</v>
      </c>
      <c r="E29" t="s">
        <v>1022</v>
      </c>
      <c r="F29">
        <f t="shared" si="1"/>
        <v>6500000000000</v>
      </c>
      <c r="G29" s="6">
        <f t="shared" si="2"/>
        <v>484129000000000</v>
      </c>
      <c r="H29" s="207">
        <f t="shared" si="3"/>
        <v>1.3426173602490245E-2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12124000000000</v>
      </c>
      <c r="G31" s="6">
        <f t="shared" si="2"/>
        <v>438967000000000</v>
      </c>
      <c r="H31" s="207">
        <f t="shared" si="3"/>
        <v>2.7619388245585658E-2</v>
      </c>
    </row>
    <row r="32" spans="1:58" x14ac:dyDescent="0.2">
      <c r="C32" s="204" t="s">
        <v>983</v>
      </c>
      <c r="D32" s="204" t="s">
        <v>983</v>
      </c>
      <c r="E32" t="s">
        <v>1013</v>
      </c>
      <c r="F32">
        <f t="shared" si="1"/>
        <v>24555000000000</v>
      </c>
      <c r="G32" s="6">
        <f t="shared" si="2"/>
        <v>9178628000000000</v>
      </c>
      <c r="H32" s="207">
        <f t="shared" si="3"/>
        <v>2.6752364296711885E-3</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4191000000000</v>
      </c>
      <c r="G34" s="6">
        <f t="shared" si="2"/>
        <v>707192000000000</v>
      </c>
      <c r="H34" s="207">
        <f t="shared" si="3"/>
        <v>5.9262548218871258E-3</v>
      </c>
    </row>
    <row r="35" spans="3:8" x14ac:dyDescent="0.2">
      <c r="C35" s="204" t="s">
        <v>990</v>
      </c>
      <c r="D35" s="204" t="s">
        <v>635</v>
      </c>
      <c r="E35" t="s">
        <v>1013</v>
      </c>
      <c r="F35">
        <f t="shared" si="1"/>
        <v>6371000000000</v>
      </c>
      <c r="G35" s="6">
        <f t="shared" si="2"/>
        <v>4532636000000000</v>
      </c>
      <c r="H35" s="213">
        <f t="shared" si="3"/>
        <v>1.4055838589288883E-3</v>
      </c>
    </row>
    <row r="36" spans="3:8" x14ac:dyDescent="0.2">
      <c r="C36" s="204" t="s">
        <v>992</v>
      </c>
      <c r="D36" s="204" t="s">
        <v>969</v>
      </c>
      <c r="E36" t="s">
        <v>1013</v>
      </c>
      <c r="F36">
        <f t="shared" si="1"/>
        <v>24000000000</v>
      </c>
      <c r="G36" s="6">
        <f t="shared" si="2"/>
        <v>1434000000000</v>
      </c>
      <c r="H36" s="207">
        <f t="shared" si="3"/>
        <v>1.6736401673640166E-2</v>
      </c>
    </row>
    <row r="37" spans="3:8" x14ac:dyDescent="0.2">
      <c r="C37" s="204" t="s">
        <v>994</v>
      </c>
      <c r="D37" s="204" t="s">
        <v>972</v>
      </c>
      <c r="E37" t="s">
        <v>1013</v>
      </c>
      <c r="F37">
        <f t="shared" si="1"/>
        <v>7778000000000</v>
      </c>
      <c r="G37" s="6">
        <f t="shared" si="2"/>
        <v>3434314000000000</v>
      </c>
      <c r="H37" s="213">
        <f t="shared" si="3"/>
        <v>2.2647899988178133E-3</v>
      </c>
    </row>
    <row r="38" spans="3:8" x14ac:dyDescent="0.2">
      <c r="C38" s="204" t="s">
        <v>996</v>
      </c>
      <c r="D38" s="204" t="s">
        <v>975</v>
      </c>
      <c r="E38" t="s">
        <v>1013</v>
      </c>
      <c r="F38">
        <f t="shared" si="1"/>
        <v>3295000000000</v>
      </c>
      <c r="G38" s="6">
        <f t="shared" si="2"/>
        <v>216973000000000</v>
      </c>
      <c r="H38" s="207">
        <f t="shared" si="3"/>
        <v>1.5186221327077563E-2</v>
      </c>
    </row>
    <row r="39" spans="3:8" x14ac:dyDescent="0.2">
      <c r="C39" s="204" t="s">
        <v>998</v>
      </c>
      <c r="D39" s="204" t="s">
        <v>978</v>
      </c>
      <c r="E39" t="s">
        <v>1013</v>
      </c>
      <c r="F39">
        <f t="shared" si="1"/>
        <v>92000000000</v>
      </c>
      <c r="G39" s="6">
        <f t="shared" si="2"/>
        <v>3163000000000</v>
      </c>
      <c r="H39" s="207">
        <f t="shared" si="3"/>
        <v>2.9086310464748657E-2</v>
      </c>
    </row>
    <row r="40" spans="3:8" ht="16" thickBot="1" x14ac:dyDescent="0.25">
      <c r="C40" s="205" t="s">
        <v>1001</v>
      </c>
      <c r="D40" s="205" t="s">
        <v>981</v>
      </c>
      <c r="E40" t="s">
        <v>1013</v>
      </c>
      <c r="F40">
        <f t="shared" si="1"/>
        <v>2300000000000</v>
      </c>
      <c r="G40" s="6">
        <f t="shared" si="2"/>
        <v>122008000000000</v>
      </c>
      <c r="H40" s="207">
        <f t="shared" si="3"/>
        <v>1.8851222870631432E-2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Vermont</v>
      </c>
      <c r="H2" s="1" t="s">
        <v>354</v>
      </c>
      <c r="I2" s="1"/>
      <c r="J2" s="1"/>
      <c r="K2" s="1"/>
      <c r="L2" s="1"/>
      <c r="M2" s="1"/>
      <c r="P2" s="1" t="s">
        <v>1087</v>
      </c>
      <c r="Q2">
        <f>SUMIFS(BDEQ!C:C,BDEQ!$AG:$AG,About!$B$2,BDEQ!$AH:$AH,Calculations!$I4)*BDEQ!$C$2</f>
        <v>147365235.36000001</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0.15992540628204033</v>
      </c>
      <c r="K4" s="207">
        <f>$B$12</f>
        <v>0.35120211110022592</v>
      </c>
      <c r="L4" s="209" t="s">
        <v>1022</v>
      </c>
      <c r="M4" s="12" t="s">
        <v>1015</v>
      </c>
      <c r="N4" s="1" t="s">
        <v>635</v>
      </c>
      <c r="O4" s="7">
        <f>P4</f>
        <v>416696594921.41431</v>
      </c>
      <c r="P4" s="7">
        <f>Q4</f>
        <v>416696594921.41431</v>
      </c>
      <c r="Q4" s="45">
        <f>SUMIFS('SEDS 2021'!$F$23:$F$40,'SEDS 2021'!E$23:E$40,Calculations!L4,'SEDS 2021'!D$23:D$40,Calculations!N4)*J4*K4</f>
        <v>416696594921.41431</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429314158900.96625</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441284898009.92316</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452512324790.97003</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463140985322.49634</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473308501090.79413</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483260259272.05145</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492771797014.1745</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502180495342.89325</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511649132439.13824</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521361105839.37524</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531314356531.10913</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541496686019.62634</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551799651423.14697</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562525469943.84705</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573339279330.55164</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584365493461.91821</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595692647542.96289</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606891241935.83057</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618263206737.59412</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623340925337.95496</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628584152601.84338</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634098051035.56226</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639771871739.32788</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645550711946.79272</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651359672713.7887</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657117245732.51819</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662671821262.33508</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668105504776.71252</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673264771573.7699</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0.35120211110022592</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0.72371071957778388</v>
      </c>
      <c r="K6" s="207">
        <f t="shared" si="0"/>
        <v>0.35120211110022592</v>
      </c>
      <c r="L6" s="209" t="s">
        <v>1022</v>
      </c>
      <c r="M6" s="12" t="s">
        <v>1015</v>
      </c>
      <c r="N6" s="1" t="s">
        <v>972</v>
      </c>
      <c r="O6" s="7">
        <f t="shared" si="1"/>
        <v>986428850993.87708</v>
      </c>
      <c r="P6" s="7">
        <f t="shared" si="1"/>
        <v>986428850993.87708</v>
      </c>
      <c r="Q6" s="45">
        <f>SUMIFS('SEDS 2021'!$F$23:$F$40,'SEDS 2021'!E$23:E$40,Calculations!L6,'SEDS 2021'!D$23:D$40,Calculations!N6)*J6*K6</f>
        <v>986428850993.87708</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991482089721.75415</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996481373279.17163</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1001968656250.4302</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1007806246424.2841</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1015183604497.6943</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1025659876622.394</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1038111146977.4595</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1054086415481.5532</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1074392944418.4225</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1098733127076.3171</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1127581273101.4373</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1160135715669.9827</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1196371320940.1855</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1236302512392.4023</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1277258727299.8621</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1319630231992.6577</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1364155381915.8313</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1408923086297.5474</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1455124021218.6489</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1482881385031.4258</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1510124558003.6018</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1537327630835.5444</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1563962044687.2837</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1589547458660.0308</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1613514091460.5703</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1635335245406.939</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1654332703949.6846</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1670892636606.0793</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1684616081112.1562</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0.92601898881808309</v>
      </c>
      <c r="K7" s="207">
        <f t="shared" si="0"/>
        <v>0.35120211110022592</v>
      </c>
      <c r="L7" s="209" t="s">
        <v>1022</v>
      </c>
      <c r="M7" s="12" t="s">
        <v>1015</v>
      </c>
      <c r="N7" s="1" t="s">
        <v>964</v>
      </c>
      <c r="O7" s="7">
        <f t="shared" si="1"/>
        <v>3143249596947.8174</v>
      </c>
      <c r="P7" s="7">
        <f t="shared" si="1"/>
        <v>3143249596947.8174</v>
      </c>
      <c r="Q7" s="45">
        <f>SUMIFS('SEDS 2021'!$F$23:$F$40,'SEDS 2021'!E$23:E$40,Calculations!L7,'SEDS 2021'!D$23:D$40,Calculations!N7)*J7*K7</f>
        <v>3143249596947.8174</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3148497495146.0591</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3150806613211.147</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3147633779362.7046</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3139190286352.2896</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3124372916539.9614</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3103278802480.3013</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3070052878433.5464</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3024937767394.6606</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2965811013509.3145</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2894512270976.9282</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2810698955037.9116</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2716247021421.1553</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2612031408733.1777</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2502401654876.2627</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2387339197316.5503</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2269938961711.832</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2151388595633.3926</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2030260505296.0146</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1907941893287.062</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1760835617111.5684</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1615617211036.4343</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1473027674200.1665</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1333508393390.5359</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1198428537510.6709</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1069409437893.7947</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947897324926.17712</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834781979903.46948</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730980953445.41724</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636765645174.0658</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0.35120211110022592</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0.35120211110022592</v>
      </c>
      <c r="L9" s="209" t="s">
        <v>1022</v>
      </c>
      <c r="M9" s="12" t="s">
        <v>1015</v>
      </c>
      <c r="N9" s="1" t="s">
        <v>981</v>
      </c>
      <c r="O9" s="7">
        <f t="shared" si="1"/>
        <v>4257974394979.1392</v>
      </c>
      <c r="P9" s="7">
        <f t="shared" si="1"/>
        <v>4257974394979.1392</v>
      </c>
      <c r="Q9" s="45">
        <f>SUMIFS('SEDS 2021'!$F$23:$F$40,'SEDS 2021'!E$23:E$40,Calculations!L9,'SEDS 2021'!D$23:D$40,Calculations!N9)*J9*K9</f>
        <v>4257974394979.1392</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4267086817768.2515</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4274742774877.4019</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4279371321442.9771</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4284187502628.5586</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4290487330244.3501</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4301110121478.5107</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4314025383307.6753</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4331818844322.3223</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4354094810861.1689</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4384866142581.7261</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4421000021459.2637</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4463595176201.6104</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4510886582719.9004</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4564998276765.8994</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4623016667781.1865</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4685794987126.21</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4753736940190.4072</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4824693118531.5234</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4900857321812.9443</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4926889744410.6064</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4954182990328.9092</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4983688187538.9707</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5014012043906.7061</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5044852492733.9219</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5076104361337.7529</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5107593785511.0625</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5138010408062.8721</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5168451439423.0869</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5197341305569.3164</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0.35120211110022592</v>
      </c>
      <c r="L10" s="209" t="s">
        <v>1022</v>
      </c>
      <c r="M10" s="12" t="s">
        <v>1015</v>
      </c>
      <c r="N10" s="1" t="s">
        <v>969</v>
      </c>
      <c r="O10" s="7">
        <f t="shared" si="1"/>
        <v>120462324107.37749</v>
      </c>
      <c r="P10" s="7">
        <f t="shared" si="1"/>
        <v>120462324107.37749</v>
      </c>
      <c r="Q10" s="45">
        <f>SUMIFS('SEDS 2021'!$F$23:$F$40,'SEDS 2021'!E$23:E$40,Calculations!L10,'SEDS 2021'!D$23:D$40,Calculations!N10)*J10*K10</f>
        <v>120462324107.37749</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120405228602.41895</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120187157508.61891</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119666765853.63699</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118862715422.21881</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117649560779.92838</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116000910241.28955</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113716472500.78542</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110854426257.35912</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107354258878.35835</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103292598295.37578</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98755982044.552475</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93796208986.724533</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88444017636.456802</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82820343394.091599</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76996558377.941605</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71065681303.497864</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65085415825.73217</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59078827249.895073</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53182602071.33358</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46937277907.473869</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41017246482.921204</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35493041306.021698</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30408382732.795013</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25808815146.626366</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21722193103.906967</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18164619629.002869</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15133645827.013</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12615197437.031471</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10571196133.666679</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0.35120211110022592</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0.35120211110022592</v>
      </c>
      <c r="C12" s="207">
        <f>'Rural Urban'!Q11</f>
        <v>0.64879788889977408</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0.89858317525113951</v>
      </c>
      <c r="K12" s="207">
        <f t="shared" si="0"/>
        <v>0.35120211110022592</v>
      </c>
      <c r="L12" s="209" t="s">
        <v>1022</v>
      </c>
      <c r="M12" s="12" t="s">
        <v>1015</v>
      </c>
      <c r="N12" s="1" t="s">
        <v>975</v>
      </c>
      <c r="O12" s="7">
        <f t="shared" si="1"/>
        <v>2051298002957.7393</v>
      </c>
      <c r="P12" s="7">
        <f t="shared" si="1"/>
        <v>2051298002957.7393</v>
      </c>
      <c r="Q12" s="45">
        <f>SUMIFS('SEDS 2021'!$F$23:$F$40,'SEDS 2021'!E$23:E$40,Calculations!L12,'SEDS 2021'!D$23:D$40,Calculations!N12)*J12*K12</f>
        <v>2051298002957.7393</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2083855271248.7312</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2114036436628.1367</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2140145008296.679</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2162972109259.0613</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2182756989496.7974</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2201212996172.7373</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2216560494188.0117</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2231391514796.5835</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2246491034680.9307</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2265195874879.4434</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2287580886167.6343</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2315625600788.4463</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2349607652216.4717</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2391698005243.2163</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2439085621527.9385</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2491926916409.75</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2549690126548.3838</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2609791637984.3481</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2673612246892.855</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2705727261736.231</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2738469632834.6323</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2772607245405.2847</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2807525669620.0737</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2842764850327.3008</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2877511329993.6143</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2910850079945.9668</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2941483401295.3389</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2969777293369.6587</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2994775525594.8193</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0.35120211110022592</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2.5098765608950867E-2</v>
      </c>
      <c r="K17" s="207">
        <f>$B$12</f>
        <v>0.35120211110022592</v>
      </c>
      <c r="L17" s="209" t="s">
        <v>1022</v>
      </c>
      <c r="M17" s="12" t="s">
        <v>1018</v>
      </c>
      <c r="N17" s="1" t="s">
        <v>635</v>
      </c>
      <c r="O17" s="7">
        <f>P17</f>
        <v>65396552112.151955</v>
      </c>
      <c r="P17" s="7">
        <f>Q17</f>
        <v>65396552112.151955</v>
      </c>
      <c r="Q17" s="45">
        <f>SUMIFS('SEDS 2021'!$F$23:$F$40,'SEDS 2021'!E$23:E$40,Calculations!L17,'SEDS 2021'!D$23:D$40,Calculations!N17)*J17*K17</f>
        <v>65396552112.151955</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64980189248.422081</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64614818163.614548</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64308670382.69603</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64067963872.706139</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63788780778.505875</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63690884050.335899</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63669328535.387825</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63727149586.95536</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63863603758.299286</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63983139247.002892</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64275223722.273232</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64615509923.947388</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64985965942.547569</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65374807754.109718</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65675395220.580101</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66086530637.752068</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66505586087.610107</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66930657393.776688</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67359410472.429611</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67774189676.451721</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68187901150.820328</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68502558774.434898</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68915595920.884186</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69328379822.278442</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69740968111.084778</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70153313680.377838</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70565421808.48349</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70977262962.936691</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71389137278.512878</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0.35120211110022592</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0.35120211110022592</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0.35120211110022592</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0.35120211110022592</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0.35120211110022592</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0.35120211110022592</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0.35120211110022592</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0.35120211110022592</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0.35120211110022592</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8.6756396827359139E-2</v>
      </c>
      <c r="K30" s="207">
        <f>$B$12</f>
        <v>0.35120211110022592</v>
      </c>
      <c r="L30" s="209" t="s">
        <v>1022</v>
      </c>
      <c r="M30" s="12" t="s">
        <v>1019</v>
      </c>
      <c r="N30" s="1" t="s">
        <v>635</v>
      </c>
      <c r="O30" s="7">
        <f>P30</f>
        <v>226049731472.03644</v>
      </c>
      <c r="P30" s="7">
        <f>Q30</f>
        <v>226049731472.03644</v>
      </c>
      <c r="Q30" s="45">
        <f>SUMIFS('SEDS 2021'!$F$23:$F$40,'SEDS 2021'!E$23:E$40,Calculations!L30,'SEDS 2021'!D$23:D$40,Calculations!N30)*J30*K30</f>
        <v>226049731472.03644</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223891945161.90283</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221927527319.80139</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219838436867.25101</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218612056613.26874</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218089500371.02319</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217667847386.71637</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217278833792.09216</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216928787225.61612</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216723123677.27493</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216835161523.99228</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217094229617.5881</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217541149212.95251</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218008173565.56387</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218438249762.04199</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218492794460.19244</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218395696228.34229</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218201072643.29987</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217933931976.90186</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217607769330.0639</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215482313257.67902</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213406959726.53064</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211401093663.60086</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209478076623.03629</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207634792663.45673</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205861914523.37915</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204145621680.61703</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202472362659.21158</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200833641060.23987</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199224995919.29886</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0.35120211110022592</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0.35120211110022592</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0.35120211110022592</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0.35120211110022592</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0.35120211110022592</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0.35120211110022592</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0.35120211110022592</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0.35120211110022592</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0.35120211110022592</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0.33257593737879654</v>
      </c>
      <c r="K43" s="207">
        <f>$B$12</f>
        <v>0.35120211110022592</v>
      </c>
      <c r="L43" s="209" t="s">
        <v>1022</v>
      </c>
      <c r="M43" s="12" t="s">
        <v>1014</v>
      </c>
      <c r="N43" s="1" t="s">
        <v>635</v>
      </c>
      <c r="O43" s="7">
        <f>P43</f>
        <v>866549373738.27991</v>
      </c>
      <c r="P43" s="7">
        <f>Q43</f>
        <v>866549373738.27991</v>
      </c>
      <c r="Q43" s="45">
        <f>SUMIFS('SEDS 2021'!$F$23:$F$40,'SEDS 2021'!E$23:E$40,Calculations!L43,'SEDS 2021'!D$23:D$40,Calculations!N43)*J43*K43</f>
        <v>866549373738.27991</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866243489926.797</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865258484558.82349</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863846503054.73389</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862425320276.9873</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861450421244.76306</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861165204569.50757</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861660717909.22192</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862983268301.35425</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865415544403.84851</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869108979269.1344</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873819140726.72485</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879339977861.62537</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885688931724.34424</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892700222997.96936</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900150359616.8894</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907831454659.32214</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915665297611.2959</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923566191731.9292</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931471536133.78162</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931335034825.82922</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931161243865.27856</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930958486360.88794</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930740918731.82764</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930523877991.90698</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930318376300.09863</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930123941405.23975</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929944123035.10168</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929772670451.68848</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929603384402.05835</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0.35120211110022592</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0.2762891456761572</v>
      </c>
      <c r="K45" s="207">
        <f t="shared" si="8"/>
        <v>0.35120211110022592</v>
      </c>
      <c r="L45" s="209" t="s">
        <v>1022</v>
      </c>
      <c r="M45" s="12" t="s">
        <v>1014</v>
      </c>
      <c r="N45" s="1" t="s">
        <v>972</v>
      </c>
      <c r="O45" s="7">
        <f t="shared" ref="O45:O52" si="10">P45</f>
        <v>376586358525.14734</v>
      </c>
      <c r="P45" s="7">
        <f t="shared" si="9"/>
        <v>376586358525.14734</v>
      </c>
      <c r="Q45" s="45">
        <f>SUMIFS('SEDS 2021'!$F$23:$F$40,'SEDS 2021'!E$23:E$40,Calculations!L45,'SEDS 2021'!D$23:D$40,Calculations!N45)*J45*K45</f>
        <v>376586358525.14734</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379647098666.7403</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382589899657.54138</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385509335825.24658</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388558840468.71295</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391821503003.51984</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395300459997.8924</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398917538462.44202</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402613017991.31439</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406438672578.70221</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410364006310.70825</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414275350297.92175</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418141981050.41144</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422033770799.29724</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425952620532.3006</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429867580832.74182</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433773435281.51123</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437692828617.6178</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441612047519.84564</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445523701320.9483</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445234764350.49835</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444941683727.94147</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444652850284.57941</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444374515294.12665</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444109670566.56549</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443857388716.4837</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443622142732.79321</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443402595271.10889</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443201344053.27936</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443019126650.88647</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7.3981011181916925E-2</v>
      </c>
      <c r="K46" s="207">
        <f t="shared" si="8"/>
        <v>0.35120211110022592</v>
      </c>
      <c r="L46" s="209" t="s">
        <v>1022</v>
      </c>
      <c r="M46" s="12" t="s">
        <v>1014</v>
      </c>
      <c r="N46" s="1" t="s">
        <v>964</v>
      </c>
      <c r="O46" s="7">
        <f t="shared" si="10"/>
        <v>251118806835.86618</v>
      </c>
      <c r="P46" s="7">
        <f t="shared" si="9"/>
        <v>251118806835.86618</v>
      </c>
      <c r="Q46" s="45">
        <f>SUMIFS('SEDS 2021'!$F$23:$F$40,'SEDS 2021'!E$23:E$40,Calculations!L46,'SEDS 2021'!D$23:D$40,Calculations!N46)*J46*K46</f>
        <v>251118806835.86618</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243160053779.43918</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237334396982.42783</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233361294275.17944</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230964638925.29477</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229890749811.5191</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229825833621.22546</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230453892908.94211</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231513717950.88608</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232893546619.06921</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234480291927.75317</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236141762634.89169</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237822274473.78973</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239567359630.89581</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241369826354.9248</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243202930551.6748</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245037724816.0499</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246886593924.07104</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248744467147.84286</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250608615781.37256</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250392466389.13428</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250182652616.33502</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249983485558.13702</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249797291895.68146</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249624189911.79422</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249461188711.02234</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249309966563.18982</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249168808389.53519</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249039296538.42224</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248922717519.81161</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0.35120211110022592</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0.35120211110022592</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0.35120211110022592</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0.35120211110022592</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0.10141682474886048</v>
      </c>
      <c r="K51" s="207">
        <f t="shared" si="8"/>
        <v>0.35120211110022592</v>
      </c>
      <c r="L51" s="209" t="s">
        <v>1022</v>
      </c>
      <c r="M51" s="12" t="s">
        <v>1014</v>
      </c>
      <c r="N51" s="1" t="s">
        <v>975</v>
      </c>
      <c r="O51" s="7">
        <f t="shared" si="10"/>
        <v>231515719193.72937</v>
      </c>
      <c r="P51" s="7">
        <f t="shared" si="9"/>
        <v>231515719193.72937</v>
      </c>
      <c r="Q51" s="45">
        <f>SUMIFS('SEDS 2021'!$F$23:$F$40,'SEDS 2021'!E$23:E$40,Calculations!L51,'SEDS 2021'!D$23:D$40,Calculations!N51)*J51*K51</f>
        <v>231515719193.72937</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229548827066.85828</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227946407154.98935</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226816561457.64481</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226241051678.99084</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226271099454.51389</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226841307008.88736</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227834352844.48749</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229129829691.19073</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230708780217.29117</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232500520603.30518</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234378217940.68137</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236267249678.77145</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238193950523.48929</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240150002863.59131</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242117815279.96301</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244075783871.73889</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246039222646.60291</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248002488798.09985</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249960018485.61957</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249926161336.90289</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249878923950.91275</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249821677339.8378</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249757280118.67096</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249687509214.7023</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249613384333.77548</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249537186859.58667</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249459666108.38391</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249383399385.98056</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249310190428.9938</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0.35120211110022592</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0.39564349390285297</v>
      </c>
      <c r="K56" s="207">
        <f>$B$12</f>
        <v>0.35120211110022592</v>
      </c>
      <c r="L56" s="209" t="s">
        <v>1022</v>
      </c>
      <c r="M56" s="12" t="s">
        <v>1016</v>
      </c>
      <c r="N56" s="1" t="s">
        <v>635</v>
      </c>
      <c r="O56" s="7">
        <f>P56</f>
        <v>1030876210008.6931</v>
      </c>
      <c r="P56" s="7">
        <f>Q56</f>
        <v>1030876210008.6931</v>
      </c>
      <c r="Q56" s="45">
        <f>SUMIFS('SEDS 2021'!$F$23:$F$40,'SEDS 2021'!E$23:E$40,Calculations!L56,'SEDS 2021'!D$23:D$40,Calculations!N56)*J56*K56</f>
        <v>1030876210008.6931</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1022197090045.7688</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1010806282994.9564</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999911957081.1344</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990327961015.86353</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982019969434.58923</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975319320702.89478</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968111612472.10571</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960518253590.05383</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953666900799.2085</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948951073658.30237</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944054896305.99792</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939713155477.37317</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936013252173.69116</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931932962332.58533</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926776219700.80383</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920690787118.33435</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913857081642.46692</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906424771221.05579</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898546097368.72803</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885938477869.57178</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872735595719.37585</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858624428326.4342</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844209379517.24963</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829444325627.68311</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818762435952.49402</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803683874838.51709</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788430227626.98389</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770404748737.97339</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754233792088.53528</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0.35120211110022592</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0.35120211110022592</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0.35120211110022592</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0.35120211110022592</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0.35120211110022592</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0.35120211110022592</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0.35120211110022592</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0.35120211110022592</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0.35120211110022592</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0.15992540628204033</v>
      </c>
      <c r="K69" s="210">
        <f>$C$12</f>
        <v>0.64879788889977408</v>
      </c>
      <c r="L69" s="209" t="s">
        <v>1022</v>
      </c>
      <c r="M69" s="12" t="s">
        <v>1015</v>
      </c>
      <c r="N69" s="1" t="s">
        <v>635</v>
      </c>
      <c r="O69" s="7">
        <f>P69</f>
        <v>769789994285.04297</v>
      </c>
      <c r="P69" s="7">
        <f>Q69</f>
        <v>769789994285.04297</v>
      </c>
      <c r="Q69" s="45">
        <f>SUMIFS('SEDS 2021'!$F$23:$F$40,'SEDS 2021'!E$23:E$40,Calculations!L69,'SEDS 2021'!D$23:D$40,Calculations!N69)*J69*K69</f>
        <v>769789994285.04297</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793099218843.36279</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815213522877.95544</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835954659001.82458</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855589656334.51062</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874372751758.28564</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892757264535.31226</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910328530231.71594</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927709814170.59717</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945201826788.50732</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963143369962.56384</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981530639948.66101</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1000341101695.4203</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1019374421803.5216</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1039188905239.1475</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1059165939770.8569</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1079535363031.3737</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1100460731708.6907</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1121148603936.9529</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1142156754294.9133</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1151537145255.6074</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1161223290846.178</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1171409464420.6975</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1181891072526.8301</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1192566689809.2739</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1203297950707.7969</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1213934279766.3999</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1224195598715.1665</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1234233586192.0457</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1243764626298.0269</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0.64879788889977408</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0.72371071957778388</v>
      </c>
      <c r="K71" s="210">
        <f t="shared" si="14"/>
        <v>0.64879788889977408</v>
      </c>
      <c r="L71" s="209" t="s">
        <v>1022</v>
      </c>
      <c r="M71" s="12" t="s">
        <v>1015</v>
      </c>
      <c r="N71" s="1" t="s">
        <v>972</v>
      </c>
      <c r="O71" s="7">
        <f t="shared" si="15"/>
        <v>1822292451687.5022</v>
      </c>
      <c r="P71" s="7">
        <f t="shared" si="16"/>
        <v>1822292451687.5022</v>
      </c>
      <c r="Q71" s="45">
        <f>SUMIFS('SEDS 2021'!$F$23:$F$40,'SEDS 2021'!E$23:E$40,Calculations!L71,'SEDS 2021'!D$23:D$40,Calculations!N71)*J71*K71</f>
        <v>1822292451687.5022</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1831627619430.3225</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1840863112371.7021</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1851000117517.8137</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1861784267331.7014</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1875412927844.8508</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1894766408428.3003</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1917768428248.6804</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1947280552898.4812</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1984794089089.5068</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2029759249106.356</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2083052255179.5144</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2143192137444.498</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2210132464564.5815</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2283899881947.9517</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2359560890038.2534</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2437836452528.6719</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2520090580166.4663</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2602792794007.8223</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2688142705339.7964</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2739420640391.8813</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2789748678158.8154</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2840002636398.5894</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2889206074911.4058</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2936471629552.1289</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2980746707273.9385</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3021058306112.0234</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3056153513707.3926</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3086745725451.6016</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3112097913102.418</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0.92601898881808309</v>
      </c>
      <c r="K72" s="210">
        <f t="shared" si="14"/>
        <v>0.64879788889977408</v>
      </c>
      <c r="L72" s="209" t="s">
        <v>1022</v>
      </c>
      <c r="M72" s="12" t="s">
        <v>1015</v>
      </c>
      <c r="N72" s="1" t="s">
        <v>964</v>
      </c>
      <c r="O72" s="7">
        <f t="shared" si="15"/>
        <v>5806723929978.9561</v>
      </c>
      <c r="P72" s="7">
        <f t="shared" si="16"/>
        <v>5806723929978.9561</v>
      </c>
      <c r="Q72" s="45">
        <f>SUMIFS('SEDS 2021'!$F$23:$F$40,'SEDS 2021'!E$23:E$40,Calculations!L72,'SEDS 2021'!D$23:D$40,Calculations!N72)*J72*K72</f>
        <v>5806723929978.9561</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5816418704482.2002</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5820684484437.668</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5814823107647.3906</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5799224908584.9307</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5771851843476.7256</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5732883351438.7812</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5671502998938.2041</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5588158998790.2246</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5478930403955.9482</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5347215724077.4443</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5192382080644.6875</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5017895045412.8145</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4825370947848.2061</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4622844964618.3672</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4410282803979.5977</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4193401917990.4468</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3974396323180.5771</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3750628735192.1196</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3524661821166.6191</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3252903086210.353</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2984631933181.7505</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2721217256690.3379</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2463474458486.3984</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2213932890945.1616</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1975587742059.3948</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1751110724759.6819</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1542145588351.4939</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1350387382170.3391</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1176337479916.05</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0.64879788889977408</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0.64879788889977408</v>
      </c>
      <c r="L74" s="209" t="s">
        <v>1022</v>
      </c>
      <c r="M74" s="12" t="s">
        <v>1015</v>
      </c>
      <c r="N74" s="1" t="s">
        <v>981</v>
      </c>
      <c r="O74" s="7">
        <f t="shared" si="15"/>
        <v>7866025605020.8613</v>
      </c>
      <c r="P74" s="7">
        <f t="shared" si="16"/>
        <v>7866025605020.8613</v>
      </c>
      <c r="Q74" s="45">
        <f>SUMIFS('SEDS 2021'!$F$23:$F$40,'SEDS 2021'!E$23:E$40,Calculations!L74,'SEDS 2021'!D$23:D$40,Calculations!N74)*J74*K74</f>
        <v>7866025605020.8613</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7882859560402.8984</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7897002894548.4795</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7905553501579.3193</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7914450737919.8848</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7926088808217.2227</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7945712962825.3926</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7969572143463.8555</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8002443130219.4814</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8043594933146.6611</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8100440761881.542</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8167193163397.7627</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8245881888780.4727</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8333246297314.4844</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8433210254683.2236</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8540391300634.6748</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8656365663465.6074</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8781879133694.1475</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8912960973059.7852</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9053663926535.5332</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9101755268502.125</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9152175809191.7656</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9206682627506.4082</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9262701806699.416</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9319675319840.1406</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9377408874774.7012</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9435581281148.6543</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9491771833185.0664</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9548007477158.1816</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9601377555451.707</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0.64879788889977408</v>
      </c>
      <c r="L75" s="209" t="s">
        <v>1022</v>
      </c>
      <c r="M75" s="12" t="s">
        <v>1015</v>
      </c>
      <c r="N75" s="1" t="s">
        <v>969</v>
      </c>
      <c r="O75" s="7">
        <f t="shared" si="15"/>
        <v>222537675892.6225</v>
      </c>
      <c r="P75" s="7">
        <f t="shared" si="16"/>
        <v>222537675892.6225</v>
      </c>
      <c r="Q75" s="45">
        <f>SUMIFS('SEDS 2021'!$F$23:$F$40,'SEDS 2021'!E$23:E$40,Calculations!L75,'SEDS 2021'!D$23:D$40,Calculations!N75)*J75*K75</f>
        <v>222537675892.6225</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222432199752.49704</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222029343218.28006</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221067990776.24713</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219582617522.54196</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217341480166.15979</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214295823676.07938</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210075637246.33698</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204788398069.86575</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198322317330.26712</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190818954655.67746</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182438176313.93625</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173275673619.23456</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163388231775.09839</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152999262401.09216</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142240615728.8176</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131284131118.94847</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120236408185.62215</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109140056927.12852</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98247586957.787476</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86710204336.956406</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75773755582.598038</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65568541709.043678</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56175330097.214371</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47678257769.23391</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40128782210.156265</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33556651556.121227</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27957341808.577164</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23304852694.533226</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19528839713.355534</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0.64879788889977408</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0.89858317525113951</v>
      </c>
      <c r="K77" s="210">
        <f t="shared" si="14"/>
        <v>0.64879788889977408</v>
      </c>
      <c r="L77" s="209" t="s">
        <v>1022</v>
      </c>
      <c r="M77" s="12" t="s">
        <v>1015</v>
      </c>
      <c r="N77" s="1" t="s">
        <v>975</v>
      </c>
      <c r="O77" s="7">
        <f t="shared" si="15"/>
        <v>3789492636174.668</v>
      </c>
      <c r="P77" s="7">
        <f t="shared" si="16"/>
        <v>3789492636174.668</v>
      </c>
      <c r="Q77" s="45">
        <f>SUMIFS('SEDS 2021'!$F$23:$F$40,'SEDS 2021'!E$23:E$40,Calculations!L77,'SEDS 2021'!D$23:D$40,Calculations!N77)*J77*K77</f>
        <v>3789492636174.668</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3849637738575.5786</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3905393315674.3311</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3953625332639.356</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3995795281070.7568</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4032345142602.5249</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4066440091893.5688</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4094792496385.1289</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4122190779473.2515</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4150085078267.9673</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4184639713474.9849</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4225992961669.5298</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4277801738056.9443</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4340578932527.437</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4418335105749.8838</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4505877248674.9482</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4603494317258.7588</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4710203951425.293</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4821233277579.3477</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4939133127891.8105</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4998461227506.8525</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5058948282039.8291</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5122012854455.2178</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5186519869641.6855</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5251619438598.667</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5315808809737.6396</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5377397592674.8555</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5433988466115.7881</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5486257563784.5605</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5532438380417.7559</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0.64879788889977408</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2.5098765608950867E-2</v>
      </c>
      <c r="K82" s="210">
        <f>$C$12</f>
        <v>0.64879788889977408</v>
      </c>
      <c r="L82" s="209" t="s">
        <v>1022</v>
      </c>
      <c r="M82" s="12" t="s">
        <v>1018</v>
      </c>
      <c r="N82" s="1" t="s">
        <v>635</v>
      </c>
      <c r="O82" s="7">
        <f>P82</f>
        <v>120811189940.65453</v>
      </c>
      <c r="P82" s="7">
        <f>Q82</f>
        <v>120811189940.65453</v>
      </c>
      <c r="Q82" s="45">
        <f>SUMIFS('SEDS 2021'!$F$23:$F$40,'SEDS 2021'!E$23:E$40,Calculations!L82,'SEDS 2021'!D$23:D$40,Calculations!N82)*J82*K82</f>
        <v>120811189940.65453</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120042016469.12288</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119367043338.27943</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118801477165.20309</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118356804793.96753</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117841052193.37468</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117660201371.12904</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117620380504.02591</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117727196992.32509</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117979277419.80931</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118200102893.99722</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118739689032.42369</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119368321270.9267</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120052688121.81224</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120771020211.75087</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121326314464.01138</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122085830942.64944</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122859978598.96082</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123645239727.39989</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124437302427.1879</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125203550303.90489</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125967825696.05185</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126549112640.16447</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127312142303.66501</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128074704131.54645</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128836904591.91306</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129598656661.16006</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130359970090.27292</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131120790322.05969</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131881671814.48788</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0.64879788889977408</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0.64879788889977408</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0.64879788889977408</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0.64879788889977408</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0.64879788889977408</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0.64879788889977408</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0.64879788889977408</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0.64879788889977408</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0.64879788889977408</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8.6756396827359139E-2</v>
      </c>
      <c r="K95" s="210">
        <f>$C$12</f>
        <v>0.64879788889977408</v>
      </c>
      <c r="L95" s="209" t="s">
        <v>1022</v>
      </c>
      <c r="M95" s="12" t="s">
        <v>1019</v>
      </c>
      <c r="N95" s="1" t="s">
        <v>635</v>
      </c>
      <c r="O95" s="7">
        <f>P95</f>
        <v>417595976590.14105</v>
      </c>
      <c r="P95" s="7">
        <f>Q95</f>
        <v>417595976590.14105</v>
      </c>
      <c r="Q95" s="45">
        <f>SUMIFS('SEDS 2021'!$F$23:$F$40,'SEDS 2021'!E$23:E$40,Calculations!L95,'SEDS 2021'!D$23:D$40,Calculations!N95)*J95*K95</f>
        <v>417595976590.14105</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413609761364.02588</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409980767948.01318</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406121458927.66229</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403855889061.69702</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402890537840.60608</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402111591594.49854</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401392942158.83649</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400746278980.66022</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400366343690.4953</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400573318296.08459</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401051911182.89752</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401877534038.84216</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402740297685.36414</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403534804664.45636</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403635568537.71393</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403456192828.26013</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403096652361.06293</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402603146499.56525</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402000605597.85059</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398074116066.24585</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394240184130.26868</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390534620792.48694</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386982109697.58484</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383576894569.82971</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380301744568.72211</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377131128168.86774</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374040010870.99774</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371012696739.60889</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368040944752.80615</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0.64879788889977408</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0.64879788889977408</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0.64879788889977408</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0.64879788889977408</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0.64879788889977408</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0.64879788889977408</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0.64879788889977408</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0.64879788889977408</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0.64879788889977408</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0.33257593737879654</v>
      </c>
      <c r="K108" s="210">
        <f>$C$12</f>
        <v>0.64879788889977408</v>
      </c>
      <c r="L108" s="209" t="s">
        <v>1022</v>
      </c>
      <c r="M108" s="12" t="s">
        <v>1014</v>
      </c>
      <c r="N108" s="1" t="s">
        <v>635</v>
      </c>
      <c r="O108" s="7">
        <f>P108</f>
        <v>1600831505675.0115</v>
      </c>
      <c r="P108" s="7">
        <f>Q108</f>
        <v>1600831505675.0115</v>
      </c>
      <c r="Q108" s="45">
        <f>SUMIFS('SEDS 2021'!$F$23:$F$40,'SEDS 2021'!E$23:E$40,Calculations!L108,'SEDS 2021'!D$23:D$40,Calculations!N108)*J108*K108</f>
        <v>1600831505675.0115</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1600266427149.3813</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1598446764387.9756</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1595838321585.2004</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1593212880687.2112</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1591411887999.5076</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1590884989182.7407</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1591800382338.3264</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1594243613387.5105</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1598736910980.6714</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1605560026980.3997</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1614261406367.0107</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1624460398243.4026</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1636189222566.0974</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1649141624710.0903</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1662904733636.821</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1677094506677.6404</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1691566460599.8152</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1706162282389.8062</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1720766325465.9705</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1720514157960.0461</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1720193102918.6575</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1719818536147.4182</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1719416609695.4814</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1719015656599.2014</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1718636020316.854</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1718276828428.9758</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1717944638572.356</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1717627903363.0588</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1717315170528.7483</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0.64879788889977408</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0.2762891456761572</v>
      </c>
      <c r="K110" s="210">
        <f t="shared" si="23"/>
        <v>0.64879788889977408</v>
      </c>
      <c r="L110" s="209" t="s">
        <v>1022</v>
      </c>
      <c r="M110" s="12" t="s">
        <v>1014</v>
      </c>
      <c r="N110" s="1" t="s">
        <v>972</v>
      </c>
      <c r="O110" s="7">
        <f t="shared" si="24"/>
        <v>695691815844.0188</v>
      </c>
      <c r="P110" s="7">
        <f t="shared" si="25"/>
        <v>695691815844.0188</v>
      </c>
      <c r="Q110" s="45">
        <f>SUMIFS('SEDS 2021'!$F$23:$F$40,'SEDS 2021'!E$23:E$40,Calculations!L110,'SEDS 2021'!D$23:D$40,Calculations!N110)*J110*K110</f>
        <v>695691815844.0188</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701346114834.7489</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706782537367.35437</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712175796583.39661</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717809339527.29541</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723836662535.5304</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730263559989.1106</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736945617976.83984</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743772511213.02686</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750839885074.13855</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758091402528.21729</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765317075841.27075</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772460147565.72949</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779649697096.6499</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786889236248.97131</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794121590206.34204</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801337122347.57166</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808577665732.3125</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815817886874.30859</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823044132526.16895</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822510360972.61597</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821968934588.25671</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821435354286.84595</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820921168441.98596</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820431904013.62134</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819965847783.98181</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819531262988.59888</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819125679066.5437</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818753894953.80798</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818417273213.05896</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7.3981011181916925E-2</v>
      </c>
      <c r="K111" s="210">
        <f t="shared" si="23"/>
        <v>0.64879788889977408</v>
      </c>
      <c r="L111" s="209" t="s">
        <v>1022</v>
      </c>
      <c r="M111" s="12" t="s">
        <v>1014</v>
      </c>
      <c r="N111" s="1" t="s">
        <v>964</v>
      </c>
      <c r="O111" s="7">
        <f t="shared" si="24"/>
        <v>463907666237.36084</v>
      </c>
      <c r="P111" s="7">
        <f t="shared" si="25"/>
        <v>463907666237.36084</v>
      </c>
      <c r="Q111" s="45">
        <f>SUMIFS('SEDS 2021'!$F$23:$F$40,'SEDS 2021'!E$23:E$40,Calculations!L111,'SEDS 2021'!D$23:D$40,Calculations!N111)*J111*K111</f>
        <v>463907666237.36084</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449204957973.14178</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438442853441.60907</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431103089336.065</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426675596213.78766</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424691732882.93408</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424571809095.78491</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425732062770.50775</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427689944651.29218</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430238989485.20868</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433170284525.75012</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436239624524.5426</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439344140411.22803</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442567946675.75714</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445897757540.78455</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449284166948.34448</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452673698524.79974</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456089231450.77863</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459521398249.69226</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462965158010.24878</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462565851556.95941</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462178249294.4679</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461810315381.73474</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461466348044.0976</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461146565792.90735</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460845443357.68726</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460566081112.50812</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460305310683.81915</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460066055243.90637</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459850691444.04871</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0.64879788889977408</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0.64879788889977408</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0.64879788889977408</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0.64879788889977408</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0.10141682474886048</v>
      </c>
      <c r="K116" s="210">
        <f t="shared" si="23"/>
        <v>0.64879788889977408</v>
      </c>
      <c r="L116" s="209" t="s">
        <v>1022</v>
      </c>
      <c r="M116" s="12" t="s">
        <v>1014</v>
      </c>
      <c r="N116" s="1" t="s">
        <v>975</v>
      </c>
      <c r="O116" s="7">
        <f t="shared" si="24"/>
        <v>427693641673.86377</v>
      </c>
      <c r="P116" s="7">
        <f t="shared" si="25"/>
        <v>427693641673.86377</v>
      </c>
      <c r="Q116" s="45">
        <f>SUMIFS('SEDS 2021'!$F$23:$F$40,'SEDS 2021'!E$23:E$40,Calculations!L116,'SEDS 2021'!D$23:D$40,Calculations!N116)*J116*K116</f>
        <v>427693641673.86377</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424060077354.98822</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421099825627.8714</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419012590158.46259</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417949414517.9115</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418004923675.48578</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419058304181.52332</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420892820607.69086</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423286036982.80469</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426202932228.11487</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429512927650.01202</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432981716788.73883</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436471444683.30652</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440030761102.78442</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443644300397.46558</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447279564825.38464</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450896644133.07056</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454523828856.20624</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458150694681.2699</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461766963173.34332</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461704416719.55713</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461617152106.56396</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461511396818.54553</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461392431755.91205</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461263539548.91565</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461126603964.70288</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460985839547.77405</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460842630557.46161</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460701738213.92303</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460566494673.97742</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0.64879788889977408</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0.39564349390285297</v>
      </c>
      <c r="K121" s="210">
        <f>$C$12</f>
        <v>0.64879788889977408</v>
      </c>
      <c r="L121" s="209" t="s">
        <v>1022</v>
      </c>
      <c r="M121" s="12" t="s">
        <v>1016</v>
      </c>
      <c r="N121" s="1" t="s">
        <v>635</v>
      </c>
      <c r="O121" s="7">
        <f>P121</f>
        <v>1904402871256.573</v>
      </c>
      <c r="P121" s="7">
        <f>Q121</f>
        <v>1904402871256.573</v>
      </c>
      <c r="Q121" s="45">
        <f>SUMIFS('SEDS 2021'!$F$23:$F$40,'SEDS 2021'!E$23:E$40,Calculations!L121,'SEDS 2021'!D$23:D$40,Calculations!N121)*J121*K121</f>
        <v>1904402871256.573</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1888369383610.9187</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1867326424773.6848</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1847200646965.2004</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1829495524422.2524</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1814147645726.3022</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1801769113211.8958</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1788453857590.8755</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1774426165112.3196</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1761769227450.7478</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1753057381488.7427</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1744012363166.0952</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1735991590526.2698</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1729156524970.8777</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1721618747288.6326</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1712092370232.9304</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1700850365450.6147</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1688226028790.9746</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1674495851327.1973</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1659941078445.2615</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1636650224955.0049</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1612259705092.7964</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1586191252412.4561</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1559561420357.9524</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1532285001765.1599</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1512551670866.2883</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1484696090534.6467</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1456517062573.0513</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1423217454512.7227</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1393343822766.0984</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0.64879788889977408</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0.64879788889977408</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0.64879788889977408</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0.64879788889977408</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0.64879788889977408</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0.64879788889977408</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0.64879788889977408</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0.64879788889977408</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0.64879788889977408</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2.6969161507966063E-2</v>
      </c>
      <c r="K134" s="12">
        <v>1</v>
      </c>
      <c r="L134" s="12" t="s">
        <v>1013</v>
      </c>
      <c r="M134" s="12" t="s">
        <v>1015</v>
      </c>
      <c r="N134" s="1" t="s">
        <v>635</v>
      </c>
      <c r="O134" s="7">
        <f>P134</f>
        <v>171820527967.2518</v>
      </c>
      <c r="P134" s="7">
        <f>Q134</f>
        <v>171820527967.2518</v>
      </c>
      <c r="Q134" s="45">
        <f>SUMIFS('SEDS 2021'!$F$23:$F$40,'SEDS 2021'!E$23:E$40,Calculations!L134,'SEDS 2021'!D$23:D$40,Calculations!N134)*J134*K134</f>
        <v>171820527967.2518</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170676119048.20831</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169493479940.23062</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168292756841.05206</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167129185001.60678</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166025832787.93707</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165004944570.91623</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164044087240.9415</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163196927682.76163</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162410044098.25311</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161701310696.82227</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160990028975.8071</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160344617494.76099</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159665055267.32382</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158964496291.09204</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158253602055.5173</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157547289948.83505</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156868975188.25589</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156226711317.17566</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155642104385.10468</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155092339079.7728</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154609220960.05975</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154230479792.84882</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153894581774.1207</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153628273796.6459</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153424325417.93588</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153229534419.05704</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153078353298.4902</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152950023194.17261</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152852521501.83978</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0.50738378929495354</v>
      </c>
      <c r="K136" s="12">
        <v>1</v>
      </c>
      <c r="L136" s="12" t="s">
        <v>1013</v>
      </c>
      <c r="M136" s="12" t="s">
        <v>1015</v>
      </c>
      <c r="N136" s="1" t="s">
        <v>972</v>
      </c>
      <c r="O136" s="7">
        <f t="shared" si="29"/>
        <v>3946431113136.1484</v>
      </c>
      <c r="P136" s="7">
        <f t="shared" si="30"/>
        <v>3946431113136.1484</v>
      </c>
      <c r="Q136" s="45">
        <f>SUMIFS('SEDS 2021'!$F$23:$F$40,'SEDS 2021'!E$23:E$40,Calculations!L136,'SEDS 2021'!D$23:D$40,Calculations!N136)*J136*K136</f>
        <v>3946431113136.1484</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3913549326075.2046</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3879721292000.2983</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3845209093510.7031</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3811156831724.1626</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3778231604146.9951</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3747324879399.6567</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3718544986432.4966</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3693856188379.3071</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3672883897475.9697</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3656456405039.2021</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3643367068383.4302</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3635865766706.9932</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3631701931618.2026</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3631126773749.6836</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3633937149027.3813</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3639426001184.7002</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3647445049113.8135</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3657492161943.4136</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3669397105135.6567</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3681301657953.4429</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3693523458714.5483</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3706573452074.8296</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3718560586629.6675</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3729998559934.3447</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3740671896717.585</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3749303545401.9697</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3756912828990.9697</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3763213552555.4463</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3768617212627.9121</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0.899445555000988</v>
      </c>
      <c r="K137" s="12">
        <v>1</v>
      </c>
      <c r="L137" s="12" t="s">
        <v>1013</v>
      </c>
      <c r="M137" s="12" t="s">
        <v>1015</v>
      </c>
      <c r="N137" s="1" t="s">
        <v>964</v>
      </c>
      <c r="O137" s="7">
        <f t="shared" si="29"/>
        <v>3769576321009.1406</v>
      </c>
      <c r="P137" s="7">
        <f t="shared" si="30"/>
        <v>3769576321009.1406</v>
      </c>
      <c r="Q137" s="45">
        <f>SUMIFS('SEDS 2021'!$F$23:$F$40,'SEDS 2021'!E$23:E$40,Calculations!L137,'SEDS 2021'!D$23:D$40,Calculations!N137)*J137*K137</f>
        <v>3769576321009.1406</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3789698247959.666</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3808453952825.0264</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3825749684267.1416</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3842288630073.5391</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3857929373035.4751</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3872522665049.2251</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3884965151001.584</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3896383859863.3799</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3905578223653.3545</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3913171017552.375</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3917891226315.938</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3922106827984.9038</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3923962084970.1343</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3924003703807.1992</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3922434650754.7671</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3919665908014.4927</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3915893533970.0298</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3911051194883.7451</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3905685798496.125</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3898817692641.79</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3891435597871.8145</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3884867008264.8081</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3877963630391.543</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3871768439766.9438</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3866410315898.3267</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3860780282775.7046</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3855921576875.6753</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3851274107986.4292</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3847065395300.0449</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2300000000000</v>
      </c>
      <c r="P139" s="7">
        <f t="shared" si="30"/>
        <v>2300000000000</v>
      </c>
      <c r="Q139" s="45">
        <f>SUMIFS('SEDS 2021'!$F$23:$F$40,'SEDS 2021'!E$23:E$40,Calculations!L139,'SEDS 2021'!D$23:D$40,Calculations!N139)*J139*K139</f>
        <v>2300000000000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24000000000</v>
      </c>
      <c r="P140" s="7">
        <f t="shared" si="30"/>
        <v>24000000000</v>
      </c>
      <c r="Q140" s="45">
        <f>SUMIFS('SEDS 2021'!$F$23:$F$40,'SEDS 2021'!E$23:E$40,Calculations!L140,'SEDS 2021'!D$23:D$40,Calculations!N140)*J140*K140</f>
        <v>24000000000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92000000000</v>
      </c>
      <c r="P141" s="7">
        <f t="shared" si="30"/>
        <v>92000000000</v>
      </c>
      <c r="Q141" s="45">
        <f>SUMIFS('SEDS 2021'!$F$23:$F$40,'SEDS 2021'!E$23:E$40,Calculations!L141,'SEDS 2021'!D$23:D$40,Calculations!N141)*J141*K141</f>
        <v>92000000000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3295000000000</v>
      </c>
      <c r="P142" s="7">
        <f t="shared" si="30"/>
        <v>3295000000000</v>
      </c>
      <c r="Q142" s="45">
        <f>SUMIFS('SEDS 2021'!$F$23:$F$40,'SEDS 2021'!E$23:E$40,Calculations!L142,'SEDS 2021'!D$23:D$40,Calculations!N142)*J142*K142</f>
        <v>3295000000000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0.11501271795471987</v>
      </c>
      <c r="K147" s="12">
        <v>1</v>
      </c>
      <c r="L147" s="12" t="s">
        <v>1013</v>
      </c>
      <c r="M147" s="12" t="s">
        <v>1018</v>
      </c>
      <c r="N147" s="1" t="s">
        <v>635</v>
      </c>
      <c r="O147" s="7">
        <f>P147</f>
        <v>732746026089.52026</v>
      </c>
      <c r="P147" s="7">
        <f>Q147</f>
        <v>732746026089.52026</v>
      </c>
      <c r="Q147" s="45">
        <f>SUMIFS('SEDS 2021'!$F$23:$F$40,'SEDS 2021'!E$23:E$40,Calculations!L147,'SEDS 2021'!D$23:D$40,Calculations!N147)*J147*K147</f>
        <v>732746026089.52026</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733331218485.1156</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733016870897.86218</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732610596465.93823</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731476953122.91162</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729833428356.84644</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727570973593.651</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724820862862.89111</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721342144738.03613</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717648218451.94836</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714225416945.11182</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711071575365.2511</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707830637603.95569</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705240928537.1051</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702477482584.90991</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700625370385.50049</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698486853938.50146</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697092049395.88232</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696778579763.46436</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696474584595.36914</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697205178012.76489</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697892058410.59265</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699000783082.20166</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701300526666.74036</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703875197278.09521</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707004229902.13147</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711185981122.99695</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714611576578.92554</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719059075157.48889</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723617822479.40759</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2.160058893881751E-3</v>
      </c>
      <c r="K149" s="12">
        <v>1</v>
      </c>
      <c r="L149" s="12" t="s">
        <v>1013</v>
      </c>
      <c r="M149" s="12" t="s">
        <v>1018</v>
      </c>
      <c r="N149" s="1" t="s">
        <v>972</v>
      </c>
      <c r="O149" s="7">
        <f t="shared" si="31"/>
        <v>16800938076.612259</v>
      </c>
      <c r="P149" s="7">
        <f t="shared" si="32"/>
        <v>16800938076.612259</v>
      </c>
      <c r="Q149" s="45">
        <f>SUMIFS('SEDS 2021'!$F$23:$F$40,'SEDS 2021'!E$23:E$40,Calculations!L149,'SEDS 2021'!D$23:D$40,Calculations!N149)*J149*K149</f>
        <v>16800938076.612259</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16970681332.793207</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17131952497.37484</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17286676672.677639</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17432895747.839268</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17563116551.041805</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17686200231.364796</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17792428072.557327</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17888439473.191662</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17983029830.136112</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18060295179.738052</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18142613182.791695</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18210280906.334545</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18280767245.434162</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18348976597.282433</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18411721323.207172</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18462733892.366623</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18518926888.711483</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18564893551.448936</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18597725424.696133</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18628563322.037827</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18647440528.562077</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18661683200.642155</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18665910113.621552</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18660282774.464466</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18644789597.526505</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18627803045.312195</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18598958219.631527</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18565203912.411465</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18529766746.734848</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782160.38239574502</v>
      </c>
      <c r="S158">
        <f>SUMIFS('NREL Scaling Data'!$F:$F,'NREL Scaling Data'!$B:$B,UPPER(About!$B$1),'NREL Scaling Data'!$E:$E,Calculations!$M160,'NREL Scaling Data'!$A:$A,Q$3,'NREL Scaling Data'!$C:$C,Calculations!$L160,'NREL Scaling Data'!$D:$D,Calculations!$N160)</f>
        <v>795707.46670005994</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8.5941795465942342E-2</v>
      </c>
      <c r="K160" s="12">
        <v>1</v>
      </c>
      <c r="L160" s="12" t="s">
        <v>1013</v>
      </c>
      <c r="M160" s="12" t="s">
        <v>1019</v>
      </c>
      <c r="N160" s="1" t="s">
        <v>635</v>
      </c>
      <c r="O160" s="7">
        <f>P160</f>
        <v>547535178913.51868</v>
      </c>
      <c r="P160" s="7">
        <f>Q160</f>
        <v>547535178913.51868</v>
      </c>
      <c r="Q160" s="45">
        <f>SUMIFS('SEDS 2021'!$F$23:$F$40,'SEDS 2021'!E$23:E$40,Calculations!L160,'SEDS 2021'!D$23:D$40,Calculations!N160)*J160*K160</f>
        <v>547535178913.51868</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538213279171.79413</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524543309815.88519</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509574327864.06879</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494829451596.0799</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480476491130.74176</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466302188488.74255</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453114533736.33673</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440928306681.73676</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429959499942.09247</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420451454945.97803</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412296802200.41907</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405435527145.05945</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399060618046.32513</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393282142210.9538</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387834168444.83447</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382980742816.77179</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378671428876.28967</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374723620291.61975</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371126425210.3371</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367982122915.72186</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365430898488.47424</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363562484663.99762</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361971531276.0495</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360780288997.4043</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360059437899.35779</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359791405491.29974</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359879223245.27838</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360404176357.74646</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361321487601.33875</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0.18880530829180123</v>
      </c>
      <c r="K173" s="12">
        <v>1</v>
      </c>
      <c r="L173" s="12" t="s">
        <v>1013</v>
      </c>
      <c r="M173" s="12" t="s">
        <v>1014</v>
      </c>
      <c r="N173" s="1" t="s">
        <v>635</v>
      </c>
      <c r="O173" s="7">
        <f>P173</f>
        <v>1202878619127.0657</v>
      </c>
      <c r="P173" s="7">
        <f>Q173</f>
        <v>1202878619127.0657</v>
      </c>
      <c r="Q173" s="45">
        <f>SUMIFS('SEDS 2021'!$F$23:$F$40,'SEDS 2021'!E$23:E$40,Calculations!L173,'SEDS 2021'!D$23:D$40,Calculations!N173)*J173*K173</f>
        <v>1202878619127.0657</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1212298037572.3198</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1220099487798.156</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1224804788403.6184</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1226223463449.8706</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1223803297587.3965</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1218447466707.8501</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1211459792320.3467</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1203899759296.8921</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1196704457308.0691</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1190597102849.1294</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1185872965763.0007</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1182565264646.646</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1180453968318.199</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1179047578720.7295</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1178455132445.1628</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1178684694033.3567</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1179273601312.1296</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1180531127123.8044</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1181955626758.9475</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1184002370081.3772</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1186422697438.3977</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1189112240108.0967</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1192445774951.0771</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1196228004806.2278</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1200310603319.8806</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1205094595634.1045</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1209948774441.9163</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1215294209125.6367</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1221018659834.1812</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0.15008281645564853</v>
      </c>
      <c r="K175" s="12">
        <v>1</v>
      </c>
      <c r="L175" s="12" t="s">
        <v>1013</v>
      </c>
      <c r="M175" s="12" t="s">
        <v>1014</v>
      </c>
      <c r="N175" s="1" t="s">
        <v>972</v>
      </c>
      <c r="O175" s="7">
        <f t="shared" si="35"/>
        <v>1167344146392.0342</v>
      </c>
      <c r="P175" s="7">
        <f t="shared" si="36"/>
        <v>1167344146392.0342</v>
      </c>
      <c r="Q175" s="45">
        <f>SUMIFS('SEDS 2021'!$F$23:$F$40,'SEDS 2021'!E$23:E$40,Calculations!L175,'SEDS 2021'!D$23:D$40,Calculations!N175)*J175*K175</f>
        <v>1167344146392.0342</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1179137857893.5928</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1190418792462.0623</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1200526794691.2883</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1209638365697.9939</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1219312061916.6494</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1228361177381.1162</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1237893723907.2554</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1248497011185.7935</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1258742335811.7053</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1269009065360.5647</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1278668463335.3352</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1289431935646.1792</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1300006879846.0315</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1309395460467.3401</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1319104092673.5205</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1330109191899.5693</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1340700675931.2041</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1351634983527.8743</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1362503565494.353</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1372905478757.5901</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1383045809081.4536</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1393917405701.1086</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1404480310080.4915</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1415501908265.4421</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1425116147811.6702</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1435884207918.6631</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1446714974264.9934</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1458083297066.1824</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1468553259802.0964</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2.6994399450217298E-3</v>
      </c>
      <c r="K176" s="12">
        <v>1</v>
      </c>
      <c r="L176" s="12" t="s">
        <v>1013</v>
      </c>
      <c r="M176" s="12" t="s">
        <v>1014</v>
      </c>
      <c r="N176" s="1" t="s">
        <v>964</v>
      </c>
      <c r="O176" s="7">
        <f t="shared" si="35"/>
        <v>11313352809.586069</v>
      </c>
      <c r="P176" s="7">
        <f t="shared" si="36"/>
        <v>11313352809.586069</v>
      </c>
      <c r="Q176" s="45">
        <f>SUMIFS('SEDS 2021'!$F$23:$F$40,'SEDS 2021'!E$23:E$40,Calculations!L176,'SEDS 2021'!D$23:D$40,Calculations!N176)*J176*K176</f>
        <v>11313352809.586069</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10781097421.792814</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10242995999.771629</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9715170649.7558289</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9210369869.5095615</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8741712487.2745094</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8317544004.1373501</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7947936396.3251047</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7645093818.5579653</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7393397069.8249006</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7195142043.846961</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7042878864.3189535</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6923924969.4905663</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6828997306.9469643</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6744546746.9490252</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6663685526.8357143</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6594085368.3370676</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6523203717.5736513</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6454919144.8083582</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6386055386.3422461</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6312359299.2610092</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6235434668.8845406</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6159761416.2876196</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6081600886.362915</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6003391805.8233261</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5915191523.2085819</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5828683955.5805798</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5743214751.3672085</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5656803148.6572142</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5570196876.1330185</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0.58327101677957049</v>
      </c>
      <c r="K186" s="12">
        <v>1</v>
      </c>
      <c r="L186" s="12" t="s">
        <v>1013</v>
      </c>
      <c r="M186" s="12" t="s">
        <v>1016</v>
      </c>
      <c r="N186" s="1" t="s">
        <v>635</v>
      </c>
      <c r="O186" s="7">
        <f>P186</f>
        <v>3716019647902.6436</v>
      </c>
      <c r="P186" s="7">
        <f>Q186</f>
        <v>3716019647902.6436</v>
      </c>
      <c r="Q186" s="45">
        <f>SUMIFS('SEDS 2021'!$F$23:$F$40,'SEDS 2021'!E$23:E$40,Calculations!L186,'SEDS 2021'!D$23:D$40,Calculations!N186)*J186*K186</f>
        <v>3716019647902.6436</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3752761162759.0923</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3795404661354.8735</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3844970921929.6641</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3895860293152.7085</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3950288253910.4609</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4007094237860.3423</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4065374498662.7686</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4126138436456.022</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4188513188318.585</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4252189920069.6665</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4318870470589.7573</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4387051305051.2954</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4457660551439.7305</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4530325983295.0527</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4603760249716.2412</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4680424271491.3496</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4757590555171.0078</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4837147865587.2578</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4918902775016.3389</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5003147863208.4697</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5089125673699.1729</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5177800094221.1504</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5267966671469.292</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5359041871386.1973</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5453481738430.7246</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5547798071802.9395</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5645100344070.5381</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5744622971553.7549</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5846920230334.9756</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0.34037333535551628</v>
      </c>
      <c r="K188" s="12">
        <v>1</v>
      </c>
      <c r="L188" s="12" t="s">
        <v>1013</v>
      </c>
      <c r="M188" s="12" t="s">
        <v>1016</v>
      </c>
      <c r="N188" s="1" t="s">
        <v>972</v>
      </c>
      <c r="O188" s="7">
        <f t="shared" si="37"/>
        <v>2647423802395.2056</v>
      </c>
      <c r="P188" s="7">
        <f t="shared" si="38"/>
        <v>2647423802395.2056</v>
      </c>
      <c r="Q188" s="45">
        <f>SUMIFS('SEDS 2021'!$F$23:$F$40,'SEDS 2021'!E$23:E$40,Calculations!L188,'SEDS 2021'!D$23:D$40,Calculations!N188)*J188*K188</f>
        <v>2647423802395.2056</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2638294544932.7563</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2635369378687.499</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2631474228836.8579</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2626141220935.8677</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2620735939746.6406</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2608628262037.0581</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2598384474392.7368</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2590993579705.4209</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2587684223875.2725</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2585637748660.7861</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2585013916067.5088</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2586098015391.1826</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2585896410955.5488</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2581362213082.5391</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2577619217522.9248</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2574937498143.3223</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2574169118973.5728</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2573492032378.4355</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2574945105857.8765</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2576154732471.6616</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2575614584738.4595</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2573130665937.2217</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2569893583395.3257</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2566234272695.7861</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2562909701436.5464</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2560425782635.3086</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2557025134230.5479</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2554662938862.1372</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2552042081198.9482</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9.7855005053990224E-2</v>
      </c>
      <c r="K189" s="12">
        <v>1</v>
      </c>
      <c r="L189" s="12" t="s">
        <v>1013</v>
      </c>
      <c r="M189" s="12" t="s">
        <v>1016</v>
      </c>
      <c r="N189" s="1" t="s">
        <v>964</v>
      </c>
      <c r="O189" s="7">
        <f t="shared" si="37"/>
        <v>410110326181.27301</v>
      </c>
      <c r="P189" s="7">
        <f t="shared" si="38"/>
        <v>410110326181.27301</v>
      </c>
      <c r="Q189" s="45">
        <f>SUMIFS('SEDS 2021'!$F$23:$F$40,'SEDS 2021'!E$23:E$40,Calculations!L189,'SEDS 2021'!D$23:D$40,Calculations!N189)*J189*K189</f>
        <v>410110326181.27301</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410567121985.35895</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410453514738.74677</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409980151211.19684</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408690235598.62219</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407468957697.54254</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406713942871.10101</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406808615576.61096</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406796781488.42163</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406117504826.38678</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405180245041.83807</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404127011193.03894</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404103343016.66113</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404070207569.73328</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404193282086.89557</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403577909501.08014</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403542407236.51404</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403814591264.85559</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403897429882.17719</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404008670311.15112</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404427597033.03271</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405218114124.04138</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406105670738.19836</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406929323276.13593</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407565997220.69073</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407925753501.62848</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408015692571.86292</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408287876600.20447</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408626331522.40271</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408754139674.84155</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7418999999999.999</v>
      </c>
      <c r="Q199" s="7">
        <f t="shared" ref="Q199:AT199" si="40">SUM(Q4,Q17,Q30,Q43,Q56,Q69,Q82,Q95,Q108,Q121)</f>
        <v>7418999999999.999</v>
      </c>
      <c r="R199" s="7">
        <f t="shared" si="40"/>
        <v>7422013680720.6689</v>
      </c>
      <c r="S199" s="7">
        <f t="shared" si="40"/>
        <v>7414226534373.0273</v>
      </c>
      <c r="T199" s="7">
        <f t="shared" si="40"/>
        <v>7404334455821.876</v>
      </c>
      <c r="U199" s="7">
        <f t="shared" si="40"/>
        <v>7399085042400.9609</v>
      </c>
      <c r="V199" s="7">
        <f t="shared" si="40"/>
        <v>7399321048437.752</v>
      </c>
      <c r="W199" s="7">
        <f t="shared" si="40"/>
        <v>7406286675877.082</v>
      </c>
      <c r="X199" s="7">
        <f t="shared" si="40"/>
        <v>7413088382546.7617</v>
      </c>
      <c r="Y199" s="7">
        <f t="shared" si="40"/>
        <v>7421191022690.2852</v>
      </c>
      <c r="Z199" s="7">
        <f t="shared" si="40"/>
        <v>7435371891408</v>
      </c>
      <c r="AA199" s="7">
        <f t="shared" si="40"/>
        <v>7460773659159.5957</v>
      </c>
      <c r="AB199" s="7">
        <f t="shared" si="40"/>
        <v>7490153856600.7812</v>
      </c>
      <c r="AC199" s="7">
        <f t="shared" si="40"/>
        <v>7524745424270.3867</v>
      </c>
      <c r="AD199" s="7">
        <f t="shared" si="40"/>
        <v>7564009129976.9668</v>
      </c>
      <c r="AE199" s="7">
        <f t="shared" si="40"/>
        <v>7605226814904.6318</v>
      </c>
      <c r="AF199" s="7">
        <f t="shared" si="40"/>
        <v>7643558974971.3516</v>
      </c>
      <c r="AG199" s="7">
        <f t="shared" si="40"/>
        <v>7680392221036.207</v>
      </c>
      <c r="AH199" s="7">
        <f t="shared" si="40"/>
        <v>7716131537587.1396</v>
      </c>
      <c r="AI199" s="7">
        <f t="shared" si="40"/>
        <v>7749801918140.416</v>
      </c>
      <c r="AJ199" s="7">
        <f t="shared" si="40"/>
        <v>7782550086273.7812</v>
      </c>
      <c r="AK199" s="7">
        <f t="shared" si="40"/>
        <v>7755850135508.2959</v>
      </c>
      <c r="AL199" s="7">
        <f t="shared" si="40"/>
        <v>7727959961747.8008</v>
      </c>
      <c r="AM199" s="7">
        <f t="shared" si="40"/>
        <v>7698087604574.1426</v>
      </c>
      <c r="AN199" s="7">
        <f t="shared" si="40"/>
        <v>7668279197113.8389</v>
      </c>
      <c r="AO199" s="7">
        <f t="shared" si="40"/>
        <v>7638001034927.1299</v>
      </c>
      <c r="AP199" s="7">
        <f t="shared" si="40"/>
        <v>7619667658652.4189</v>
      </c>
      <c r="AQ199" s="7">
        <f t="shared" si="40"/>
        <v>7588860980897.3203</v>
      </c>
      <c r="AR199" s="7">
        <f t="shared" si="40"/>
        <v>7557141237213.959</v>
      </c>
      <c r="AS199" s="7">
        <f t="shared" si="40"/>
        <v>7517306259119.0469</v>
      </c>
      <c r="AT199" s="7">
        <f t="shared" si="40"/>
        <v>7482062317422.3428</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6371000000000</v>
      </c>
      <c r="Q202" s="7">
        <f t="shared" ref="Q202:AT202" si="41">SUM(Q134,Q147,Q160,Q173,Q186)</f>
        <v>6371000000000</v>
      </c>
      <c r="R202" s="7">
        <f t="shared" si="41"/>
        <v>6407279817036.5303</v>
      </c>
      <c r="S202" s="7">
        <f t="shared" si="41"/>
        <v>6442557809807.0078</v>
      </c>
      <c r="T202" s="7">
        <f t="shared" si="41"/>
        <v>6480253391504.3418</v>
      </c>
      <c r="U202" s="7">
        <f t="shared" si="41"/>
        <v>6515519346323.1777</v>
      </c>
      <c r="V202" s="7">
        <f t="shared" si="41"/>
        <v>6550427303773.3828</v>
      </c>
      <c r="W202" s="7">
        <f t="shared" si="41"/>
        <v>6584419811221.502</v>
      </c>
      <c r="X202" s="7">
        <f t="shared" si="41"/>
        <v>6618813774823.2852</v>
      </c>
      <c r="Y202" s="7">
        <f t="shared" si="41"/>
        <v>6655505574855.4492</v>
      </c>
      <c r="Z202" s="7">
        <f t="shared" si="41"/>
        <v>6695235408118.9482</v>
      </c>
      <c r="AA202" s="7">
        <f t="shared" si="41"/>
        <v>6739165205506.708</v>
      </c>
      <c r="AB202" s="7">
        <f t="shared" si="41"/>
        <v>6789101842894.2354</v>
      </c>
      <c r="AC202" s="7">
        <f t="shared" si="41"/>
        <v>6843227351941.7168</v>
      </c>
      <c r="AD202" s="7">
        <f t="shared" si="41"/>
        <v>6902081121608.6836</v>
      </c>
      <c r="AE202" s="7">
        <f t="shared" si="41"/>
        <v>6964097683102.7383</v>
      </c>
      <c r="AF202" s="7">
        <f t="shared" si="41"/>
        <v>7028928523047.2559</v>
      </c>
      <c r="AG202" s="7">
        <f t="shared" si="41"/>
        <v>7098123852228.8145</v>
      </c>
      <c r="AH202" s="7">
        <f t="shared" si="41"/>
        <v>7169496609943.5654</v>
      </c>
      <c r="AI202" s="7">
        <f t="shared" si="41"/>
        <v>7245407904083.3223</v>
      </c>
      <c r="AJ202" s="7">
        <f t="shared" si="41"/>
        <v>7324101515966.0977</v>
      </c>
      <c r="AK202" s="7">
        <f t="shared" si="41"/>
        <v>7407429873298.1064</v>
      </c>
      <c r="AL202" s="7">
        <f t="shared" si="41"/>
        <v>7493480548996.6973</v>
      </c>
      <c r="AM202" s="7">
        <f t="shared" si="41"/>
        <v>7583706081868.2949</v>
      </c>
      <c r="AN202" s="7">
        <f t="shared" si="41"/>
        <v>7677579086137.2793</v>
      </c>
      <c r="AO202" s="7">
        <f t="shared" si="41"/>
        <v>7773553636264.5703</v>
      </c>
      <c r="AP202" s="7">
        <f t="shared" si="41"/>
        <v>7874280334970.0303</v>
      </c>
      <c r="AQ202" s="7">
        <f t="shared" si="41"/>
        <v>7977099588470.3975</v>
      </c>
      <c r="AR202" s="7">
        <f t="shared" si="41"/>
        <v>8082618271635.1484</v>
      </c>
      <c r="AS202" s="7">
        <f t="shared" si="41"/>
        <v>8192330455388.7998</v>
      </c>
      <c r="AT202" s="7">
        <f t="shared" si="41"/>
        <v>8305730721751.7422</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39931999477050.531</v>
      </c>
      <c r="D16" s="142" t="s">
        <v>1091</v>
      </c>
      <c r="E16" s="212">
        <f>'SEDS 2021'!H26</f>
        <v>1.4786840489275205E-3</v>
      </c>
      <c r="F16" s="207">
        <f>'SEDS 2021'!H28</f>
        <v>7.8975680740454499E-4</v>
      </c>
      <c r="G16" s="142" t="s">
        <v>819</v>
      </c>
      <c r="H16" s="142"/>
      <c r="I16" s="142"/>
    </row>
    <row r="17" spans="1:12" x14ac:dyDescent="0.2">
      <c r="A17" s="139"/>
      <c r="B17" s="146" t="s">
        <v>715</v>
      </c>
      <c r="C17" s="147">
        <f>C16/C15</f>
        <v>3.4898681325054434E-3</v>
      </c>
      <c r="D17" s="142" t="s">
        <v>1092</v>
      </c>
      <c r="E17" s="212">
        <f>'SEDS 2021'!H35</f>
        <v>1.4055838589288883E-3</v>
      </c>
      <c r="F17" s="212">
        <f>'SEDS 2021'!H37</f>
        <v>2.2647899988178133E-3</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0.435652117403241</v>
      </c>
      <c r="D29" s="152">
        <f>D28*F16</f>
        <v>-0.78211985907694304</v>
      </c>
      <c r="E29" s="152">
        <f>E28*$E$17</f>
        <v>-5.7267365866381065E-2</v>
      </c>
      <c r="F29" s="158">
        <f>F28*$F$17</f>
        <v>-4.1994959144679253E-2</v>
      </c>
      <c r="G29" s="177">
        <f>G28*C17</f>
        <v>1.8461402420953794E-2</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0.15300194333730172</v>
      </c>
      <c r="D32" s="159">
        <f>D29*About!F6</f>
        <v>-0.27468214564123361</v>
      </c>
      <c r="E32" s="241">
        <f>E29</f>
        <v>-5.7267365866381065E-2</v>
      </c>
      <c r="F32" s="243">
        <f>F29</f>
        <v>-4.1994959144679253E-2</v>
      </c>
      <c r="G32" s="173">
        <f>G29*About!F6</f>
        <v>6.4836835041097943E-3</v>
      </c>
      <c r="H32" s="142"/>
      <c r="I32" s="142"/>
      <c r="K32" s="100"/>
      <c r="L32" s="100"/>
    </row>
    <row r="33" spans="1:12" x14ac:dyDescent="0.2">
      <c r="A33" s="139"/>
      <c r="B33" s="146" t="s">
        <v>710</v>
      </c>
      <c r="C33" s="160">
        <f>C29*About!F5</f>
        <v>0.28265017406593929</v>
      </c>
      <c r="D33" s="160">
        <f>D29*About!F5</f>
        <v>-0.50743771343570943</v>
      </c>
      <c r="E33" s="242"/>
      <c r="F33" s="244"/>
      <c r="G33" s="174">
        <f>G29*About!F5</f>
        <v>1.1977718916844E-2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153001943337.30173</v>
      </c>
      <c r="D38" s="156">
        <f>D32*Trillion</f>
        <v>-274682145641.23361</v>
      </c>
      <c r="E38" s="238">
        <f>E32*Trillion</f>
        <v>-57267365866.381065</v>
      </c>
      <c r="F38" s="240">
        <f>F32*Trillion</f>
        <v>-41994959144.679253</v>
      </c>
      <c r="G38" s="168">
        <f>G32*Trillion</f>
        <v>6483683504.1097946</v>
      </c>
      <c r="H38" s="142"/>
      <c r="I38" s="142"/>
      <c r="K38" s="100"/>
      <c r="L38" s="100"/>
    </row>
    <row r="39" spans="1:12" ht="16" thickBot="1" x14ac:dyDescent="0.25">
      <c r="A39" s="139"/>
      <c r="B39" s="169" t="s">
        <v>710</v>
      </c>
      <c r="C39" s="170">
        <f>C33*Trillion</f>
        <v>282650174065.93927</v>
      </c>
      <c r="D39" s="171">
        <f>D33*Trillion</f>
        <v>-507437713435.70941</v>
      </c>
      <c r="E39" s="239"/>
      <c r="F39" s="239"/>
      <c r="G39" s="172">
        <f>G33*Trillion</f>
        <v>11977718916.844</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Vermont</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8276936.4852816826</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0.15992540628204033</v>
      </c>
      <c r="K4">
        <f>IF(ISBLANK(Calculations!K4),"",Calculations!K4)</f>
        <v>0.35120211110022592</v>
      </c>
      <c r="L4" t="str">
        <f>IF(ISBLANK(Calculations!L4),"",Calculations!L4)</f>
        <v>RESIDENTIAL</v>
      </c>
      <c r="M4" t="str">
        <f>IF(ISBLANK(Calculations!M4),"",Calculations!M4)</f>
        <v>heating</v>
      </c>
      <c r="N4" t="str">
        <f>IF(ISBLANK(Calculations!N4),"",Calculations!N4)</f>
        <v>electricity</v>
      </c>
      <c r="O4">
        <f>IF(ISBLANK(Calculations!O4),"",Calculations!O4)</f>
        <v>416696594921.41431</v>
      </c>
      <c r="P4">
        <f>IF(ISBLANK(Calculations!P4),"",Calculations!P4)</f>
        <v>416696594921.41431</v>
      </c>
      <c r="Q4">
        <f>IF(ISBLANK(Calculations!Q4),"",Calculations!Q4)-(SUMIFS(BDEQ!C:C,BDEQ!$AG:$AG,About!$B$2,BDEQ!$AH:$AH,$I4)*BDEQ!$C$2*$J4*$K4)</f>
        <v>416688317984.92902</v>
      </c>
      <c r="R4">
        <f>IF(ISBLANK(Calculations!R4),"",Calculations!R4)-(SUMIFS(BDEQ!D:D,BDEQ!$AG:$AG,About!$B$2,BDEQ!$AH:$AH,$I4)*BDEQ!$C$2*$J4*$K4)</f>
        <v>429307504768.18738</v>
      </c>
      <c r="S4" s="99">
        <f>IF(ISBLANK(Calculations!S4),"",Calculations!S4+ ('IRA Buildings Changes'!$G$38/($AB$3-$R$3)*(S3-$R$3)))-(SUMIFS(BDEQ!D:D,BDEQ!$AG:$AG,About!$B$2,BDEQ!$AH:$AH,$I4)*BDEQ!$C$2*$J4*$K4)</f>
        <v>441926612227.55524</v>
      </c>
      <c r="T4" s="99">
        <f>IF(ISBLANK(Calculations!T4),"",Calculations!T4+ ('IRA Buildings Changes'!$G$38/($AB$3-$R$3)*(T3-$R$3)))-(SUMIFS(BDEQ!E:E,BDEQ!$AG:$AG,About!$B$2,BDEQ!$AH:$AH,$I4)*BDEQ!$C$2*$J4*$K4)</f>
        <v>453798751740.23639</v>
      </c>
      <c r="U4" s="99">
        <f>IF(ISBLANK(Calculations!U4),"",Calculations!U4+ ('IRA Buildings Changes'!$G$38/($AB$3-$R$3)*(U3-$R$3)))-(SUMIFS(BDEQ!F:F,BDEQ!$AG:$AG,About!$B$2,BDEQ!$AH:$AH,$I4)*BDEQ!$C$2*$J4*$K4)</f>
        <v>465074984592.63245</v>
      </c>
      <c r="V4" s="99">
        <f>IF(ISBLANK(Calculations!V4),"",Calculations!V4+ ('IRA Buildings Changes'!$G$38/($AB$3-$R$3)*(V3-$R$3)))-(SUMIFS(BDEQ!G:G,BDEQ!$AG:$AG,About!$B$2,BDEQ!$AH:$AH,$I4)*BDEQ!$C$2*$J4*$K4)</f>
        <v>475890075541.052</v>
      </c>
      <c r="W4" s="99">
        <f>IF(ISBLANK(Calculations!W4),"",Calculations!W4+ ('IRA Buildings Changes'!$G$38/($AB$3-$R$3)*(W3-$R$3)))-(SUMIFS(BDEQ!H:H,BDEQ!$AG:$AG,About!$B$2,BDEQ!$AH:$AH,$I4)*BDEQ!$C$2*$J4*$K4)</f>
        <v>486489386450.02094</v>
      </c>
      <c r="X4" s="99">
        <f>IF(ISBLANK(Calculations!X4),"",Calculations!X4+ ('IRA Buildings Changes'!$G$38/($AB$3-$R$3)*(X3-$R$3)))-(SUMIFS(BDEQ!I:I,BDEQ!$AG:$AG,About!$B$2,BDEQ!$AH:$AH,$I4)*BDEQ!$C$2*$J4*$K4)</f>
        <v>496648446583.42242</v>
      </c>
      <c r="Y4" s="99">
        <f>IF(ISBLANK(Calculations!Y4),"",Calculations!Y4+ ('IRA Buildings Changes'!$G$38/($AB$3-$R$3)*(Y3-$R$3)))-(SUMIFS(BDEQ!J:J,BDEQ!$AG:$AG,About!$B$2,BDEQ!$AH:$AH,$I4)*BDEQ!$C$2*$J4*$K4)</f>
        <v>506708640452.47394</v>
      </c>
      <c r="Z4" s="99">
        <f>IF(ISBLANK(Calculations!Z4),"",Calculations!Z4+ ('IRA Buildings Changes'!$G$38/($AB$3-$R$3)*(Z3-$R$3)))-(SUMIFS(BDEQ!K:K,BDEQ!$AG:$AG,About!$B$2,BDEQ!$AH:$AH,$I4)*BDEQ!$C$2*$J4*$K4)</f>
        <v>516825135790.95111</v>
      </c>
      <c r="AA4" s="99">
        <f>IF(ISBLANK(Calculations!AA4),"",Calculations!AA4+ ('IRA Buildings Changes'!$G$38/($AB$3-$R$3)*(AA3-$R$3)))-(SUMIFS(BDEQ!L:L,BDEQ!$AG:$AG,About!$B$2,BDEQ!$AH:$AH,$I4)*BDEQ!$C$2*$J4*$K4)</f>
        <v>527180166795.38757</v>
      </c>
      <c r="AB4" s="98">
        <f>IF(ISBLANK(Calculations!AB4),"",Calculations!AB4 + 'IRA Buildings Changes'!G38)-(SUMIFS(BDEQ!D:D,BDEQ!$AG:$AG,About!$B$2,BDEQ!$AH:$AH,$I4)*BDEQ!$C$2*$J4*$K4)</f>
        <v>537791385902.44006</v>
      </c>
      <c r="AC4" s="99">
        <f>IF(ISBLANK(Calculations!AC4),"",Calculations!AC4+ 'IRA Buildings Changes'!$G$38)-(SUMIFS(BDEQ!D:D,BDEQ!$AG:$AG,About!$B$2,BDEQ!$AH:$AH,$I4)*BDEQ!$C$2*$J4*$K4)</f>
        <v>547973715390.95728</v>
      </c>
      <c r="AD4" s="99">
        <f>IF(ISBLANK(Calculations!AD4),"",Calculations!AD4+ 'IRA Buildings Changes'!$G$38)-(SUMIFS(BDEQ!E:E,BDEQ!$AG:$AG,About!$B$2,BDEQ!$AH:$AH,$I4)*BDEQ!$C$2*$J4*$K4)</f>
        <v>558273025175.70105</v>
      </c>
      <c r="AE4" s="99">
        <f>IF(ISBLANK(Calculations!AE4),"",Calculations!AE4+ 'IRA Buildings Changes'!$G$38)-(SUMIFS(BDEQ!F:F,BDEQ!$AG:$AG,About!$B$2,BDEQ!$AH:$AH,$I4)*BDEQ!$C$2*$J4*$K4)</f>
        <v>568998047666.85999</v>
      </c>
      <c r="AF4" s="99">
        <f>IF(ISBLANK(Calculations!AF4),"",Calculations!AF4+ 'IRA Buildings Changes'!$G$38)-(SUMIFS(BDEQ!G:G,BDEQ!$AG:$AG,About!$B$2,BDEQ!$AH:$AH,$I4)*BDEQ!$C$2*$J4*$K4)</f>
        <v>579811063883.27527</v>
      </c>
      <c r="AG4" s="99">
        <f>IF(ISBLANK(Calculations!AG4),"",Calculations!AG4+ 'IRA Buildings Changes'!$G$38)-(SUMIFS(BDEQ!H:H,BDEQ!$AG:$AG,About!$B$2,BDEQ!$AH:$AH,$I4)*BDEQ!$C$2*$J4*$K4)</f>
        <v>590836462391.9425</v>
      </c>
      <c r="AH4" s="99">
        <f>IF(ISBLANK(Calculations!AH4),"",Calculations!AH4+ 'IRA Buildings Changes'!$G$38)-(SUMIFS(BDEQ!I:I,BDEQ!$AG:$AG,About!$B$2,BDEQ!$AH:$AH,$I4)*BDEQ!$C$2*$J4*$K4)</f>
        <v>602162770513.85461</v>
      </c>
      <c r="AI4" s="99">
        <f>IF(ISBLANK(Calculations!AI4),"",Calculations!AI4+ 'IRA Buildings Changes'!$G$38)-(SUMIFS(BDEQ!J:J,BDEQ!$AG:$AG,About!$B$2,BDEQ!$AH:$AH,$I4)*BDEQ!$C$2*$J4*$K4)</f>
        <v>613364492096.64417</v>
      </c>
      <c r="AJ4" s="99">
        <f>IF(ISBLANK(Calculations!AJ4),"",Calculations!AJ4+ 'IRA Buildings Changes'!$G$38)-(SUMIFS(BDEQ!K:K,BDEQ!$AG:$AG,About!$B$2,BDEQ!$AH:$AH,$I4)*BDEQ!$C$2*$J4*$K4)</f>
        <v>624735946790.22888</v>
      </c>
      <c r="AK4" s="99">
        <f>IF(ISBLANK(Calculations!AK4),"",Calculations!AK4+ 'IRA Buildings Changes'!$G$38)-(SUMIFS(BDEQ!L:L,BDEQ!$AG:$AG,About!$B$2,BDEQ!$AH:$AH,$I4)*BDEQ!$C$2*$J4*$K4)</f>
        <v>629808354644.37817</v>
      </c>
      <c r="AL4" s="99">
        <f>IF(ISBLANK(Calculations!AL4),"",Calculations!AL4+ 'IRA Buildings Changes'!$G$38)-(SUMIFS(BDEQ!M:M,BDEQ!$AG:$AG,About!$B$2,BDEQ!$AH:$AH,$I4)*BDEQ!$C$2*$J4*$K4)</f>
        <v>635050605362.57483</v>
      </c>
      <c r="AM4" s="99">
        <f>IF(ISBLANK(Calculations!AM4),"",Calculations!AM4+ 'IRA Buildings Changes'!$G$38)-(SUMIFS(BDEQ!N:N,BDEQ!$AG:$AG,About!$B$2,BDEQ!$AH:$AH,$I4)*BDEQ!$C$2*$J4*$K4)</f>
        <v>640563499210.0022</v>
      </c>
      <c r="AN4" s="99">
        <f>IF(ISBLANK(Calculations!AN4),"",Calculations!AN4+ 'IRA Buildings Changes'!$G$38)-(SUMIFS(BDEQ!O:O,BDEQ!$AG:$AG,About!$B$2,BDEQ!$AH:$AH,$I4)*BDEQ!$C$2*$J4*$K4)</f>
        <v>646236218218.31152</v>
      </c>
      <c r="AO4" s="99">
        <f>IF(ISBLANK(Calculations!AO4),"",Calculations!AO4+ 'IRA Buildings Changes'!$G$38)-(SUMIFS(BDEQ!P:P,BDEQ!$AG:$AG,About!$B$2,BDEQ!$AH:$AH,$I4)*BDEQ!$C$2*$J4*$K4)</f>
        <v>652013877347.75049</v>
      </c>
      <c r="AP4" s="99">
        <f>IF(ISBLANK(Calculations!AP4),"",Calculations!AP4+ 'IRA Buildings Changes'!$G$38)-(SUMIFS(BDEQ!Q:Q,BDEQ!$AG:$AG,About!$B$2,BDEQ!$AH:$AH,$I4)*BDEQ!$C$2*$J4*$K4)</f>
        <v>657821637098.61255</v>
      </c>
      <c r="AQ4" s="99">
        <f>IF(ISBLANK(Calculations!AQ4),"",Calculations!AQ4+ 'IRA Buildings Changes'!$G$38)-(SUMIFS(BDEQ!R:R,BDEQ!$AG:$AG,About!$B$2,BDEQ!$AH:$AH,$I4)*BDEQ!$C$2*$J4*$K4)</f>
        <v>663577952653.97876</v>
      </c>
      <c r="AR4" s="99">
        <f>IF(ISBLANK(Calculations!AR4),"",Calculations!AR4+ 'IRA Buildings Changes'!$G$38)-(SUMIFS(BDEQ!S:S,BDEQ!$AG:$AG,About!$B$2,BDEQ!$AH:$AH,$I4)*BDEQ!$C$2*$J4*$K4)</f>
        <v>669131207399.1167</v>
      </c>
      <c r="AS4" s="99">
        <f>IF(ISBLANK(Calculations!AS4),"",Calculations!AS4+ 'IRA Buildings Changes'!$G$38)-(SUMIFS(BDEQ!T:T,BDEQ!$AG:$AG,About!$B$2,BDEQ!$AH:$AH,$I4)*BDEQ!$C$2*$J4*$K4)</f>
        <v>674563552565.11279</v>
      </c>
      <c r="AT4" s="99">
        <f>IF(ISBLANK(Calculations!AT4),"",Calculations!AT4+ 'IRA Buildings Changes'!$G$38)-(SUMIFS(BDEQ!U:U,BDEQ!$AG:$AG,About!$B$2,BDEQ!$AH:$AH,$I4)*BDEQ!$C$2*$J4*$K4)</f>
        <v>679721368588.84509</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0.35120211110022592</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0.72371071957778388</v>
      </c>
      <c r="K6">
        <f>IF(ISBLANK(Calculations!K6),"",Calculations!K6)</f>
        <v>0.35120211110022592</v>
      </c>
      <c r="L6" t="str">
        <f>IF(ISBLANK(Calculations!L6),"",Calculations!L6)</f>
        <v>RESIDENTIAL</v>
      </c>
      <c r="M6" t="str">
        <f>IF(ISBLANK(Calculations!M6),"",Calculations!M6)</f>
        <v>heating</v>
      </c>
      <c r="N6" t="str">
        <f>IF(ISBLANK(Calculations!N6),"",Calculations!N6)</f>
        <v>natural gas</v>
      </c>
      <c r="O6">
        <f>IF(ISBLANK(Calculations!O6),"",Calculations!O6)</f>
        <v>986428850993.87708</v>
      </c>
      <c r="P6">
        <f>IF(ISBLANK(Calculations!P6),"",Calculations!P6)</f>
        <v>986428850993.87708</v>
      </c>
      <c r="Q6">
        <f>IF(ISBLANK(Calculations!Q6),"",Calculations!Q6)</f>
        <v>986428850993.87708</v>
      </c>
      <c r="R6">
        <f>IF(ISBLANK(Calculations!R6),"",Calculations!R6)</f>
        <v>991482089721.75415</v>
      </c>
      <c r="S6" s="99">
        <f>IF(ISBLANK(Calculations!S6),"",Calculations!S6 + ('IRA Buildings Changes'!$D$38/($AB$3-$R$3)*(S3-$R$3)))</f>
        <v>969013158715.04822</v>
      </c>
      <c r="T6" s="99">
        <f>IF(ISBLANK(Calculations!T6),"",Calculations!T6 + ('IRA Buildings Changes'!$D$38/($AB$3-$R$3)*(T3-$R$3)))</f>
        <v>947032227122.18347</v>
      </c>
      <c r="U6" s="99">
        <f>IF(ISBLANK(Calculations!U6),"",Calculations!U6 + ('IRA Buildings Changes'!$D$38/($AB$3-$R$3)*(U3-$R$3)))</f>
        <v>925401602731.91394</v>
      </c>
      <c r="V6" s="99">
        <f>IF(ISBLANK(Calculations!V6),"",Calculations!V6 + ('IRA Buildings Changes'!$D$38/($AB$3-$R$3)*(V3-$R$3)))</f>
        <v>905310746241.20093</v>
      </c>
      <c r="W6" s="99">
        <f>IF(ISBLANK(Calculations!W6),"",Calculations!W6 + ('IRA Buildings Changes'!$D$38/($AB$3-$R$3)*(W3-$R$3)))</f>
        <v>888318803801.77722</v>
      </c>
      <c r="X6" s="99">
        <f>IF(ISBLANK(Calculations!X6),"",Calculations!X6 + ('IRA Buildings Changes'!$D$38/($AB$3-$R$3)*(X3-$R$3)))</f>
        <v>873301859592.71924</v>
      </c>
      <c r="Y6" s="99">
        <f>IF(ISBLANK(Calculations!Y6),"",Calculations!Y6 + ('IRA Buildings Changes'!$D$38/($AB$3-$R$3)*(Y3-$R$3)))</f>
        <v>861808913532.6897</v>
      </c>
      <c r="Z6" s="99">
        <f>IF(ISBLANK(Calculations!Z6),"",Calculations!Z6 + ('IRA Buildings Changes'!$D$38/($AB$3-$R$3)*(Z3-$R$3)))</f>
        <v>854647227905.43555</v>
      </c>
      <c r="AA6" s="99">
        <f>IF(ISBLANK(Calculations!AA6),"",Calculations!AA6 + ('IRA Buildings Changes'!$D$38/($AB$3-$R$3)*(AA3-$R$3)))</f>
        <v>851519195999.20691</v>
      </c>
      <c r="AB6" s="98">
        <f>IF(ISBLANK(Calculations!AB6),"",Calculations!AB6 + 'IRA Buildings Changes'!D38)</f>
        <v>852899127460.20361</v>
      </c>
      <c r="AC6" s="99">
        <f>IF(ISBLANK(Calculations!AC6),"",Calculations!AC6  + 'IRA Buildings Changes'!$D$38)</f>
        <v>885453570028.74902</v>
      </c>
      <c r="AD6" s="99">
        <f>IF(ISBLANK(Calculations!AD6),"",Calculations!AD6  + 'IRA Buildings Changes'!$D$38)</f>
        <v>921689175298.9519</v>
      </c>
      <c r="AE6" s="99">
        <f>IF(ISBLANK(Calculations!AE6),"",Calculations!AE6  + 'IRA Buildings Changes'!$D$38)</f>
        <v>961620366751.1687</v>
      </c>
      <c r="AF6" s="99">
        <f>IF(ISBLANK(Calculations!AF6),"",Calculations!AF6  + 'IRA Buildings Changes'!$D$38)</f>
        <v>1002576581658.6284</v>
      </c>
      <c r="AG6" s="99">
        <f>IF(ISBLANK(Calculations!AG6),"",Calculations!AG6  + 'IRA Buildings Changes'!$D$38)</f>
        <v>1044948086351.4241</v>
      </c>
      <c r="AH6" s="99">
        <f>IF(ISBLANK(Calculations!AH6),"",Calculations!AH6  + 'IRA Buildings Changes'!$D$38)</f>
        <v>1089473236274.5977</v>
      </c>
      <c r="AI6" s="99">
        <f>IF(ISBLANK(Calculations!AI6),"",Calculations!AI6  + 'IRA Buildings Changes'!$D$38)</f>
        <v>1134240940656.3137</v>
      </c>
      <c r="AJ6" s="99">
        <f>IF(ISBLANK(Calculations!AJ6),"",Calculations!AJ6  + 'IRA Buildings Changes'!$D$38)</f>
        <v>1180441875577.4153</v>
      </c>
      <c r="AK6" s="99">
        <f>IF(ISBLANK(Calculations!AK6),"",Calculations!AK6  + 'IRA Buildings Changes'!$D$38)</f>
        <v>1208199239390.1921</v>
      </c>
      <c r="AL6" s="99">
        <f>IF(ISBLANK(Calculations!AL6),"",Calculations!AL6  + 'IRA Buildings Changes'!$D$38)</f>
        <v>1235442412362.3682</v>
      </c>
      <c r="AM6" s="99">
        <f>IF(ISBLANK(Calculations!AM6),"",Calculations!AM6  + 'IRA Buildings Changes'!$D$38)</f>
        <v>1262645485194.3108</v>
      </c>
      <c r="AN6" s="99">
        <f>IF(ISBLANK(Calculations!AN6),"",Calculations!AN6  + 'IRA Buildings Changes'!$D$38)</f>
        <v>1289279899046.05</v>
      </c>
      <c r="AO6" s="99">
        <f>IF(ISBLANK(Calculations!AO6),"",Calculations!AO6  + 'IRA Buildings Changes'!$D$38)</f>
        <v>1314865313018.7971</v>
      </c>
      <c r="AP6" s="99">
        <f>IF(ISBLANK(Calculations!AP6),"",Calculations!AP6  + 'IRA Buildings Changes'!$D$38)</f>
        <v>1338831945819.3367</v>
      </c>
      <c r="AQ6" s="99">
        <f>IF(ISBLANK(Calculations!AQ6),"",Calculations!AQ6  + 'IRA Buildings Changes'!$D$38)</f>
        <v>1360653099765.7053</v>
      </c>
      <c r="AR6" s="99">
        <f>IF(ISBLANK(Calculations!AR6),"",Calculations!AR6  + 'IRA Buildings Changes'!$D$38)</f>
        <v>1379650558308.4509</v>
      </c>
      <c r="AS6" s="99">
        <f>IF(ISBLANK(Calculations!AS6),"",Calculations!AS6  + 'IRA Buildings Changes'!$D$38)</f>
        <v>1396210490964.8457</v>
      </c>
      <c r="AT6" s="99">
        <f>IF(ISBLANK(Calculations!AT6),"",Calculations!AT6  + 'IRA Buildings Changes'!$D$38)</f>
        <v>1409933935470.9226</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0.92601898881808309</v>
      </c>
      <c r="K7">
        <f>IF(ISBLANK(Calculations!K7),"",Calculations!K7)</f>
        <v>0.35120211110022592</v>
      </c>
      <c r="L7" t="str">
        <f>IF(ISBLANK(Calculations!L7),"",Calculations!L7)</f>
        <v>RESIDENTIAL</v>
      </c>
      <c r="M7" t="str">
        <f>IF(ISBLANK(Calculations!M7),"",Calculations!M7)</f>
        <v>heating</v>
      </c>
      <c r="N7" t="str">
        <f>IF(ISBLANK(Calculations!N7),"",Calculations!N7)</f>
        <v>petroleum diesel</v>
      </c>
      <c r="O7">
        <f>IF(ISBLANK(Calculations!O7),"",Calculations!O7)</f>
        <v>3143249596947.8174</v>
      </c>
      <c r="P7">
        <f>IF(ISBLANK(Calculations!P7),"",Calculations!P7)</f>
        <v>3143249596947.8174</v>
      </c>
      <c r="Q7">
        <f>IF(ISBLANK(Calculations!Q7),"",Calculations!Q7)</f>
        <v>3143249596947.8174</v>
      </c>
      <c r="R7">
        <f>IF(ISBLANK(Calculations!R7),"",Calculations!R7)</f>
        <v>3148497495146.0591</v>
      </c>
      <c r="S7">
        <f>IF(ISBLANK(Calculations!S7),"",Calculations!S7)</f>
        <v>3150806613211.147</v>
      </c>
      <c r="T7">
        <f>IF(ISBLANK(Calculations!T7),"",Calculations!T7)</f>
        <v>3147633779362.7046</v>
      </c>
      <c r="U7">
        <f>IF(ISBLANK(Calculations!U7),"",Calculations!U7)</f>
        <v>3139190286352.2896</v>
      </c>
      <c r="V7">
        <f>IF(ISBLANK(Calculations!V7),"",Calculations!V7)</f>
        <v>3124372916539.9614</v>
      </c>
      <c r="W7">
        <f>IF(ISBLANK(Calculations!W7),"",Calculations!W7)</f>
        <v>3103278802480.3013</v>
      </c>
      <c r="X7">
        <f>IF(ISBLANK(Calculations!X7),"",Calculations!X7)</f>
        <v>3070052878433.5464</v>
      </c>
      <c r="Y7">
        <f>IF(ISBLANK(Calculations!Y7),"",Calculations!Y7)</f>
        <v>3024937767394.6606</v>
      </c>
      <c r="Z7">
        <f>IF(ISBLANK(Calculations!Z7),"",Calculations!Z7)</f>
        <v>2965811013509.3145</v>
      </c>
      <c r="AA7">
        <f>IF(ISBLANK(Calculations!AA7),"",Calculations!AA7)</f>
        <v>2894512270976.9282</v>
      </c>
      <c r="AB7">
        <f>IF(ISBLANK(Calculations!AB7),"",Calculations!AB7)</f>
        <v>2810698955037.9116</v>
      </c>
      <c r="AC7">
        <f>IF(ISBLANK(Calculations!AC7),"",Calculations!AC7)</f>
        <v>2716247021421.1553</v>
      </c>
      <c r="AD7">
        <f>IF(ISBLANK(Calculations!AD7),"",Calculations!AD7)</f>
        <v>2612031408733.1777</v>
      </c>
      <c r="AE7">
        <f>IF(ISBLANK(Calculations!AE7),"",Calculations!AE7)</f>
        <v>2502401654876.2627</v>
      </c>
      <c r="AF7">
        <f>IF(ISBLANK(Calculations!AF7),"",Calculations!AF7)</f>
        <v>2387339197316.5503</v>
      </c>
      <c r="AG7">
        <f>IF(ISBLANK(Calculations!AG7),"",Calculations!AG7)</f>
        <v>2269938961711.832</v>
      </c>
      <c r="AH7">
        <f>IF(ISBLANK(Calculations!AH7),"",Calculations!AH7)</f>
        <v>2151388595633.3926</v>
      </c>
      <c r="AI7">
        <f>IF(ISBLANK(Calculations!AI7),"",Calculations!AI7)</f>
        <v>2030260505296.0146</v>
      </c>
      <c r="AJ7">
        <f>IF(ISBLANK(Calculations!AJ7),"",Calculations!AJ7)</f>
        <v>1907941893287.062</v>
      </c>
      <c r="AK7">
        <f>IF(ISBLANK(Calculations!AK7),"",Calculations!AK7)</f>
        <v>1760835617111.5684</v>
      </c>
      <c r="AL7">
        <f>IF(ISBLANK(Calculations!AL7),"",Calculations!AL7)</f>
        <v>1615617211036.4343</v>
      </c>
      <c r="AM7">
        <f>IF(ISBLANK(Calculations!AM7),"",Calculations!AM7)</f>
        <v>1473027674200.1665</v>
      </c>
      <c r="AN7">
        <f>IF(ISBLANK(Calculations!AN7),"",Calculations!AN7)</f>
        <v>1333508393390.5359</v>
      </c>
      <c r="AO7">
        <f>IF(ISBLANK(Calculations!AO7),"",Calculations!AO7)</f>
        <v>1198428537510.6709</v>
      </c>
      <c r="AP7">
        <f>IF(ISBLANK(Calculations!AP7),"",Calculations!AP7)</f>
        <v>1069409437893.7947</v>
      </c>
      <c r="AQ7">
        <f>IF(ISBLANK(Calculations!AQ7),"",Calculations!AQ7)</f>
        <v>947897324926.17712</v>
      </c>
      <c r="AR7">
        <f>IF(ISBLANK(Calculations!AR7),"",Calculations!AR7)</f>
        <v>834781979903.46948</v>
      </c>
      <c r="AS7">
        <f>IF(ISBLANK(Calculations!AS7),"",Calculations!AS7)</f>
        <v>730980953445.41724</v>
      </c>
      <c r="AT7">
        <f>IF(ISBLANK(Calculations!AT7),"",Calculations!AT7)</f>
        <v>636765645174.0658</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0.35120211110022592</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0.35120211110022592</v>
      </c>
      <c r="L9" t="str">
        <f>IF(ISBLANK(Calculations!L9),"",Calculations!L9)</f>
        <v>RESIDENTIAL</v>
      </c>
      <c r="M9" t="str">
        <f>IF(ISBLANK(Calculations!M9),"",Calculations!M9)</f>
        <v>heating</v>
      </c>
      <c r="N9" t="str">
        <f>IF(ISBLANK(Calculations!N9),"",Calculations!N9)</f>
        <v>biomass</v>
      </c>
      <c r="O9">
        <f>IF(ISBLANK(Calculations!O9),"",Calculations!O9)</f>
        <v>4257974394979.1392</v>
      </c>
      <c r="P9">
        <f>IF(ISBLANK(Calculations!P9),"",Calculations!P9)</f>
        <v>4257974394979.1392</v>
      </c>
      <c r="Q9">
        <f>IF(ISBLANK(Calculations!Q9),"",Calculations!Q9)</f>
        <v>4257974394979.1392</v>
      </c>
      <c r="R9">
        <f>IF(ISBLANK(Calculations!R9),"",Calculations!R9)</f>
        <v>4267086817768.2515</v>
      </c>
      <c r="S9">
        <f>IF(ISBLANK(Calculations!S9),"",Calculations!S9)</f>
        <v>4274742774877.4019</v>
      </c>
      <c r="T9">
        <f>IF(ISBLANK(Calculations!T9),"",Calculations!T9)</f>
        <v>4279371321442.9771</v>
      </c>
      <c r="U9">
        <f>IF(ISBLANK(Calculations!U9),"",Calculations!U9)</f>
        <v>4284187502628.5586</v>
      </c>
      <c r="V9">
        <f>IF(ISBLANK(Calculations!V9),"",Calculations!V9)</f>
        <v>4290487330244.3501</v>
      </c>
      <c r="W9">
        <f>IF(ISBLANK(Calculations!W9),"",Calculations!W9)</f>
        <v>4301110121478.5107</v>
      </c>
      <c r="X9">
        <f>IF(ISBLANK(Calculations!X9),"",Calculations!X9)</f>
        <v>4314025383307.6753</v>
      </c>
      <c r="Y9">
        <f>IF(ISBLANK(Calculations!Y9),"",Calculations!Y9)</f>
        <v>4331818844322.3223</v>
      </c>
      <c r="Z9">
        <f>IF(ISBLANK(Calculations!Z9),"",Calculations!Z9)</f>
        <v>4354094810861.1689</v>
      </c>
      <c r="AA9">
        <f>IF(ISBLANK(Calculations!AA9),"",Calculations!AA9)</f>
        <v>4384866142581.7261</v>
      </c>
      <c r="AB9">
        <f>IF(ISBLANK(Calculations!AB9),"",Calculations!AB9)</f>
        <v>4421000021459.2637</v>
      </c>
      <c r="AC9">
        <f>IF(ISBLANK(Calculations!AC9),"",Calculations!AC9)</f>
        <v>4463595176201.6104</v>
      </c>
      <c r="AD9">
        <f>IF(ISBLANK(Calculations!AD9),"",Calculations!AD9)</f>
        <v>4510886582719.9004</v>
      </c>
      <c r="AE9">
        <f>IF(ISBLANK(Calculations!AE9),"",Calculations!AE9)</f>
        <v>4564998276765.8994</v>
      </c>
      <c r="AF9">
        <f>IF(ISBLANK(Calculations!AF9),"",Calculations!AF9)</f>
        <v>4623016667781.1865</v>
      </c>
      <c r="AG9">
        <f>IF(ISBLANK(Calculations!AG9),"",Calculations!AG9)</f>
        <v>4685794987126.21</v>
      </c>
      <c r="AH9">
        <f>IF(ISBLANK(Calculations!AH9),"",Calculations!AH9)</f>
        <v>4753736940190.4072</v>
      </c>
      <c r="AI9">
        <f>IF(ISBLANK(Calculations!AI9),"",Calculations!AI9)</f>
        <v>4824693118531.5234</v>
      </c>
      <c r="AJ9">
        <f>IF(ISBLANK(Calculations!AJ9),"",Calculations!AJ9)</f>
        <v>4900857321812.9443</v>
      </c>
      <c r="AK9">
        <f>IF(ISBLANK(Calculations!AK9),"",Calculations!AK9)</f>
        <v>4926889744410.6064</v>
      </c>
      <c r="AL9">
        <f>IF(ISBLANK(Calculations!AL9),"",Calculations!AL9)</f>
        <v>4954182990328.9092</v>
      </c>
      <c r="AM9">
        <f>IF(ISBLANK(Calculations!AM9),"",Calculations!AM9)</f>
        <v>4983688187538.9707</v>
      </c>
      <c r="AN9">
        <f>IF(ISBLANK(Calculations!AN9),"",Calculations!AN9)</f>
        <v>5014012043906.7061</v>
      </c>
      <c r="AO9">
        <f>IF(ISBLANK(Calculations!AO9),"",Calculations!AO9)</f>
        <v>5044852492733.9219</v>
      </c>
      <c r="AP9">
        <f>IF(ISBLANK(Calculations!AP9),"",Calculations!AP9)</f>
        <v>5076104361337.7529</v>
      </c>
      <c r="AQ9">
        <f>IF(ISBLANK(Calculations!AQ9),"",Calculations!AQ9)</f>
        <v>5107593785511.0625</v>
      </c>
      <c r="AR9">
        <f>IF(ISBLANK(Calculations!AR9),"",Calculations!AR9)</f>
        <v>5138010408062.8721</v>
      </c>
      <c r="AS9">
        <f>IF(ISBLANK(Calculations!AS9),"",Calculations!AS9)</f>
        <v>5168451439423.0869</v>
      </c>
      <c r="AT9">
        <f>IF(ISBLANK(Calculations!AT9),"",Calculations!AT9)</f>
        <v>5197341305569.3164</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0.35120211110022592</v>
      </c>
      <c r="L10" t="str">
        <f>IF(ISBLANK(Calculations!L10),"",Calculations!L10)</f>
        <v>RESIDENTIAL</v>
      </c>
      <c r="M10" t="str">
        <f>IF(ISBLANK(Calculations!M10),"",Calculations!M10)</f>
        <v>heating</v>
      </c>
      <c r="N10" t="str">
        <f>IF(ISBLANK(Calculations!N10),"",Calculations!N10)</f>
        <v>kerosene</v>
      </c>
      <c r="O10">
        <f>IF(ISBLANK(Calculations!O10),"",Calculations!O10)</f>
        <v>120462324107.37749</v>
      </c>
      <c r="P10">
        <f>IF(ISBLANK(Calculations!P10),"",Calculations!P10)</f>
        <v>120462324107.37749</v>
      </c>
      <c r="Q10">
        <f>IF(ISBLANK(Calculations!Q10),"",Calculations!Q10)</f>
        <v>120462324107.37749</v>
      </c>
      <c r="R10">
        <f>IF(ISBLANK(Calculations!R10),"",Calculations!R10)</f>
        <v>120405228602.41895</v>
      </c>
      <c r="S10">
        <f>IF(ISBLANK(Calculations!S10),"",Calculations!S10)</f>
        <v>120187157508.61891</v>
      </c>
      <c r="T10">
        <f>IF(ISBLANK(Calculations!T10),"",Calculations!T10)</f>
        <v>119666765853.63699</v>
      </c>
      <c r="U10">
        <f>IF(ISBLANK(Calculations!U10),"",Calculations!U10)</f>
        <v>118862715422.21881</v>
      </c>
      <c r="V10">
        <f>IF(ISBLANK(Calculations!V10),"",Calculations!V10)</f>
        <v>117649560779.92838</v>
      </c>
      <c r="W10">
        <f>IF(ISBLANK(Calculations!W10),"",Calculations!W10)</f>
        <v>116000910241.28955</v>
      </c>
      <c r="X10">
        <f>IF(ISBLANK(Calculations!X10),"",Calculations!X10)</f>
        <v>113716472500.78542</v>
      </c>
      <c r="Y10">
        <f>IF(ISBLANK(Calculations!Y10),"",Calculations!Y10)</f>
        <v>110854426257.35912</v>
      </c>
      <c r="Z10">
        <f>IF(ISBLANK(Calculations!Z10),"",Calculations!Z10)</f>
        <v>107354258878.35835</v>
      </c>
      <c r="AA10">
        <f>IF(ISBLANK(Calculations!AA10),"",Calculations!AA10)</f>
        <v>103292598295.37578</v>
      </c>
      <c r="AB10">
        <f>IF(ISBLANK(Calculations!AB10),"",Calculations!AB10)</f>
        <v>98755982044.552475</v>
      </c>
      <c r="AC10">
        <f>IF(ISBLANK(Calculations!AC10),"",Calculations!AC10)</f>
        <v>93796208986.724533</v>
      </c>
      <c r="AD10">
        <f>IF(ISBLANK(Calculations!AD10),"",Calculations!AD10)</f>
        <v>88444017636.456802</v>
      </c>
      <c r="AE10">
        <f>IF(ISBLANK(Calculations!AE10),"",Calculations!AE10)</f>
        <v>82820343394.091599</v>
      </c>
      <c r="AF10">
        <f>IF(ISBLANK(Calculations!AF10),"",Calculations!AF10)</f>
        <v>76996558377.941605</v>
      </c>
      <c r="AG10">
        <f>IF(ISBLANK(Calculations!AG10),"",Calculations!AG10)</f>
        <v>71065681303.497864</v>
      </c>
      <c r="AH10">
        <f>IF(ISBLANK(Calculations!AH10),"",Calculations!AH10)</f>
        <v>65085415825.73217</v>
      </c>
      <c r="AI10">
        <f>IF(ISBLANK(Calculations!AI10),"",Calculations!AI10)</f>
        <v>59078827249.895073</v>
      </c>
      <c r="AJ10">
        <f>IF(ISBLANK(Calculations!AJ10),"",Calculations!AJ10)</f>
        <v>53182602071.33358</v>
      </c>
      <c r="AK10">
        <f>IF(ISBLANK(Calculations!AK10),"",Calculations!AK10)</f>
        <v>46937277907.473869</v>
      </c>
      <c r="AL10">
        <f>IF(ISBLANK(Calculations!AL10),"",Calculations!AL10)</f>
        <v>41017246482.921204</v>
      </c>
      <c r="AM10">
        <f>IF(ISBLANK(Calculations!AM10),"",Calculations!AM10)</f>
        <v>35493041306.021698</v>
      </c>
      <c r="AN10">
        <f>IF(ISBLANK(Calculations!AN10),"",Calculations!AN10)</f>
        <v>30408382732.795013</v>
      </c>
      <c r="AO10">
        <f>IF(ISBLANK(Calculations!AO10),"",Calculations!AO10)</f>
        <v>25808815146.626366</v>
      </c>
      <c r="AP10">
        <f>IF(ISBLANK(Calculations!AP10),"",Calculations!AP10)</f>
        <v>21722193103.906967</v>
      </c>
      <c r="AQ10">
        <f>IF(ISBLANK(Calculations!AQ10),"",Calculations!AQ10)</f>
        <v>18164619629.002869</v>
      </c>
      <c r="AR10">
        <f>IF(ISBLANK(Calculations!AR10),"",Calculations!AR10)</f>
        <v>15133645827.013</v>
      </c>
      <c r="AS10">
        <f>IF(ISBLANK(Calculations!AS10),"",Calculations!AS10)</f>
        <v>12615197437.031471</v>
      </c>
      <c r="AT10">
        <f>IF(ISBLANK(Calculations!AT10),"",Calculations!AT10)</f>
        <v>10571196133.666679</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0.35120211110022592</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0.35120211110022592</v>
      </c>
      <c r="C12">
        <f>IF(ISBLANK(Calculations!C12),"",Calculations!C12)</f>
        <v>0.64879788889977408</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0.89858317525113951</v>
      </c>
      <c r="K12">
        <f>IF(ISBLANK(Calculations!K12),"",Calculations!K12)</f>
        <v>0.35120211110022592</v>
      </c>
      <c r="L12" t="str">
        <f>IF(ISBLANK(Calculations!L12),"",Calculations!L12)</f>
        <v>RESIDENTIAL</v>
      </c>
      <c r="M12" t="str">
        <f>IF(ISBLANK(Calculations!M12),"",Calculations!M12)</f>
        <v>heating</v>
      </c>
      <c r="N12" t="str">
        <f>IF(ISBLANK(Calculations!N12),"",Calculations!N12)</f>
        <v>LPG propane or butane</v>
      </c>
      <c r="O12">
        <f>IF(ISBLANK(Calculations!O12),"",Calculations!O12)</f>
        <v>2051298002957.7393</v>
      </c>
      <c r="P12">
        <f>IF(ISBLANK(Calculations!P12),"",Calculations!P12)</f>
        <v>2051298002957.7393</v>
      </c>
      <c r="Q12">
        <f>IF(ISBLANK(Calculations!Q12),"",Calculations!Q12)</f>
        <v>2051298002957.7393</v>
      </c>
      <c r="R12">
        <f>IF(ISBLANK(Calculations!R12),"",Calculations!R12)</f>
        <v>2083855271248.7312</v>
      </c>
      <c r="S12">
        <f>IF(ISBLANK(Calculations!S12),"",Calculations!S12)</f>
        <v>2114036436628.1367</v>
      </c>
      <c r="T12">
        <f>IF(ISBLANK(Calculations!T12),"",Calculations!T12)</f>
        <v>2140145008296.679</v>
      </c>
      <c r="U12">
        <f>IF(ISBLANK(Calculations!U12),"",Calculations!U12)</f>
        <v>2162972109259.0613</v>
      </c>
      <c r="V12">
        <f>IF(ISBLANK(Calculations!V12),"",Calculations!V12)</f>
        <v>2182756989496.7974</v>
      </c>
      <c r="W12">
        <f>IF(ISBLANK(Calculations!W12),"",Calculations!W12)</f>
        <v>2201212996172.7373</v>
      </c>
      <c r="X12">
        <f>IF(ISBLANK(Calculations!X12),"",Calculations!X12)</f>
        <v>2216560494188.0117</v>
      </c>
      <c r="Y12">
        <f>IF(ISBLANK(Calculations!Y12),"",Calculations!Y12)</f>
        <v>2231391514796.5835</v>
      </c>
      <c r="Z12">
        <f>IF(ISBLANK(Calculations!Z12),"",Calculations!Z12)</f>
        <v>2246491034680.9307</v>
      </c>
      <c r="AA12">
        <f>IF(ISBLANK(Calculations!AA12),"",Calculations!AA12)</f>
        <v>2265195874879.4434</v>
      </c>
      <c r="AB12">
        <f>IF(ISBLANK(Calculations!AB12),"",Calculations!AB12)</f>
        <v>2287580886167.6343</v>
      </c>
      <c r="AC12">
        <f>IF(ISBLANK(Calculations!AC12),"",Calculations!AC12)</f>
        <v>2315625600788.4463</v>
      </c>
      <c r="AD12">
        <f>IF(ISBLANK(Calculations!AD12),"",Calculations!AD12)</f>
        <v>2349607652216.4717</v>
      </c>
      <c r="AE12">
        <f>IF(ISBLANK(Calculations!AE12),"",Calculations!AE12)</f>
        <v>2391698005243.2163</v>
      </c>
      <c r="AF12">
        <f>IF(ISBLANK(Calculations!AF12),"",Calculations!AF12)</f>
        <v>2439085621527.9385</v>
      </c>
      <c r="AG12">
        <f>IF(ISBLANK(Calculations!AG12),"",Calculations!AG12)</f>
        <v>2491926916409.75</v>
      </c>
      <c r="AH12">
        <f>IF(ISBLANK(Calculations!AH12),"",Calculations!AH12)</f>
        <v>2549690126548.3838</v>
      </c>
      <c r="AI12">
        <f>IF(ISBLANK(Calculations!AI12),"",Calculations!AI12)</f>
        <v>2609791637984.3481</v>
      </c>
      <c r="AJ12">
        <f>IF(ISBLANK(Calculations!AJ12),"",Calculations!AJ12)</f>
        <v>2673612246892.855</v>
      </c>
      <c r="AK12">
        <f>IF(ISBLANK(Calculations!AK12),"",Calculations!AK12)</f>
        <v>2705727261736.231</v>
      </c>
      <c r="AL12">
        <f>IF(ISBLANK(Calculations!AL12),"",Calculations!AL12)</f>
        <v>2738469632834.6323</v>
      </c>
      <c r="AM12">
        <f>IF(ISBLANK(Calculations!AM12),"",Calculations!AM12)</f>
        <v>2772607245405.2847</v>
      </c>
      <c r="AN12">
        <f>IF(ISBLANK(Calculations!AN12),"",Calculations!AN12)</f>
        <v>2807525669620.0737</v>
      </c>
      <c r="AO12">
        <f>IF(ISBLANK(Calculations!AO12),"",Calculations!AO12)</f>
        <v>2842764850327.3008</v>
      </c>
      <c r="AP12">
        <f>IF(ISBLANK(Calculations!AP12),"",Calculations!AP12)</f>
        <v>2877511329993.6143</v>
      </c>
      <c r="AQ12">
        <f>IF(ISBLANK(Calculations!AQ12),"",Calculations!AQ12)</f>
        <v>2910850079945.9668</v>
      </c>
      <c r="AR12">
        <f>IF(ISBLANK(Calculations!AR12),"",Calculations!AR12)</f>
        <v>2941483401295.3389</v>
      </c>
      <c r="AS12">
        <f>IF(ISBLANK(Calculations!AS12),"",Calculations!AS12)</f>
        <v>2969777293369.6587</v>
      </c>
      <c r="AT12">
        <f>IF(ISBLANK(Calculations!AT12),"",Calculations!AT12)</f>
        <v>2994775525594.8193</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0.35120211110022592</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2.5098765608950867E-2</v>
      </c>
      <c r="K17">
        <f>IF(ISBLANK(Calculations!K17),"",Calculations!K17)</f>
        <v>0.35120211110022592</v>
      </c>
      <c r="L17" t="str">
        <f>IF(ISBLANK(Calculations!L17),"",Calculations!L17)</f>
        <v>RESIDENTIAL</v>
      </c>
      <c r="M17" t="str">
        <f>IF(ISBLANK(Calculations!M17),"",Calculations!M17)</f>
        <v>cooling</v>
      </c>
      <c r="N17" t="str">
        <f>IF(ISBLANK(Calculations!N17),"",Calculations!N17)</f>
        <v>electricity</v>
      </c>
      <c r="O17">
        <f>P17</f>
        <v>65396552112.151955</v>
      </c>
      <c r="P17">
        <f>IF(ISBLANK(Calculations!P17),"",Calculations!P17)</f>
        <v>65396552112.151955</v>
      </c>
      <c r="Q17">
        <f>IF(ISBLANK(Calculations!Q17),"",Calculations!Q17)</f>
        <v>65396552112.151955</v>
      </c>
      <c r="R17">
        <f>IF(ISBLANK(Calculations!R17),"",Calculations!R17)</f>
        <v>64980189248.422081</v>
      </c>
      <c r="S17" s="99">
        <f>IF(ISBLANK(Calculations!S17),"",Calculations!S17 + ('IRA Buildings Changes'!$C$38/($AB$16-$R$16)*(S16-$R$16)))</f>
        <v>79915012497.344727</v>
      </c>
      <c r="T17" s="99">
        <f>IF(ISBLANK(Calculations!T17),"",Calculations!T17 + ('IRA Buildings Changes'!$C$38/($AB$16-$R$16)*(T16-$R$16)))</f>
        <v>94909059050.156372</v>
      </c>
      <c r="U17" s="99">
        <f>IF(ISBLANK(Calculations!U17),"",Calculations!U17 + ('IRA Buildings Changes'!$C$38/($AB$16-$R$16)*(U16-$R$16)))</f>
        <v>109968546873.89667</v>
      </c>
      <c r="V17" s="99">
        <f>IF(ISBLANK(Calculations!V17),"",Calculations!V17 + ('IRA Buildings Changes'!$C$38/($AB$16-$R$16)*(V16-$R$16)))</f>
        <v>124989558113.42657</v>
      </c>
      <c r="W17" s="99">
        <f>IF(ISBLANK(Calculations!W17),"",Calculations!W17 + ('IRA Buildings Changes'!$C$38/($AB$16-$R$16)*(W16-$R$16)))</f>
        <v>140191855718.98676</v>
      </c>
      <c r="X17" s="99">
        <f>IF(ISBLANK(Calculations!X17),"",Calculations!X17 + ('IRA Buildings Changes'!$C$38/($AB$16-$R$16)*(X16-$R$16)))</f>
        <v>155470494537.76886</v>
      </c>
      <c r="Y17" s="99">
        <f>IF(ISBLANK(Calculations!Y17),"",Calculations!Y17 + ('IRA Buildings Changes'!$C$38/($AB$16-$R$16)*(Y16-$R$16)))</f>
        <v>170828509923.06656</v>
      </c>
      <c r="Z17" s="99">
        <f>IF(ISBLANK(Calculations!Z17),"",Calculations!Z17 + ('IRA Buildings Changes'!$C$38/($AB$16-$R$16)*(Z16-$R$16)))</f>
        <v>186265158428.14069</v>
      </c>
      <c r="AA17" s="99">
        <f>IF(ISBLANK(Calculations!AA17),"",Calculations!AA17 + ('IRA Buildings Changes'!$C$38/($AB$16-$R$16)*(AA16-$R$16)))</f>
        <v>201684888250.57446</v>
      </c>
      <c r="AB17" s="98">
        <f>IF(ISBLANK(Calculations!AB17),"",Calculations!AB17 + 'IRA Buildings Changes'!$C$38)</f>
        <v>217277167059.57495</v>
      </c>
      <c r="AC17" s="99">
        <f>IF(ISBLANK(Calculations!AC17),"",Calculations!AC17 + 'IRA Buildings Changes'!$C$38)</f>
        <v>217617453261.24911</v>
      </c>
      <c r="AD17" s="99">
        <f>IF(ISBLANK(Calculations!AD17),"",Calculations!AD17 + 'IRA Buildings Changes'!$C$38)</f>
        <v>217987909279.8493</v>
      </c>
      <c r="AE17" s="99">
        <f>IF(ISBLANK(Calculations!AE17),"",Calculations!AE17 + 'IRA Buildings Changes'!$C$38)</f>
        <v>218376751091.41144</v>
      </c>
      <c r="AF17" s="99">
        <f>IF(ISBLANK(Calculations!AF17),"",Calculations!AF17 + 'IRA Buildings Changes'!$C$38)</f>
        <v>218677338557.88184</v>
      </c>
      <c r="AG17" s="99">
        <f>IF(ISBLANK(Calculations!AG17),"",Calculations!AG17 + 'IRA Buildings Changes'!$C$38)</f>
        <v>219088473975.0538</v>
      </c>
      <c r="AH17" s="99">
        <f>IF(ISBLANK(Calculations!AH17),"",Calculations!AH17 + 'IRA Buildings Changes'!$C$38)</f>
        <v>219507529424.91183</v>
      </c>
      <c r="AI17" s="99">
        <f>IF(ISBLANK(Calculations!AI17),"",Calculations!AI17 + 'IRA Buildings Changes'!$C$38)</f>
        <v>219932600731.07843</v>
      </c>
      <c r="AJ17" s="99">
        <f>IF(ISBLANK(Calculations!AJ17),"",Calculations!AJ17 + 'IRA Buildings Changes'!$C$38)</f>
        <v>220361353809.73132</v>
      </c>
      <c r="AK17" s="99">
        <f>IF(ISBLANK(Calculations!AK17),"",Calculations!AK17 + 'IRA Buildings Changes'!$C$38)</f>
        <v>220776133013.75345</v>
      </c>
      <c r="AL17" s="99">
        <f>IF(ISBLANK(Calculations!AL17),"",Calculations!AL17 + 'IRA Buildings Changes'!$C$38)</f>
        <v>221189844488.12207</v>
      </c>
      <c r="AM17" s="99">
        <f>IF(ISBLANK(Calculations!AM17),"",Calculations!AM17 + 'IRA Buildings Changes'!$C$38)</f>
        <v>221504502111.73663</v>
      </c>
      <c r="AN17" s="99">
        <f>IF(ISBLANK(Calculations!AN17),"",Calculations!AN17 + 'IRA Buildings Changes'!$C$38)</f>
        <v>221917539258.18591</v>
      </c>
      <c r="AO17" s="99">
        <f>IF(ISBLANK(Calculations!AO17),"",Calculations!AO17 + 'IRA Buildings Changes'!$C$38)</f>
        <v>222330323159.58017</v>
      </c>
      <c r="AP17" s="99">
        <f>IF(ISBLANK(Calculations!AP17),"",Calculations!AP17 + 'IRA Buildings Changes'!$C$38)</f>
        <v>222742911448.38651</v>
      </c>
      <c r="AQ17" s="99">
        <f>IF(ISBLANK(Calculations!AQ17),"",Calculations!AQ17 + 'IRA Buildings Changes'!$C$38)</f>
        <v>223155257017.67957</v>
      </c>
      <c r="AR17" s="99">
        <f>IF(ISBLANK(Calculations!AR17),"",Calculations!AR17 + 'IRA Buildings Changes'!$C$38)</f>
        <v>223567365145.78522</v>
      </c>
      <c r="AS17" s="99">
        <f>IF(ISBLANK(Calculations!AS17),"",Calculations!AS17 + 'IRA Buildings Changes'!$C$38)</f>
        <v>223979206300.2384</v>
      </c>
      <c r="AT17" s="99">
        <f>IF(ISBLANK(Calculations!AT17),"",Calculations!AT17 + 'IRA Buildings Changes'!$C$38)</f>
        <v>224391080615.81461</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0.35120211110022592</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0.35120211110022592</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0.35120211110022592</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0.35120211110022592</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0.35120211110022592</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0.35120211110022592</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0.35120211110022592</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0.35120211110022592</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0.35120211110022592</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8.6756396827359139E-2</v>
      </c>
      <c r="K30">
        <f>IF(ISBLANK(Calculations!K30),"",Calculations!K30)</f>
        <v>0.35120211110022592</v>
      </c>
      <c r="L30" t="str">
        <f>IF(ISBLANK(Calculations!L30),"",Calculations!L30)</f>
        <v>RESIDENTIAL</v>
      </c>
      <c r="M30" t="str">
        <f>IF(ISBLANK(Calculations!M30),"",Calculations!M30)</f>
        <v>lighting</v>
      </c>
      <c r="N30" t="str">
        <f>IF(ISBLANK(Calculations!N30),"",Calculations!N30)</f>
        <v>electricity</v>
      </c>
      <c r="O30">
        <f t="shared" si="0"/>
        <v>226049731472.03644</v>
      </c>
      <c r="P30">
        <f>IF(ISBLANK(Calculations!P30),"",Calculations!P30)</f>
        <v>226049731472.03644</v>
      </c>
      <c r="Q30">
        <f>IF(ISBLANK(Calculations!Q30),"",Calculations!Q30)</f>
        <v>226049731472.03644</v>
      </c>
      <c r="R30">
        <f>IF(ISBLANK(Calculations!R30),"",Calculations!R30)</f>
        <v>223891945161.90283</v>
      </c>
      <c r="S30">
        <f>IF(ISBLANK(Calculations!S30),"",Calculations!S30)</f>
        <v>221927527319.80139</v>
      </c>
      <c r="T30">
        <f>IF(ISBLANK(Calculations!T30),"",Calculations!T30)</f>
        <v>219838436867.25101</v>
      </c>
      <c r="U30">
        <f>IF(ISBLANK(Calculations!U30),"",Calculations!U30)</f>
        <v>218612056613.26874</v>
      </c>
      <c r="V30">
        <f>IF(ISBLANK(Calculations!V30),"",Calculations!V30)</f>
        <v>218089500371.02319</v>
      </c>
      <c r="W30">
        <f>IF(ISBLANK(Calculations!W30),"",Calculations!W30)</f>
        <v>217667847386.71637</v>
      </c>
      <c r="X30">
        <f>IF(ISBLANK(Calculations!X30),"",Calculations!X30)</f>
        <v>217278833792.09216</v>
      </c>
      <c r="Y30">
        <f>IF(ISBLANK(Calculations!Y30),"",Calculations!Y30)</f>
        <v>216928787225.61612</v>
      </c>
      <c r="Z30">
        <f>IF(ISBLANK(Calculations!Z30),"",Calculations!Z30)</f>
        <v>216723123677.27493</v>
      </c>
      <c r="AA30">
        <f>IF(ISBLANK(Calculations!AA30),"",Calculations!AA30)</f>
        <v>216835161523.99228</v>
      </c>
      <c r="AB30">
        <f>IF(ISBLANK(Calculations!AB30),"",Calculations!AB30)</f>
        <v>217094229617.5881</v>
      </c>
      <c r="AC30">
        <f>IF(ISBLANK(Calculations!AC30),"",Calculations!AC30)</f>
        <v>217541149212.95251</v>
      </c>
      <c r="AD30">
        <f>IF(ISBLANK(Calculations!AD30),"",Calculations!AD30)</f>
        <v>218008173565.56387</v>
      </c>
      <c r="AE30">
        <f>IF(ISBLANK(Calculations!AE30),"",Calculations!AE30)</f>
        <v>218438249762.04199</v>
      </c>
      <c r="AF30">
        <f>IF(ISBLANK(Calculations!AF30),"",Calculations!AF30)</f>
        <v>218492794460.19244</v>
      </c>
      <c r="AG30">
        <f>IF(ISBLANK(Calculations!AG30),"",Calculations!AG30)</f>
        <v>218395696228.34229</v>
      </c>
      <c r="AH30">
        <f>IF(ISBLANK(Calculations!AH30),"",Calculations!AH30)</f>
        <v>218201072643.29987</v>
      </c>
      <c r="AI30">
        <f>IF(ISBLANK(Calculations!AI30),"",Calculations!AI30)</f>
        <v>217933931976.90186</v>
      </c>
      <c r="AJ30">
        <f>IF(ISBLANK(Calculations!AJ30),"",Calculations!AJ30)</f>
        <v>217607769330.0639</v>
      </c>
      <c r="AK30">
        <f>IF(ISBLANK(Calculations!AK30),"",Calculations!AK30)</f>
        <v>215482313257.67902</v>
      </c>
      <c r="AL30">
        <f>IF(ISBLANK(Calculations!AL30),"",Calculations!AL30)</f>
        <v>213406959726.53064</v>
      </c>
      <c r="AM30">
        <f>IF(ISBLANK(Calculations!AM30),"",Calculations!AM30)</f>
        <v>211401093663.60086</v>
      </c>
      <c r="AN30">
        <f>IF(ISBLANK(Calculations!AN30),"",Calculations!AN30)</f>
        <v>209478076623.03629</v>
      </c>
      <c r="AO30">
        <f>IF(ISBLANK(Calculations!AO30),"",Calculations!AO30)</f>
        <v>207634792663.45673</v>
      </c>
      <c r="AP30">
        <f>IF(ISBLANK(Calculations!AP30),"",Calculations!AP30)</f>
        <v>205861914523.37915</v>
      </c>
      <c r="AQ30">
        <f>IF(ISBLANK(Calculations!AQ30),"",Calculations!AQ30)</f>
        <v>204145621680.61703</v>
      </c>
      <c r="AR30">
        <f>IF(ISBLANK(Calculations!AR30),"",Calculations!AR30)</f>
        <v>202472362659.21158</v>
      </c>
      <c r="AS30">
        <f>IF(ISBLANK(Calculations!AS30),"",Calculations!AS30)</f>
        <v>200833641060.23987</v>
      </c>
      <c r="AT30">
        <f>IF(ISBLANK(Calculations!AT30),"",Calculations!AT30)</f>
        <v>199224995919.29886</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0.35120211110022592</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0.35120211110022592</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0.35120211110022592</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0.35120211110022592</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0.35120211110022592</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0.35120211110022592</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0.35120211110022592</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0.35120211110022592</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0.35120211110022592</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0.33257593737879654</v>
      </c>
      <c r="K43">
        <f>IF(ISBLANK(Calculations!K43),"",Calculations!K43)</f>
        <v>0.35120211110022592</v>
      </c>
      <c r="L43" t="str">
        <f>IF(ISBLANK(Calculations!L43),"",Calculations!L43)</f>
        <v>RESIDENTIAL</v>
      </c>
      <c r="M43" t="str">
        <f>IF(ISBLANK(Calculations!M43),"",Calculations!M43)</f>
        <v>appl</v>
      </c>
      <c r="N43" t="str">
        <f>IF(ISBLANK(Calculations!N43),"",Calculations!N43)</f>
        <v>electricity</v>
      </c>
      <c r="O43">
        <f t="shared" si="0"/>
        <v>866549373738.27991</v>
      </c>
      <c r="P43">
        <f>IF(ISBLANK(Calculations!P43),"",Calculations!P43)</f>
        <v>866549373738.27991</v>
      </c>
      <c r="Q43">
        <f>IF(ISBLANK(Calculations!Q43),"",Calculations!Q43)</f>
        <v>866549373738.27991</v>
      </c>
      <c r="R43">
        <f>IF(ISBLANK(Calculations!R43),"",Calculations!R43)</f>
        <v>866243489926.797</v>
      </c>
      <c r="S43">
        <f>IF(ISBLANK(Calculations!S43),"",Calculations!S43)</f>
        <v>865258484558.82349</v>
      </c>
      <c r="T43">
        <f>IF(ISBLANK(Calculations!T43),"",Calculations!T43)</f>
        <v>863846503054.73389</v>
      </c>
      <c r="U43">
        <f>IF(ISBLANK(Calculations!U43),"",Calculations!U43)</f>
        <v>862425320276.9873</v>
      </c>
      <c r="V43">
        <f>IF(ISBLANK(Calculations!V43),"",Calculations!V43)</f>
        <v>861450421244.76306</v>
      </c>
      <c r="W43">
        <f>IF(ISBLANK(Calculations!W43),"",Calculations!W43)</f>
        <v>861165204569.50757</v>
      </c>
      <c r="X43">
        <f>IF(ISBLANK(Calculations!X43),"",Calculations!X43)</f>
        <v>861660717909.22192</v>
      </c>
      <c r="Y43">
        <f>IF(ISBLANK(Calculations!Y43),"",Calculations!Y43)</f>
        <v>862983268301.35425</v>
      </c>
      <c r="Z43">
        <f>IF(ISBLANK(Calculations!Z43),"",Calculations!Z43)</f>
        <v>865415544403.84851</v>
      </c>
      <c r="AA43">
        <f>IF(ISBLANK(Calculations!AA43),"",Calculations!AA43)</f>
        <v>869108979269.1344</v>
      </c>
      <c r="AB43">
        <f>IF(ISBLANK(Calculations!AB43),"",Calculations!AB43)</f>
        <v>873819140726.72485</v>
      </c>
      <c r="AC43">
        <f>IF(ISBLANK(Calculations!AC43),"",Calculations!AC43)</f>
        <v>879339977861.62537</v>
      </c>
      <c r="AD43">
        <f>IF(ISBLANK(Calculations!AD43),"",Calculations!AD43)</f>
        <v>885688931724.34424</v>
      </c>
      <c r="AE43">
        <f>IF(ISBLANK(Calculations!AE43),"",Calculations!AE43)</f>
        <v>892700222997.96936</v>
      </c>
      <c r="AF43">
        <f>IF(ISBLANK(Calculations!AF43),"",Calculations!AF43)</f>
        <v>900150359616.8894</v>
      </c>
      <c r="AG43">
        <f>IF(ISBLANK(Calculations!AG43),"",Calculations!AG43)</f>
        <v>907831454659.32214</v>
      </c>
      <c r="AH43">
        <f>IF(ISBLANK(Calculations!AH43),"",Calculations!AH43)</f>
        <v>915665297611.2959</v>
      </c>
      <c r="AI43">
        <f>IF(ISBLANK(Calculations!AI43),"",Calculations!AI43)</f>
        <v>923566191731.9292</v>
      </c>
      <c r="AJ43">
        <f>IF(ISBLANK(Calculations!AJ43),"",Calculations!AJ43)</f>
        <v>931471536133.78162</v>
      </c>
      <c r="AK43">
        <f>IF(ISBLANK(Calculations!AK43),"",Calculations!AK43)</f>
        <v>931335034825.82922</v>
      </c>
      <c r="AL43">
        <f>IF(ISBLANK(Calculations!AL43),"",Calculations!AL43)</f>
        <v>931161243865.27856</v>
      </c>
      <c r="AM43">
        <f>IF(ISBLANK(Calculations!AM43),"",Calculations!AM43)</f>
        <v>930958486360.88794</v>
      </c>
      <c r="AN43">
        <f>IF(ISBLANK(Calculations!AN43),"",Calculations!AN43)</f>
        <v>930740918731.82764</v>
      </c>
      <c r="AO43">
        <f>IF(ISBLANK(Calculations!AO43),"",Calculations!AO43)</f>
        <v>930523877991.90698</v>
      </c>
      <c r="AP43">
        <f>IF(ISBLANK(Calculations!AP43),"",Calculations!AP43)</f>
        <v>930318376300.09863</v>
      </c>
      <c r="AQ43">
        <f>IF(ISBLANK(Calculations!AQ43),"",Calculations!AQ43)</f>
        <v>930123941405.23975</v>
      </c>
      <c r="AR43">
        <f>IF(ISBLANK(Calculations!AR43),"",Calculations!AR43)</f>
        <v>929944123035.10168</v>
      </c>
      <c r="AS43">
        <f>IF(ISBLANK(Calculations!AS43),"",Calculations!AS43)</f>
        <v>929772670451.68848</v>
      </c>
      <c r="AT43">
        <f>IF(ISBLANK(Calculations!AT43),"",Calculations!AT43)</f>
        <v>929603384402.05835</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0.35120211110022592</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0.2762891456761572</v>
      </c>
      <c r="K45">
        <f>IF(ISBLANK(Calculations!K45),"",Calculations!K45)</f>
        <v>0.35120211110022592</v>
      </c>
      <c r="L45" t="str">
        <f>IF(ISBLANK(Calculations!L45),"",Calculations!L45)</f>
        <v>RESIDENTIAL</v>
      </c>
      <c r="M45" t="str">
        <f>IF(ISBLANK(Calculations!M45),"",Calculations!M45)</f>
        <v>appl</v>
      </c>
      <c r="N45" t="str">
        <f>IF(ISBLANK(Calculations!N45),"",Calculations!N45)</f>
        <v>natural gas</v>
      </c>
      <c r="O45">
        <f t="shared" si="0"/>
        <v>376586358525.14734</v>
      </c>
      <c r="P45">
        <f>IF(ISBLANK(Calculations!P45),"",Calculations!P45)</f>
        <v>376586358525.14734</v>
      </c>
      <c r="Q45">
        <f>IF(ISBLANK(Calculations!Q45),"",Calculations!Q45)</f>
        <v>376586358525.14734</v>
      </c>
      <c r="R45">
        <f>IF(ISBLANK(Calculations!R45),"",Calculations!R45)</f>
        <v>379647098666.7403</v>
      </c>
      <c r="S45">
        <f>IF(ISBLANK(Calculations!S45),"",Calculations!S45)</f>
        <v>382589899657.54138</v>
      </c>
      <c r="T45">
        <f>IF(ISBLANK(Calculations!T45),"",Calculations!T45)</f>
        <v>385509335825.24658</v>
      </c>
      <c r="U45">
        <f>IF(ISBLANK(Calculations!U45),"",Calculations!U45)</f>
        <v>388558840468.71295</v>
      </c>
      <c r="V45">
        <f>IF(ISBLANK(Calculations!V45),"",Calculations!V45)</f>
        <v>391821503003.51984</v>
      </c>
      <c r="W45">
        <f>IF(ISBLANK(Calculations!W45),"",Calculations!W45)</f>
        <v>395300459997.8924</v>
      </c>
      <c r="X45">
        <f>IF(ISBLANK(Calculations!X45),"",Calculations!X45)</f>
        <v>398917538462.44202</v>
      </c>
      <c r="Y45">
        <f>IF(ISBLANK(Calculations!Y45),"",Calculations!Y45)</f>
        <v>402613017991.31439</v>
      </c>
      <c r="Z45">
        <f>IF(ISBLANK(Calculations!Z45),"",Calculations!Z45)</f>
        <v>406438672578.70221</v>
      </c>
      <c r="AA45">
        <f>IF(ISBLANK(Calculations!AA45),"",Calculations!AA45)</f>
        <v>410364006310.70825</v>
      </c>
      <c r="AB45">
        <f>IF(ISBLANK(Calculations!AB45),"",Calculations!AB45)</f>
        <v>414275350297.92175</v>
      </c>
      <c r="AC45">
        <f>IF(ISBLANK(Calculations!AC45),"",Calculations!AC45)</f>
        <v>418141981050.41144</v>
      </c>
      <c r="AD45">
        <f>IF(ISBLANK(Calculations!AD45),"",Calculations!AD45)</f>
        <v>422033770799.29724</v>
      </c>
      <c r="AE45">
        <f>IF(ISBLANK(Calculations!AE45),"",Calculations!AE45)</f>
        <v>425952620532.3006</v>
      </c>
      <c r="AF45">
        <f>IF(ISBLANK(Calculations!AF45),"",Calculations!AF45)</f>
        <v>429867580832.74182</v>
      </c>
      <c r="AG45">
        <f>IF(ISBLANK(Calculations!AG45),"",Calculations!AG45)</f>
        <v>433773435281.51123</v>
      </c>
      <c r="AH45">
        <f>IF(ISBLANK(Calculations!AH45),"",Calculations!AH45)</f>
        <v>437692828617.6178</v>
      </c>
      <c r="AI45">
        <f>IF(ISBLANK(Calculations!AI45),"",Calculations!AI45)</f>
        <v>441612047519.84564</v>
      </c>
      <c r="AJ45">
        <f>IF(ISBLANK(Calculations!AJ45),"",Calculations!AJ45)</f>
        <v>445523701320.9483</v>
      </c>
      <c r="AK45">
        <f>IF(ISBLANK(Calculations!AK45),"",Calculations!AK45)</f>
        <v>445234764350.49835</v>
      </c>
      <c r="AL45">
        <f>IF(ISBLANK(Calculations!AL45),"",Calculations!AL45)</f>
        <v>444941683727.94147</v>
      </c>
      <c r="AM45">
        <f>IF(ISBLANK(Calculations!AM45),"",Calculations!AM45)</f>
        <v>444652850284.57941</v>
      </c>
      <c r="AN45">
        <f>IF(ISBLANK(Calculations!AN45),"",Calculations!AN45)</f>
        <v>444374515294.12665</v>
      </c>
      <c r="AO45">
        <f>IF(ISBLANK(Calculations!AO45),"",Calculations!AO45)</f>
        <v>444109670566.56549</v>
      </c>
      <c r="AP45">
        <f>IF(ISBLANK(Calculations!AP45),"",Calculations!AP45)</f>
        <v>443857388716.4837</v>
      </c>
      <c r="AQ45">
        <f>IF(ISBLANK(Calculations!AQ45),"",Calculations!AQ45)</f>
        <v>443622142732.79321</v>
      </c>
      <c r="AR45">
        <f>IF(ISBLANK(Calculations!AR45),"",Calculations!AR45)</f>
        <v>443402595271.10889</v>
      </c>
      <c r="AS45">
        <f>IF(ISBLANK(Calculations!AS45),"",Calculations!AS45)</f>
        <v>443201344053.27936</v>
      </c>
      <c r="AT45">
        <f>IF(ISBLANK(Calculations!AT45),"",Calculations!AT45)</f>
        <v>443019126650.88647</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7.3981011181916925E-2</v>
      </c>
      <c r="K46">
        <f>IF(ISBLANK(Calculations!K46),"",Calculations!K46)</f>
        <v>0.35120211110022592</v>
      </c>
      <c r="L46" t="str">
        <f>IF(ISBLANK(Calculations!L46),"",Calculations!L46)</f>
        <v>RESIDENTIAL</v>
      </c>
      <c r="M46" t="str">
        <f>IF(ISBLANK(Calculations!M46),"",Calculations!M46)</f>
        <v>appl</v>
      </c>
      <c r="N46" t="str">
        <f>IF(ISBLANK(Calculations!N46),"",Calculations!N46)</f>
        <v>petroleum diesel</v>
      </c>
      <c r="O46">
        <f t="shared" si="0"/>
        <v>251118806835.86618</v>
      </c>
      <c r="P46">
        <f>IF(ISBLANK(Calculations!P46),"",Calculations!P46)</f>
        <v>251118806835.86618</v>
      </c>
      <c r="Q46">
        <f>IF(ISBLANK(Calculations!Q46),"",Calculations!Q46)</f>
        <v>251118806835.86618</v>
      </c>
      <c r="R46">
        <f>IF(ISBLANK(Calculations!R46),"",Calculations!R46)</f>
        <v>243160053779.43918</v>
      </c>
      <c r="S46">
        <f>IF(ISBLANK(Calculations!S46),"",Calculations!S46)</f>
        <v>237334396982.42783</v>
      </c>
      <c r="T46">
        <f>IF(ISBLANK(Calculations!T46),"",Calculations!T46)</f>
        <v>233361294275.17944</v>
      </c>
      <c r="U46">
        <f>IF(ISBLANK(Calculations!U46),"",Calculations!U46)</f>
        <v>230964638925.29477</v>
      </c>
      <c r="V46">
        <f>IF(ISBLANK(Calculations!V46),"",Calculations!V46)</f>
        <v>229890749811.5191</v>
      </c>
      <c r="W46">
        <f>IF(ISBLANK(Calculations!W46),"",Calculations!W46)</f>
        <v>229825833621.22546</v>
      </c>
      <c r="X46">
        <f>IF(ISBLANK(Calculations!X46),"",Calculations!X46)</f>
        <v>230453892908.94211</v>
      </c>
      <c r="Y46">
        <f>IF(ISBLANK(Calculations!Y46),"",Calculations!Y46)</f>
        <v>231513717950.88608</v>
      </c>
      <c r="Z46">
        <f>IF(ISBLANK(Calculations!Z46),"",Calculations!Z46)</f>
        <v>232893546619.06921</v>
      </c>
      <c r="AA46">
        <f>IF(ISBLANK(Calculations!AA46),"",Calculations!AA46)</f>
        <v>234480291927.75317</v>
      </c>
      <c r="AB46">
        <f>IF(ISBLANK(Calculations!AB46),"",Calculations!AB46)</f>
        <v>236141762634.89169</v>
      </c>
      <c r="AC46">
        <f>IF(ISBLANK(Calculations!AC46),"",Calculations!AC46)</f>
        <v>237822274473.78973</v>
      </c>
      <c r="AD46">
        <f>IF(ISBLANK(Calculations!AD46),"",Calculations!AD46)</f>
        <v>239567359630.89581</v>
      </c>
      <c r="AE46">
        <f>IF(ISBLANK(Calculations!AE46),"",Calculations!AE46)</f>
        <v>241369826354.9248</v>
      </c>
      <c r="AF46">
        <f>IF(ISBLANK(Calculations!AF46),"",Calculations!AF46)</f>
        <v>243202930551.6748</v>
      </c>
      <c r="AG46">
        <f>IF(ISBLANK(Calculations!AG46),"",Calculations!AG46)</f>
        <v>245037724816.0499</v>
      </c>
      <c r="AH46">
        <f>IF(ISBLANK(Calculations!AH46),"",Calculations!AH46)</f>
        <v>246886593924.07104</v>
      </c>
      <c r="AI46">
        <f>IF(ISBLANK(Calculations!AI46),"",Calculations!AI46)</f>
        <v>248744467147.84286</v>
      </c>
      <c r="AJ46">
        <f>IF(ISBLANK(Calculations!AJ46),"",Calculations!AJ46)</f>
        <v>250608615781.37256</v>
      </c>
      <c r="AK46">
        <f>IF(ISBLANK(Calculations!AK46),"",Calculations!AK46)</f>
        <v>250392466389.13428</v>
      </c>
      <c r="AL46">
        <f>IF(ISBLANK(Calculations!AL46),"",Calculations!AL46)</f>
        <v>250182652616.33502</v>
      </c>
      <c r="AM46">
        <f>IF(ISBLANK(Calculations!AM46),"",Calculations!AM46)</f>
        <v>249983485558.13702</v>
      </c>
      <c r="AN46">
        <f>IF(ISBLANK(Calculations!AN46),"",Calculations!AN46)</f>
        <v>249797291895.68146</v>
      </c>
      <c r="AO46">
        <f>IF(ISBLANK(Calculations!AO46),"",Calculations!AO46)</f>
        <v>249624189911.79422</v>
      </c>
      <c r="AP46">
        <f>IF(ISBLANK(Calculations!AP46),"",Calculations!AP46)</f>
        <v>249461188711.02234</v>
      </c>
      <c r="AQ46">
        <f>IF(ISBLANK(Calculations!AQ46),"",Calculations!AQ46)</f>
        <v>249309966563.18982</v>
      </c>
      <c r="AR46">
        <f>IF(ISBLANK(Calculations!AR46),"",Calculations!AR46)</f>
        <v>249168808389.53519</v>
      </c>
      <c r="AS46">
        <f>IF(ISBLANK(Calculations!AS46),"",Calculations!AS46)</f>
        <v>249039296538.42224</v>
      </c>
      <c r="AT46">
        <f>IF(ISBLANK(Calculations!AT46),"",Calculations!AT46)</f>
        <v>248922717519.81161</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0.35120211110022592</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0.35120211110022592</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0.35120211110022592</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0.35120211110022592</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0.10141682474886048</v>
      </c>
      <c r="K51">
        <f>IF(ISBLANK(Calculations!K51),"",Calculations!K51)</f>
        <v>0.35120211110022592</v>
      </c>
      <c r="L51" t="str">
        <f>IF(ISBLANK(Calculations!L51),"",Calculations!L51)</f>
        <v>RESIDENTIAL</v>
      </c>
      <c r="M51" t="str">
        <f>IF(ISBLANK(Calculations!M51),"",Calculations!M51)</f>
        <v>appl</v>
      </c>
      <c r="N51" t="str">
        <f>IF(ISBLANK(Calculations!N51),"",Calculations!N51)</f>
        <v>LPG propane or butane</v>
      </c>
      <c r="O51">
        <f t="shared" si="0"/>
        <v>231515719193.72937</v>
      </c>
      <c r="P51">
        <f>IF(ISBLANK(Calculations!P51),"",Calculations!P51)</f>
        <v>231515719193.72937</v>
      </c>
      <c r="Q51">
        <f>IF(ISBLANK(Calculations!Q51),"",Calculations!Q51)</f>
        <v>231515719193.72937</v>
      </c>
      <c r="R51">
        <f>IF(ISBLANK(Calculations!R51),"",Calculations!R51)</f>
        <v>229548827066.85828</v>
      </c>
      <c r="S51">
        <f>IF(ISBLANK(Calculations!S51),"",Calculations!S51)</f>
        <v>227946407154.98935</v>
      </c>
      <c r="T51">
        <f>IF(ISBLANK(Calculations!T51),"",Calculations!T51)</f>
        <v>226816561457.64481</v>
      </c>
      <c r="U51">
        <f>IF(ISBLANK(Calculations!U51),"",Calculations!U51)</f>
        <v>226241051678.99084</v>
      </c>
      <c r="V51">
        <f>IF(ISBLANK(Calculations!V51),"",Calculations!V51)</f>
        <v>226271099454.51389</v>
      </c>
      <c r="W51">
        <f>IF(ISBLANK(Calculations!W51),"",Calculations!W51)</f>
        <v>226841307008.88736</v>
      </c>
      <c r="X51">
        <f>IF(ISBLANK(Calculations!X51),"",Calculations!X51)</f>
        <v>227834352844.48749</v>
      </c>
      <c r="Y51">
        <f>IF(ISBLANK(Calculations!Y51),"",Calculations!Y51)</f>
        <v>229129829691.19073</v>
      </c>
      <c r="Z51">
        <f>IF(ISBLANK(Calculations!Z51),"",Calculations!Z51)</f>
        <v>230708780217.29117</v>
      </c>
      <c r="AA51">
        <f>IF(ISBLANK(Calculations!AA51),"",Calculations!AA51)</f>
        <v>232500520603.30518</v>
      </c>
      <c r="AB51">
        <f>IF(ISBLANK(Calculations!AB51),"",Calculations!AB51)</f>
        <v>234378217940.68137</v>
      </c>
      <c r="AC51">
        <f>IF(ISBLANK(Calculations!AC51),"",Calculations!AC51)</f>
        <v>236267249678.77145</v>
      </c>
      <c r="AD51">
        <f>IF(ISBLANK(Calculations!AD51),"",Calculations!AD51)</f>
        <v>238193950523.48929</v>
      </c>
      <c r="AE51">
        <f>IF(ISBLANK(Calculations!AE51),"",Calculations!AE51)</f>
        <v>240150002863.59131</v>
      </c>
      <c r="AF51">
        <f>IF(ISBLANK(Calculations!AF51),"",Calculations!AF51)</f>
        <v>242117815279.96301</v>
      </c>
      <c r="AG51">
        <f>IF(ISBLANK(Calculations!AG51),"",Calculations!AG51)</f>
        <v>244075783871.73889</v>
      </c>
      <c r="AH51">
        <f>IF(ISBLANK(Calculations!AH51),"",Calculations!AH51)</f>
        <v>246039222646.60291</v>
      </c>
      <c r="AI51">
        <f>IF(ISBLANK(Calculations!AI51),"",Calculations!AI51)</f>
        <v>248002488798.09985</v>
      </c>
      <c r="AJ51">
        <f>IF(ISBLANK(Calculations!AJ51),"",Calculations!AJ51)</f>
        <v>249960018485.61957</v>
      </c>
      <c r="AK51">
        <f>IF(ISBLANK(Calculations!AK51),"",Calculations!AK51)</f>
        <v>249926161336.90289</v>
      </c>
      <c r="AL51">
        <f>IF(ISBLANK(Calculations!AL51),"",Calculations!AL51)</f>
        <v>249878923950.91275</v>
      </c>
      <c r="AM51">
        <f>IF(ISBLANK(Calculations!AM51),"",Calculations!AM51)</f>
        <v>249821677339.8378</v>
      </c>
      <c r="AN51">
        <f>IF(ISBLANK(Calculations!AN51),"",Calculations!AN51)</f>
        <v>249757280118.67096</v>
      </c>
      <c r="AO51">
        <f>IF(ISBLANK(Calculations!AO51),"",Calculations!AO51)</f>
        <v>249687509214.7023</v>
      </c>
      <c r="AP51">
        <f>IF(ISBLANK(Calculations!AP51),"",Calculations!AP51)</f>
        <v>249613384333.77548</v>
      </c>
      <c r="AQ51">
        <f>IF(ISBLANK(Calculations!AQ51),"",Calculations!AQ51)</f>
        <v>249537186859.58667</v>
      </c>
      <c r="AR51">
        <f>IF(ISBLANK(Calculations!AR51),"",Calculations!AR51)</f>
        <v>249459666108.38391</v>
      </c>
      <c r="AS51">
        <f>IF(ISBLANK(Calculations!AS51),"",Calculations!AS51)</f>
        <v>249383399385.98056</v>
      </c>
      <c r="AT51">
        <f>IF(ISBLANK(Calculations!AT51),"",Calculations!AT51)</f>
        <v>249310190428.9938</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0.35120211110022592</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0.39564349390285297</v>
      </c>
      <c r="K56">
        <f>IF(ISBLANK(Calculations!K56),"",Calculations!K56)</f>
        <v>0.35120211110022592</v>
      </c>
      <c r="L56" t="str">
        <f>IF(ISBLANK(Calculations!L56),"",Calculations!L56)</f>
        <v>RESIDENTIAL</v>
      </c>
      <c r="M56" t="str">
        <f>IF(ISBLANK(Calculations!M56),"",Calculations!M56)</f>
        <v>other</v>
      </c>
      <c r="N56" t="str">
        <f>IF(ISBLANK(Calculations!N56),"",Calculations!N56)</f>
        <v>electricity</v>
      </c>
      <c r="O56">
        <f t="shared" si="0"/>
        <v>1030876210008.6931</v>
      </c>
      <c r="P56">
        <f>IF(ISBLANK(Calculations!P56),"",Calculations!P56)</f>
        <v>1030876210008.6931</v>
      </c>
      <c r="Q56">
        <f>IF(ISBLANK(Calculations!Q56),"",Calculations!Q56)</f>
        <v>1030876210008.6931</v>
      </c>
      <c r="R56">
        <f>IF(ISBLANK(Calculations!R56),"",Calculations!R56)</f>
        <v>1022197090045.7688</v>
      </c>
      <c r="S56">
        <f>IF(ISBLANK(Calculations!S56),"",Calculations!S56)</f>
        <v>1010806282994.9564</v>
      </c>
      <c r="T56">
        <f>IF(ISBLANK(Calculations!T56),"",Calculations!T56)</f>
        <v>999911957081.1344</v>
      </c>
      <c r="U56">
        <f>IF(ISBLANK(Calculations!U56),"",Calculations!U56)</f>
        <v>990327961015.86353</v>
      </c>
      <c r="V56">
        <f>IF(ISBLANK(Calculations!V56),"",Calculations!V56)</f>
        <v>982019969434.58923</v>
      </c>
      <c r="W56">
        <f>IF(ISBLANK(Calculations!W56),"",Calculations!W56)</f>
        <v>975319320702.89478</v>
      </c>
      <c r="X56">
        <f>IF(ISBLANK(Calculations!X56),"",Calculations!X56)</f>
        <v>968111612472.10571</v>
      </c>
      <c r="Y56">
        <f>IF(ISBLANK(Calculations!Y56),"",Calculations!Y56)</f>
        <v>960518253590.05383</v>
      </c>
      <c r="Z56">
        <f>IF(ISBLANK(Calculations!Z56),"",Calculations!Z56)</f>
        <v>953666900799.2085</v>
      </c>
      <c r="AA56">
        <f>IF(ISBLANK(Calculations!AA56),"",Calculations!AA56)</f>
        <v>948951073658.30237</v>
      </c>
      <c r="AB56">
        <f>IF(ISBLANK(Calculations!AB56),"",Calculations!AB56)</f>
        <v>944054896305.99792</v>
      </c>
      <c r="AC56">
        <f>IF(ISBLANK(Calculations!AC56),"",Calculations!AC56)</f>
        <v>939713155477.37317</v>
      </c>
      <c r="AD56">
        <f>IF(ISBLANK(Calculations!AD56),"",Calculations!AD56)</f>
        <v>936013252173.69116</v>
      </c>
      <c r="AE56">
        <f>IF(ISBLANK(Calculations!AE56),"",Calculations!AE56)</f>
        <v>931932962332.58533</v>
      </c>
      <c r="AF56">
        <f>IF(ISBLANK(Calculations!AF56),"",Calculations!AF56)</f>
        <v>926776219700.80383</v>
      </c>
      <c r="AG56">
        <f>IF(ISBLANK(Calculations!AG56),"",Calculations!AG56)</f>
        <v>920690787118.33435</v>
      </c>
      <c r="AH56">
        <f>IF(ISBLANK(Calculations!AH56),"",Calculations!AH56)</f>
        <v>913857081642.46692</v>
      </c>
      <c r="AI56">
        <f>IF(ISBLANK(Calculations!AI56),"",Calculations!AI56)</f>
        <v>906424771221.05579</v>
      </c>
      <c r="AJ56">
        <f>IF(ISBLANK(Calculations!AJ56),"",Calculations!AJ56)</f>
        <v>898546097368.72803</v>
      </c>
      <c r="AK56">
        <f>IF(ISBLANK(Calculations!AK56),"",Calculations!AK56)</f>
        <v>885938477869.57178</v>
      </c>
      <c r="AL56">
        <f>IF(ISBLANK(Calculations!AL56),"",Calculations!AL56)</f>
        <v>872735595719.37585</v>
      </c>
      <c r="AM56">
        <f>IF(ISBLANK(Calculations!AM56),"",Calculations!AM56)</f>
        <v>858624428326.4342</v>
      </c>
      <c r="AN56">
        <f>IF(ISBLANK(Calculations!AN56),"",Calculations!AN56)</f>
        <v>844209379517.24963</v>
      </c>
      <c r="AO56">
        <f>IF(ISBLANK(Calculations!AO56),"",Calculations!AO56)</f>
        <v>829444325627.68311</v>
      </c>
      <c r="AP56">
        <f>IF(ISBLANK(Calculations!AP56),"",Calculations!AP56)</f>
        <v>818762435952.49402</v>
      </c>
      <c r="AQ56">
        <f>IF(ISBLANK(Calculations!AQ56),"",Calculations!AQ56)</f>
        <v>803683874838.51709</v>
      </c>
      <c r="AR56">
        <f>IF(ISBLANK(Calculations!AR56),"",Calculations!AR56)</f>
        <v>788430227626.98389</v>
      </c>
      <c r="AS56">
        <f>IF(ISBLANK(Calculations!AS56),"",Calculations!AS56)</f>
        <v>770404748737.97339</v>
      </c>
      <c r="AT56">
        <f>IF(ISBLANK(Calculations!AT56),"",Calculations!AT56)</f>
        <v>754233792088.53528</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0.35120211110022592</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0.35120211110022592</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0.35120211110022592</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0.35120211110022592</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0.35120211110022592</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0.35120211110022592</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0.35120211110022592</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0.35120211110022592</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0.35120211110022592</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0.15992540628204033</v>
      </c>
      <c r="K69">
        <f>IF(ISBLANK(Calculations!K69),"",Calculations!K69)</f>
        <v>0.64879788889977408</v>
      </c>
      <c r="L69" t="str">
        <f>IF(ISBLANK(Calculations!L69),"",Calculations!L69)</f>
        <v>RESIDENTIAL</v>
      </c>
      <c r="M69" t="str">
        <f>IF(ISBLANK(Calculations!M69),"",Calculations!M69)</f>
        <v>heating</v>
      </c>
      <c r="N69" t="str">
        <f>IF(ISBLANK(Calculations!N69),"",Calculations!N69)</f>
        <v>electricity</v>
      </c>
      <c r="O69">
        <f t="shared" si="0"/>
        <v>752017652284.3457</v>
      </c>
      <c r="P69">
        <f>IF(ISBLANK(Calculations!P69),"",Calculations!P69)-(SUMIFS(BDEQ!B:B,BDEQ!$AG:$AG,About!$B$2,BDEQ!$AH:$AH,$I69)*BDEQ!$C$2*$J69*$K69)</f>
        <v>752017652284.3457</v>
      </c>
      <c r="Q69">
        <f>IF(ISBLANK(Calculations!Q69),"",Calculations!Q69)-(SUMIFS(BDEQ!C:C,BDEQ!$AG:$AG,About!$B$2,BDEQ!$AH:$AH,$I69)*BDEQ!$C$2*$J69*$K69)</f>
        <v>752017652284.3457</v>
      </c>
      <c r="R69">
        <f>IF(ISBLANK(Calculations!R69),"",Calculations!R69)-(SUMIFS(BDEQ!D:D,BDEQ!$AG:$AG,About!$B$2,BDEQ!$AH:$AH,$I69)*BDEQ!$C$2*$J69*$K69)</f>
        <v>772842887294.38123</v>
      </c>
      <c r="S69" s="99">
        <f>IF(ISBLANK(Calculations!S69),"",Calculations!S69+('IRA Buildings Changes'!$G$39/($AB$68-$R$68)*(S68-$R$68)))-(SUMIFS(BDEQ!E:E,BDEQ!$AG:$AG,About!$B$2,BDEQ!$AH:$AH,$I69)*BDEQ!$C$2*$J69*$K69)</f>
        <v>793620439984.08093</v>
      </c>
      <c r="T69" s="99">
        <f>IF(ISBLANK(Calculations!T69),"",Calculations!T69+('IRA Buildings Changes'!$G$39/($AB$68-$R$68)*(T68-$R$68)))-(SUMIFS(BDEQ!F:F,BDEQ!$AG:$AG,About!$B$2,BDEQ!$AH:$AH,$I69)*BDEQ!$C$2*$J69*$K69)</f>
        <v>813068659701.34204</v>
      </c>
      <c r="U69" s="99">
        <f>IF(ISBLANK(Calculations!U69),"",Calculations!U69+('IRA Buildings Changes'!$G$39/($AB$68-$R$68)*(U68-$R$68)))-(SUMIFS(BDEQ!G:G,BDEQ!$AG:$AG,About!$B$2,BDEQ!$AH:$AH,$I69)*BDEQ!$C$2*$J69*$K69)</f>
        <v>832177570737.86023</v>
      </c>
      <c r="V69" s="99">
        <f>IF(ISBLANK(Calculations!V69),"",Calculations!V69+('IRA Buildings Changes'!$G$39/($AB$68-$R$68)*(V68-$R$68)))-(SUMIFS(BDEQ!H:H,BDEQ!$AG:$AG,About!$B$2,BDEQ!$AH:$AH,$I69)*BDEQ!$C$2*$J69*$K69)</f>
        <v>850216423921.03076</v>
      </c>
      <c r="W69" s="99">
        <f>IF(ISBLANK(Calculations!W69),"",Calculations!W69+('IRA Buildings Changes'!$G$39/($AB$68-$R$68)*(W68-$R$68)))-(SUMIFS(BDEQ!I:I,BDEQ!$AG:$AG,About!$B$2,BDEQ!$AH:$AH,$I69)*BDEQ!$C$2*$J69*$K69)</f>
        <v>868153086212.61206</v>
      </c>
      <c r="X69" s="99">
        <f>IF(ISBLANK(Calculations!X69),"",Calculations!X69+('IRA Buildings Changes'!$G$39/($AB$68-$R$68)*(X68-$R$68)))-(SUMIFS(BDEQ!J:J,BDEQ!$AG:$AG,About!$B$2,BDEQ!$AH:$AH,$I69)*BDEQ!$C$2*$J69*$K69)</f>
        <v>885712171391.3844</v>
      </c>
      <c r="Y69" s="99">
        <f>IF(ISBLANK(Calculations!Y69),"",Calculations!Y69+('IRA Buildings Changes'!$G$39/($AB$68-$R$68)*(Y68-$R$68)))-(SUMIFS(BDEQ!K:K,BDEQ!$AG:$AG,About!$B$2,BDEQ!$AH:$AH,$I69)*BDEQ!$C$2*$J69*$K69)</f>
        <v>902714936921.56531</v>
      </c>
      <c r="Z69" s="99">
        <f>IF(ISBLANK(Calculations!Z69),"",Calculations!Z69+('IRA Buildings Changes'!$G$39/($AB$68-$R$68)*(Z68-$R$68)))-(SUMIFS(BDEQ!L:L,BDEQ!$AG:$AG,About!$B$2,BDEQ!$AH:$AH,$I69)*BDEQ!$C$2*$J69*$K69)</f>
        <v>920460020914.52649</v>
      </c>
      <c r="AA69" s="99">
        <f>IF(ISBLANK(Calculations!AA69),"",Calculations!AA69+('IRA Buildings Changes'!$G$39/($AB$68-$R$68)*(AA68-$R$68)))-(SUMIFS(BDEQ!M:M,BDEQ!$AG:$AG,About!$B$2,BDEQ!$AH:$AH,$I69)*BDEQ!$C$2*$J69*$K69)</f>
        <v>938114213764.24609</v>
      </c>
      <c r="AB69" s="98">
        <f>IF(ISBLANK(Calculations!AB69),"",Calculations!AB69 + 'IRA Buildings Changes'!$G$39)-(SUMIFS(BDEQ!N:N,BDEQ!$AG:$AG,About!$B$2,BDEQ!$AH:$AH,$I69)*BDEQ!$C$2*$J69*$K69)</f>
        <v>956699867182.58667</v>
      </c>
      <c r="AC69" s="99">
        <f>IF(ISBLANK(Calculations!AC69),"",Calculations!AC69 + 'IRA Buildings Changes'!$G$39)-(SUMIFS(BDEQ!O:O,BDEQ!$AG:$AG,About!$B$2,BDEQ!$AH:$AH,$I69)*BDEQ!$C$2*$J69*$K69)</f>
        <v>974003454645.41687</v>
      </c>
      <c r="AD69" s="99">
        <f>IF(ISBLANK(Calculations!AD69),"",Calculations!AD69 + 'IRA Buildings Changes'!$G$39)-(SUMIFS(BDEQ!P:P,BDEQ!$AG:$AG,About!$B$2,BDEQ!$AH:$AH,$I69)*BDEQ!$C$2*$J69*$K69)</f>
        <v>991716595343.20081</v>
      </c>
      <c r="AE69" s="99">
        <f>IF(ISBLANK(Calculations!AE69),"",Calculations!AE69 + 'IRA Buildings Changes'!$G$39)-(SUMIFS(BDEQ!Q:Q,BDEQ!$AG:$AG,About!$B$2,BDEQ!$AH:$AH,$I69)*BDEQ!$C$2*$J69*$K69)</f>
        <v>1010994136523.8214</v>
      </c>
      <c r="AF69" s="99">
        <f>IF(ISBLANK(Calculations!AF69),"",Calculations!AF69 + 'IRA Buildings Changes'!$G$39)-(SUMIFS(BDEQ!R:R,BDEQ!$AG:$AG,About!$B$2,BDEQ!$AH:$AH,$I69)*BDEQ!$C$2*$J69*$K69)</f>
        <v>1029494641100.8707</v>
      </c>
      <c r="AG69" s="99">
        <f>IF(ISBLANK(Calculations!AG69),"",Calculations!AG69 + 'IRA Buildings Changes'!$G$39)-(SUMIFS(BDEQ!S:S,BDEQ!$AG:$AG,About!$B$2,BDEQ!$AH:$AH,$I69)*BDEQ!$C$2*$J69*$K69)</f>
        <v>1048394107264.871</v>
      </c>
      <c r="AH69" s="99">
        <f>IF(ISBLANK(Calculations!AH69),"",Calculations!AH69 + 'IRA Buildings Changes'!$G$39)-(SUMIFS(BDEQ!T:T,BDEQ!$AG:$AG,About!$B$2,BDEQ!$AH:$AH,$I69)*BDEQ!$C$2*$J69*$K69)</f>
        <v>1067997580210.8386</v>
      </c>
      <c r="AI69" s="99">
        <f>IF(ISBLANK(Calculations!AI69),"",Calculations!AI69 + 'IRA Buildings Changes'!$G$39)-(SUMIFS(BDEQ!U:U,BDEQ!$AG:$AG,About!$B$2,BDEQ!$AH:$AH,$I69)*BDEQ!$C$2*$J69*$K69)</f>
        <v>1086615012744.6532</v>
      </c>
      <c r="AJ69" s="99">
        <f>IF(ISBLANK(Calculations!AJ69),"",Calculations!AJ69 + 'IRA Buildings Changes'!$G$39)-(SUMIFS(BDEQ!V:V,BDEQ!$AG:$AG,About!$B$2,BDEQ!$AH:$AH,$I69)*BDEQ!$C$2*$J69*$K69)</f>
        <v>1105728291579.2786</v>
      </c>
      <c r="AK69" s="99">
        <f>IF(ISBLANK(Calculations!AK69),"",Calculations!AK69 + 'IRA Buildings Changes'!$G$39)-(SUMIFS(BDEQ!W:W,BDEQ!$AG:$AG,About!$B$2,BDEQ!$AH:$AH,$I69)*BDEQ!$C$2*$J69*$K69)</f>
        <v>1113573119709.2554</v>
      </c>
      <c r="AL69" s="99">
        <f>IF(ISBLANK(Calculations!AL69),"",Calculations!AL69 + 'IRA Buildings Changes'!$G$39)-(SUMIFS(BDEQ!X:X,BDEQ!$AG:$AG,About!$B$2,BDEQ!$AH:$AH,$I69)*BDEQ!$C$2*$J69*$K69)</f>
        <v>1121405125600.6858</v>
      </c>
      <c r="AM69" s="99">
        <f>IF(ISBLANK(Calculations!AM69),"",Calculations!AM69 + 'IRA Buildings Changes'!$G$39)-(SUMIFS(BDEQ!Y:Y,BDEQ!$AG:$AG,About!$B$2,BDEQ!$AH:$AH,$I69)*BDEQ!$C$2*$J69*$K69)</f>
        <v>1129529149367.9866</v>
      </c>
      <c r="AN69" s="99">
        <f>IF(ISBLANK(Calculations!AN69),"",Calculations!AN69 + 'IRA Buildings Changes'!$G$39)-(SUMIFS(BDEQ!Z:Z,BDEQ!$AG:$AG,About!$B$2,BDEQ!$AH:$AH,$I69)*BDEQ!$C$2*$J69*$K69)</f>
        <v>1138783881424.2937</v>
      </c>
      <c r="AO69" s="99">
        <f>IF(ISBLANK(Calculations!AO69),"",Calculations!AO69 + 'IRA Buildings Changes'!$G$39)-(SUMIFS(BDEQ!AA:AA,BDEQ!$AG:$AG,About!$B$2,BDEQ!$AH:$AH,$I69)*BDEQ!$C$2*$J69*$K69)</f>
        <v>1147323090754.835</v>
      </c>
      <c r="AP69" s="99">
        <f>IF(ISBLANK(Calculations!AP69),"",Calculations!AP69 + 'IRA Buildings Changes'!$G$39)-(SUMIFS(BDEQ!AB:AB,BDEQ!$AG:$AG,About!$B$2,BDEQ!$AH:$AH,$I69)*BDEQ!$C$2*$J69*$K69)</f>
        <v>1155298099741.948</v>
      </c>
      <c r="AQ69" s="99">
        <f>IF(ISBLANK(Calculations!AQ69),"",Calculations!AQ69 + 'IRA Buildings Changes'!$G$39)-(SUMIFS(BDEQ!AC:AC,BDEQ!$AG:$AG,About!$B$2,BDEQ!$AH:$AH,$I69)*BDEQ!$C$2*$J69*$K69)</f>
        <v>1164384110140.4993</v>
      </c>
      <c r="AR69" s="99">
        <f>IF(ISBLANK(Calculations!AR69),"",Calculations!AR69 + 'IRA Buildings Changes'!$G$39)-(SUMIFS(BDEQ!AD:AD,BDEQ!$AG:$AG,About!$B$2,BDEQ!$AH:$AH,$I69)*BDEQ!$C$2*$J69*$K69)</f>
        <v>1172274639232.6685</v>
      </c>
      <c r="AS69" s="99">
        <f>IF(ISBLANK(Calculations!AS69),"",Calculations!AS69 + 'IRA Buildings Changes'!$G$39)-(SUMIFS(BDEQ!AE:AE,BDEQ!$AG:$AG,About!$B$2,BDEQ!$AH:$AH,$I69)*BDEQ!$C$2*$J69*$K69)</f>
        <v>1180373045518.9658</v>
      </c>
      <c r="AT69" s="99">
        <f>IF(ISBLANK(Calculations!AT69),"",Calculations!AT69 + 'IRA Buildings Changes'!$G$39)-(SUMIFS(BDEQ!AF:AF,BDEQ!$AG:$AG,About!$B$2,BDEQ!$AH:$AH,$I69)*BDEQ!$C$2*$J69*$K69)</f>
        <v>1189904085624.947</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0.64879788889977408</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0.72371071957778388</v>
      </c>
      <c r="K71">
        <f>IF(ISBLANK(Calculations!K71),"",Calculations!K71)</f>
        <v>0.64879788889977408</v>
      </c>
      <c r="L71" t="str">
        <f>IF(ISBLANK(Calculations!L71),"",Calculations!L71)</f>
        <v>RESIDENTIAL</v>
      </c>
      <c r="M71" t="str">
        <f>IF(ISBLANK(Calculations!M71),"",Calculations!M71)</f>
        <v>heating</v>
      </c>
      <c r="N71" t="str">
        <f>IF(ISBLANK(Calculations!N71),"",Calculations!N71)</f>
        <v>natural gas</v>
      </c>
      <c r="O71">
        <f t="shared" si="0"/>
        <v>1822292451687.5022</v>
      </c>
      <c r="P71">
        <f>IF(ISBLANK(Calculations!P71),"",Calculations!P71)</f>
        <v>1822292451687.5022</v>
      </c>
      <c r="Q71">
        <f>IF(ISBLANK(Calculations!Q71),"",Calculations!Q71)</f>
        <v>1822292451687.5022</v>
      </c>
      <c r="R71">
        <f>IF(ISBLANK(Calculations!R71),"",Calculations!R71)</f>
        <v>1831627619430.3225</v>
      </c>
      <c r="S71" s="99">
        <f>IF(ISBLANK(Calculations!S71),"",Calculations!S71 + ('IRA Buildings Changes'!$D$39/($AB$68-$R$68)*(S68-$R$68)))</f>
        <v>1790119341028.1311</v>
      </c>
      <c r="T71" s="99">
        <f>IF(ISBLANK(Calculations!T71),"",Calculations!T71 + ('IRA Buildings Changes'!$D$39/($AB$68-$R$68)*(T68-$R$68)))</f>
        <v>1749512574830.6719</v>
      </c>
      <c r="U71" s="99">
        <f>IF(ISBLANK(Calculations!U71),"",Calculations!U71 + ('IRA Buildings Changes'!$D$39/($AB$68-$R$68)*(U68-$R$68)))</f>
        <v>1709552953300.9885</v>
      </c>
      <c r="V71" s="99">
        <f>IF(ISBLANK(Calculations!V71),"",Calculations!V71 + ('IRA Buildings Changes'!$D$39/($AB$68-$R$68)*(V68-$R$68)))</f>
        <v>1672437842470.5671</v>
      </c>
      <c r="W71" s="99">
        <f>IF(ISBLANK(Calculations!W71),"",Calculations!W71 + ('IRA Buildings Changes'!$D$39/($AB$68-$R$68)*(W68-$R$68)))</f>
        <v>1641047551710.4456</v>
      </c>
      <c r="X71" s="99">
        <f>IF(ISBLANK(Calculations!X71),"",Calculations!X71 + ('IRA Buildings Changes'!$D$39/($AB$68-$R$68)*(X68-$R$68)))</f>
        <v>1613305800187.2549</v>
      </c>
      <c r="Y71" s="99">
        <f>IF(ISBLANK(Calculations!Y71),"",Calculations!Y71 + ('IRA Buildings Changes'!$D$39/($AB$68-$R$68)*(Y68-$R$68)))</f>
        <v>1592074153493.4846</v>
      </c>
      <c r="Z71" s="99">
        <f>IF(ISBLANK(Calculations!Z71),"",Calculations!Z71 + ('IRA Buildings Changes'!$D$39/($AB$68-$R$68)*(Z68-$R$68)))</f>
        <v>1578843918340.9395</v>
      </c>
      <c r="AA71" s="99">
        <f>IF(ISBLANK(Calculations!AA71),"",Calculations!AA71 + ('IRA Buildings Changes'!$D$39/($AB$68-$R$68)*(AA68-$R$68)))</f>
        <v>1573065307014.2175</v>
      </c>
      <c r="AB71" s="98">
        <f>IF(ISBLANK(Calculations!AB71),"",Calculations!AB71 + 'IRA Buildings Changes'!D39)</f>
        <v>1575614541743.8049</v>
      </c>
      <c r="AC71" s="99">
        <f>IF(ISBLANK(Calculations!AC71),"",Calculations!AC71 + 'IRA Buildings Changes'!$D$39)</f>
        <v>1635754424008.7886</v>
      </c>
      <c r="AD71" s="99">
        <f>IF(ISBLANK(Calculations!AD71),"",Calculations!AD71 + 'IRA Buildings Changes'!$D$39)</f>
        <v>1702694751128.8721</v>
      </c>
      <c r="AE71" s="99">
        <f>IF(ISBLANK(Calculations!AE71),"",Calculations!AE71 + 'IRA Buildings Changes'!$D$39)</f>
        <v>1776462168512.2422</v>
      </c>
      <c r="AF71" s="99">
        <f>IF(ISBLANK(Calculations!AF71),"",Calculations!AF71 + 'IRA Buildings Changes'!$D$39)</f>
        <v>1852123176602.5439</v>
      </c>
      <c r="AG71" s="99">
        <f>IF(ISBLANK(Calculations!AG71),"",Calculations!AG71 + 'IRA Buildings Changes'!$D$39)</f>
        <v>1930398739092.9624</v>
      </c>
      <c r="AH71" s="99">
        <f>IF(ISBLANK(Calculations!AH71),"",Calculations!AH71 + 'IRA Buildings Changes'!$D$39)</f>
        <v>2012652866730.7568</v>
      </c>
      <c r="AI71" s="99">
        <f>IF(ISBLANK(Calculations!AI71),"",Calculations!AI71 + 'IRA Buildings Changes'!$D$39)</f>
        <v>2095355080572.1128</v>
      </c>
      <c r="AJ71" s="99">
        <f>IF(ISBLANK(Calculations!AJ71),"",Calculations!AJ71 + 'IRA Buildings Changes'!$D$39)</f>
        <v>2180704991904.0869</v>
      </c>
      <c r="AK71" s="99">
        <f>IF(ISBLANK(Calculations!AK71),"",Calculations!AK71 + 'IRA Buildings Changes'!$D$39)</f>
        <v>2231982926956.1719</v>
      </c>
      <c r="AL71" s="99">
        <f>IF(ISBLANK(Calculations!AL71),"",Calculations!AL71 + 'IRA Buildings Changes'!$D$39)</f>
        <v>2282310964723.106</v>
      </c>
      <c r="AM71" s="99">
        <f>IF(ISBLANK(Calculations!AM71),"",Calculations!AM71 + 'IRA Buildings Changes'!$D$39)</f>
        <v>2332564922962.8799</v>
      </c>
      <c r="AN71" s="99">
        <f>IF(ISBLANK(Calculations!AN71),"",Calculations!AN71 + 'IRA Buildings Changes'!$D$39)</f>
        <v>2381768361475.6963</v>
      </c>
      <c r="AO71" s="99">
        <f>IF(ISBLANK(Calculations!AO71),"",Calculations!AO71 + 'IRA Buildings Changes'!$D$39)</f>
        <v>2429033916116.4194</v>
      </c>
      <c r="AP71" s="99">
        <f>IF(ISBLANK(Calculations!AP71),"",Calculations!AP71 + 'IRA Buildings Changes'!$D$39)</f>
        <v>2473308993838.229</v>
      </c>
      <c r="AQ71" s="99">
        <f>IF(ISBLANK(Calculations!AQ71),"",Calculations!AQ71 + 'IRA Buildings Changes'!$D$39)</f>
        <v>2513620592676.314</v>
      </c>
      <c r="AR71" s="99">
        <f>IF(ISBLANK(Calculations!AR71),"",Calculations!AR71 + 'IRA Buildings Changes'!$D$39)</f>
        <v>2548715800271.6831</v>
      </c>
      <c r="AS71" s="99">
        <f>IF(ISBLANK(Calculations!AS71),"",Calculations!AS71 + 'IRA Buildings Changes'!$D$39)</f>
        <v>2579308012015.8921</v>
      </c>
      <c r="AT71" s="99">
        <f>IF(ISBLANK(Calculations!AT71),"",Calculations!AT71 + 'IRA Buildings Changes'!$D$39)</f>
        <v>2604660199666.7085</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0.92601898881808309</v>
      </c>
      <c r="K72">
        <f>IF(ISBLANK(Calculations!K72),"",Calculations!K72)</f>
        <v>0.64879788889977408</v>
      </c>
      <c r="L72" t="str">
        <f>IF(ISBLANK(Calculations!L72),"",Calculations!L72)</f>
        <v>RESIDENTIAL</v>
      </c>
      <c r="M72" t="str">
        <f>IF(ISBLANK(Calculations!M72),"",Calculations!M72)</f>
        <v>heating</v>
      </c>
      <c r="N72" t="str">
        <f>IF(ISBLANK(Calculations!N72),"",Calculations!N72)</f>
        <v>petroleum diesel</v>
      </c>
      <c r="O72">
        <f t="shared" si="0"/>
        <v>5806723929978.9561</v>
      </c>
      <c r="P72">
        <f>IF(ISBLANK(Calculations!P72),"",Calculations!P72)</f>
        <v>5806723929978.9561</v>
      </c>
      <c r="Q72">
        <f>IF(ISBLANK(Calculations!Q72),"",Calculations!Q72)</f>
        <v>5806723929978.9561</v>
      </c>
      <c r="R72">
        <f>IF(ISBLANK(Calculations!R72),"",Calculations!R72)</f>
        <v>5816418704482.2002</v>
      </c>
      <c r="S72">
        <f>IF(ISBLANK(Calculations!S72),"",Calculations!S72)</f>
        <v>5820684484437.668</v>
      </c>
      <c r="T72">
        <f>IF(ISBLANK(Calculations!T72),"",Calculations!T72)</f>
        <v>5814823107647.3906</v>
      </c>
      <c r="U72">
        <f>IF(ISBLANK(Calculations!U72),"",Calculations!U72)</f>
        <v>5799224908584.9307</v>
      </c>
      <c r="V72">
        <f>IF(ISBLANK(Calculations!V72),"",Calculations!V72)</f>
        <v>5771851843476.7256</v>
      </c>
      <c r="W72">
        <f>IF(ISBLANK(Calculations!W72),"",Calculations!W72)</f>
        <v>5732883351438.7812</v>
      </c>
      <c r="X72">
        <f>IF(ISBLANK(Calculations!X72),"",Calculations!X72)</f>
        <v>5671502998938.2041</v>
      </c>
      <c r="Y72">
        <f>IF(ISBLANK(Calculations!Y72),"",Calculations!Y72)</f>
        <v>5588158998790.2246</v>
      </c>
      <c r="Z72">
        <f>IF(ISBLANK(Calculations!Z72),"",Calculations!Z72)</f>
        <v>5478930403955.9482</v>
      </c>
      <c r="AA72">
        <f>IF(ISBLANK(Calculations!AA72),"",Calculations!AA72)</f>
        <v>5347215724077.4443</v>
      </c>
      <c r="AB72">
        <f>IF(ISBLANK(Calculations!AB72),"",Calculations!AB72)</f>
        <v>5192382080644.6875</v>
      </c>
      <c r="AC72">
        <f>IF(ISBLANK(Calculations!AC72),"",Calculations!AC72)</f>
        <v>5017895045412.8145</v>
      </c>
      <c r="AD72">
        <f>IF(ISBLANK(Calculations!AD72),"",Calculations!AD72)</f>
        <v>4825370947848.2061</v>
      </c>
      <c r="AE72">
        <f>IF(ISBLANK(Calculations!AE72),"",Calculations!AE72)</f>
        <v>4622844964618.3672</v>
      </c>
      <c r="AF72">
        <f>IF(ISBLANK(Calculations!AF72),"",Calculations!AF72)</f>
        <v>4410282803979.5977</v>
      </c>
      <c r="AG72">
        <f>IF(ISBLANK(Calculations!AG72),"",Calculations!AG72)</f>
        <v>4193401917990.4468</v>
      </c>
      <c r="AH72">
        <f>IF(ISBLANK(Calculations!AH72),"",Calculations!AH72)</f>
        <v>3974396323180.5771</v>
      </c>
      <c r="AI72">
        <f>IF(ISBLANK(Calculations!AI72),"",Calculations!AI72)</f>
        <v>3750628735192.1196</v>
      </c>
      <c r="AJ72">
        <f>IF(ISBLANK(Calculations!AJ72),"",Calculations!AJ72)</f>
        <v>3524661821166.6191</v>
      </c>
      <c r="AK72">
        <f>IF(ISBLANK(Calculations!AK72),"",Calculations!AK72)</f>
        <v>3252903086210.353</v>
      </c>
      <c r="AL72">
        <f>IF(ISBLANK(Calculations!AL72),"",Calculations!AL72)</f>
        <v>2984631933181.7505</v>
      </c>
      <c r="AM72">
        <f>IF(ISBLANK(Calculations!AM72),"",Calculations!AM72)</f>
        <v>2721217256690.3379</v>
      </c>
      <c r="AN72">
        <f>IF(ISBLANK(Calculations!AN72),"",Calculations!AN72)</f>
        <v>2463474458486.3984</v>
      </c>
      <c r="AO72">
        <f>IF(ISBLANK(Calculations!AO72),"",Calculations!AO72)</f>
        <v>2213932890945.1616</v>
      </c>
      <c r="AP72">
        <f>IF(ISBLANK(Calculations!AP72),"",Calculations!AP72)</f>
        <v>1975587742059.3948</v>
      </c>
      <c r="AQ72">
        <f>IF(ISBLANK(Calculations!AQ72),"",Calculations!AQ72)</f>
        <v>1751110724759.6819</v>
      </c>
      <c r="AR72">
        <f>IF(ISBLANK(Calculations!AR72),"",Calculations!AR72)</f>
        <v>1542145588351.4939</v>
      </c>
      <c r="AS72">
        <f>IF(ISBLANK(Calculations!AS72),"",Calculations!AS72)</f>
        <v>1350387382170.3391</v>
      </c>
      <c r="AT72">
        <f>IF(ISBLANK(Calculations!AT72),"",Calculations!AT72)</f>
        <v>1176337479916.05</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0.64879788889977408</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0.64879788889977408</v>
      </c>
      <c r="L74" t="str">
        <f>IF(ISBLANK(Calculations!L74),"",Calculations!L74)</f>
        <v>RESIDENTIAL</v>
      </c>
      <c r="M74" t="str">
        <f>IF(ISBLANK(Calculations!M74),"",Calculations!M74)</f>
        <v>heating</v>
      </c>
      <c r="N74" t="str">
        <f>IF(ISBLANK(Calculations!N74),"",Calculations!N74)</f>
        <v>biomass</v>
      </c>
      <c r="O74">
        <f t="shared" si="0"/>
        <v>7866025605020.8613</v>
      </c>
      <c r="P74">
        <f>IF(ISBLANK(Calculations!P74),"",Calculations!P74)</f>
        <v>7866025605020.8613</v>
      </c>
      <c r="Q74">
        <f>IF(ISBLANK(Calculations!Q74),"",Calculations!Q74)</f>
        <v>7866025605020.8613</v>
      </c>
      <c r="R74">
        <f>IF(ISBLANK(Calculations!R74),"",Calculations!R74)</f>
        <v>7882859560402.8984</v>
      </c>
      <c r="S74">
        <f>IF(ISBLANK(Calculations!S74),"",Calculations!S74)</f>
        <v>7897002894548.4795</v>
      </c>
      <c r="T74">
        <f>IF(ISBLANK(Calculations!T74),"",Calculations!T74)</f>
        <v>7905553501579.3193</v>
      </c>
      <c r="U74">
        <f>IF(ISBLANK(Calculations!U74),"",Calculations!U74)</f>
        <v>7914450737919.8848</v>
      </c>
      <c r="V74">
        <f>IF(ISBLANK(Calculations!V74),"",Calculations!V74)</f>
        <v>7926088808217.2227</v>
      </c>
      <c r="W74">
        <f>IF(ISBLANK(Calculations!W74),"",Calculations!W74)</f>
        <v>7945712962825.3926</v>
      </c>
      <c r="X74">
        <f>IF(ISBLANK(Calculations!X74),"",Calculations!X74)</f>
        <v>7969572143463.8555</v>
      </c>
      <c r="Y74">
        <f>IF(ISBLANK(Calculations!Y74),"",Calculations!Y74)</f>
        <v>8002443130219.4814</v>
      </c>
      <c r="Z74">
        <f>IF(ISBLANK(Calculations!Z74),"",Calculations!Z74)</f>
        <v>8043594933146.6611</v>
      </c>
      <c r="AA74">
        <f>IF(ISBLANK(Calculations!AA74),"",Calculations!AA74)</f>
        <v>8100440761881.542</v>
      </c>
      <c r="AB74">
        <f>IF(ISBLANK(Calculations!AB74),"",Calculations!AB74)</f>
        <v>8167193163397.7627</v>
      </c>
      <c r="AC74">
        <f>IF(ISBLANK(Calculations!AC74),"",Calculations!AC74)</f>
        <v>8245881888780.4727</v>
      </c>
      <c r="AD74">
        <f>IF(ISBLANK(Calculations!AD74),"",Calculations!AD74)</f>
        <v>8333246297314.4844</v>
      </c>
      <c r="AE74">
        <f>IF(ISBLANK(Calculations!AE74),"",Calculations!AE74)</f>
        <v>8433210254683.2236</v>
      </c>
      <c r="AF74">
        <f>IF(ISBLANK(Calculations!AF74),"",Calculations!AF74)</f>
        <v>8540391300634.6748</v>
      </c>
      <c r="AG74">
        <f>IF(ISBLANK(Calculations!AG74),"",Calculations!AG74)</f>
        <v>8656365663465.6074</v>
      </c>
      <c r="AH74">
        <f>IF(ISBLANK(Calculations!AH74),"",Calculations!AH74)</f>
        <v>8781879133694.1475</v>
      </c>
      <c r="AI74">
        <f>IF(ISBLANK(Calculations!AI74),"",Calculations!AI74)</f>
        <v>8912960973059.7852</v>
      </c>
      <c r="AJ74">
        <f>IF(ISBLANK(Calculations!AJ74),"",Calculations!AJ74)</f>
        <v>9053663926535.5332</v>
      </c>
      <c r="AK74">
        <f>IF(ISBLANK(Calculations!AK74),"",Calculations!AK74)</f>
        <v>9101755268502.125</v>
      </c>
      <c r="AL74">
        <f>IF(ISBLANK(Calculations!AL74),"",Calculations!AL74)</f>
        <v>9152175809191.7656</v>
      </c>
      <c r="AM74">
        <f>IF(ISBLANK(Calculations!AM74),"",Calculations!AM74)</f>
        <v>9206682627506.4082</v>
      </c>
      <c r="AN74">
        <f>IF(ISBLANK(Calculations!AN74),"",Calculations!AN74)</f>
        <v>9262701806699.416</v>
      </c>
      <c r="AO74">
        <f>IF(ISBLANK(Calculations!AO74),"",Calculations!AO74)</f>
        <v>9319675319840.1406</v>
      </c>
      <c r="AP74">
        <f>IF(ISBLANK(Calculations!AP74),"",Calculations!AP74)</f>
        <v>9377408874774.7012</v>
      </c>
      <c r="AQ74">
        <f>IF(ISBLANK(Calculations!AQ74),"",Calculations!AQ74)</f>
        <v>9435581281148.6543</v>
      </c>
      <c r="AR74">
        <f>IF(ISBLANK(Calculations!AR74),"",Calculations!AR74)</f>
        <v>9491771833185.0664</v>
      </c>
      <c r="AS74">
        <f>IF(ISBLANK(Calculations!AS74),"",Calculations!AS74)</f>
        <v>9548007477158.1816</v>
      </c>
      <c r="AT74">
        <f>IF(ISBLANK(Calculations!AT74),"",Calculations!AT74)</f>
        <v>9601377555451.707</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0.64879788889977408</v>
      </c>
      <c r="L75" t="str">
        <f>IF(ISBLANK(Calculations!L75),"",Calculations!L75)</f>
        <v>RESIDENTIAL</v>
      </c>
      <c r="M75" t="str">
        <f>IF(ISBLANK(Calculations!M75),"",Calculations!M75)</f>
        <v>heating</v>
      </c>
      <c r="N75" t="str">
        <f>IF(ISBLANK(Calculations!N75),"",Calculations!N75)</f>
        <v>kerosene</v>
      </c>
      <c r="O75">
        <f t="shared" si="0"/>
        <v>222537675892.6225</v>
      </c>
      <c r="P75">
        <f>IF(ISBLANK(Calculations!P75),"",Calculations!P75)</f>
        <v>222537675892.6225</v>
      </c>
      <c r="Q75">
        <f>IF(ISBLANK(Calculations!Q75),"",Calculations!Q75)</f>
        <v>222537675892.6225</v>
      </c>
      <c r="R75">
        <f>IF(ISBLANK(Calculations!R75),"",Calculations!R75)</f>
        <v>222432199752.49704</v>
      </c>
      <c r="S75">
        <f>IF(ISBLANK(Calculations!S75),"",Calculations!S75)</f>
        <v>222029343218.28006</v>
      </c>
      <c r="T75">
        <f>IF(ISBLANK(Calculations!T75),"",Calculations!T75)</f>
        <v>221067990776.24713</v>
      </c>
      <c r="U75">
        <f>IF(ISBLANK(Calculations!U75),"",Calculations!U75)</f>
        <v>219582617522.54196</v>
      </c>
      <c r="V75">
        <f>IF(ISBLANK(Calculations!V75),"",Calculations!V75)</f>
        <v>217341480166.15979</v>
      </c>
      <c r="W75">
        <f>IF(ISBLANK(Calculations!W75),"",Calculations!W75)</f>
        <v>214295823676.07938</v>
      </c>
      <c r="X75">
        <f>IF(ISBLANK(Calculations!X75),"",Calculations!X75)</f>
        <v>210075637246.33698</v>
      </c>
      <c r="Y75">
        <f>IF(ISBLANK(Calculations!Y75),"",Calculations!Y75)</f>
        <v>204788398069.86575</v>
      </c>
      <c r="Z75">
        <f>IF(ISBLANK(Calculations!Z75),"",Calculations!Z75)</f>
        <v>198322317330.26712</v>
      </c>
      <c r="AA75">
        <f>IF(ISBLANK(Calculations!AA75),"",Calculations!AA75)</f>
        <v>190818954655.67746</v>
      </c>
      <c r="AB75">
        <f>IF(ISBLANK(Calculations!AB75),"",Calculations!AB75)</f>
        <v>182438176313.93625</v>
      </c>
      <c r="AC75">
        <f>IF(ISBLANK(Calculations!AC75),"",Calculations!AC75)</f>
        <v>173275673619.23456</v>
      </c>
      <c r="AD75">
        <f>IF(ISBLANK(Calculations!AD75),"",Calculations!AD75)</f>
        <v>163388231775.09839</v>
      </c>
      <c r="AE75">
        <f>IF(ISBLANK(Calculations!AE75),"",Calculations!AE75)</f>
        <v>152999262401.09216</v>
      </c>
      <c r="AF75">
        <f>IF(ISBLANK(Calculations!AF75),"",Calculations!AF75)</f>
        <v>142240615728.8176</v>
      </c>
      <c r="AG75">
        <f>IF(ISBLANK(Calculations!AG75),"",Calculations!AG75)</f>
        <v>131284131118.94847</v>
      </c>
      <c r="AH75">
        <f>IF(ISBLANK(Calculations!AH75),"",Calculations!AH75)</f>
        <v>120236408185.62215</v>
      </c>
      <c r="AI75">
        <f>IF(ISBLANK(Calculations!AI75),"",Calculations!AI75)</f>
        <v>109140056927.12852</v>
      </c>
      <c r="AJ75">
        <f>IF(ISBLANK(Calculations!AJ75),"",Calculations!AJ75)</f>
        <v>98247586957.787476</v>
      </c>
      <c r="AK75">
        <f>IF(ISBLANK(Calculations!AK75),"",Calculations!AK75)</f>
        <v>86710204336.956406</v>
      </c>
      <c r="AL75">
        <f>IF(ISBLANK(Calculations!AL75),"",Calculations!AL75)</f>
        <v>75773755582.598038</v>
      </c>
      <c r="AM75">
        <f>IF(ISBLANK(Calculations!AM75),"",Calculations!AM75)</f>
        <v>65568541709.043678</v>
      </c>
      <c r="AN75">
        <f>IF(ISBLANK(Calculations!AN75),"",Calculations!AN75)</f>
        <v>56175330097.214371</v>
      </c>
      <c r="AO75">
        <f>IF(ISBLANK(Calculations!AO75),"",Calculations!AO75)</f>
        <v>47678257769.23391</v>
      </c>
      <c r="AP75">
        <f>IF(ISBLANK(Calculations!AP75),"",Calculations!AP75)</f>
        <v>40128782210.156265</v>
      </c>
      <c r="AQ75">
        <f>IF(ISBLANK(Calculations!AQ75),"",Calculations!AQ75)</f>
        <v>33556651556.121227</v>
      </c>
      <c r="AR75">
        <f>IF(ISBLANK(Calculations!AR75),"",Calculations!AR75)</f>
        <v>27957341808.577164</v>
      </c>
      <c r="AS75">
        <f>IF(ISBLANK(Calculations!AS75),"",Calculations!AS75)</f>
        <v>23304852694.533226</v>
      </c>
      <c r="AT75">
        <f>IF(ISBLANK(Calculations!AT75),"",Calculations!AT75)</f>
        <v>19528839713.355534</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0.64879788889977408</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0.89858317525113951</v>
      </c>
      <c r="K77">
        <f>IF(ISBLANK(Calculations!K77),"",Calculations!K77)</f>
        <v>0.64879788889977408</v>
      </c>
      <c r="L77" t="str">
        <f>IF(ISBLANK(Calculations!L77),"",Calculations!L77)</f>
        <v>RESIDENTIAL</v>
      </c>
      <c r="M77" t="str">
        <f>IF(ISBLANK(Calculations!M77),"",Calculations!M77)</f>
        <v>heating</v>
      </c>
      <c r="N77" t="str">
        <f>IF(ISBLANK(Calculations!N77),"",Calculations!N77)</f>
        <v>LPG propane or butane</v>
      </c>
      <c r="O77">
        <f t="shared" si="0"/>
        <v>3789492636174.668</v>
      </c>
      <c r="P77">
        <f>IF(ISBLANK(Calculations!P77),"",Calculations!P77)</f>
        <v>3789492636174.668</v>
      </c>
      <c r="Q77">
        <f>IF(ISBLANK(Calculations!Q77),"",Calculations!Q77)</f>
        <v>3789492636174.668</v>
      </c>
      <c r="R77">
        <f>IF(ISBLANK(Calculations!R77),"",Calculations!R77)</f>
        <v>3849637738575.5786</v>
      </c>
      <c r="S77">
        <f>IF(ISBLANK(Calculations!S77),"",Calculations!S77)</f>
        <v>3905393315674.3311</v>
      </c>
      <c r="T77">
        <f>IF(ISBLANK(Calculations!T77),"",Calculations!T77)</f>
        <v>3953625332639.356</v>
      </c>
      <c r="U77">
        <f>IF(ISBLANK(Calculations!U77),"",Calculations!U77)</f>
        <v>3995795281070.7568</v>
      </c>
      <c r="V77">
        <f>IF(ISBLANK(Calculations!V77),"",Calculations!V77)</f>
        <v>4032345142602.5249</v>
      </c>
      <c r="W77">
        <f>IF(ISBLANK(Calculations!W77),"",Calculations!W77)</f>
        <v>4066440091893.5688</v>
      </c>
      <c r="X77">
        <f>IF(ISBLANK(Calculations!X77),"",Calculations!X77)</f>
        <v>4094792496385.1289</v>
      </c>
      <c r="Y77">
        <f>IF(ISBLANK(Calculations!Y77),"",Calculations!Y77)</f>
        <v>4122190779473.2515</v>
      </c>
      <c r="Z77">
        <f>IF(ISBLANK(Calculations!Z77),"",Calculations!Z77)</f>
        <v>4150085078267.9673</v>
      </c>
      <c r="AA77">
        <f>IF(ISBLANK(Calculations!AA77),"",Calculations!AA77)</f>
        <v>4184639713474.9849</v>
      </c>
      <c r="AB77">
        <f>IF(ISBLANK(Calculations!AB77),"",Calculations!AB77)</f>
        <v>4225992961669.5298</v>
      </c>
      <c r="AC77">
        <f>IF(ISBLANK(Calculations!AC77),"",Calculations!AC77)</f>
        <v>4277801738056.9443</v>
      </c>
      <c r="AD77">
        <f>IF(ISBLANK(Calculations!AD77),"",Calculations!AD77)</f>
        <v>4340578932527.437</v>
      </c>
      <c r="AE77">
        <f>IF(ISBLANK(Calculations!AE77),"",Calculations!AE77)</f>
        <v>4418335105749.8838</v>
      </c>
      <c r="AF77">
        <f>IF(ISBLANK(Calculations!AF77),"",Calculations!AF77)</f>
        <v>4505877248674.9482</v>
      </c>
      <c r="AG77">
        <f>IF(ISBLANK(Calculations!AG77),"",Calculations!AG77)</f>
        <v>4603494317258.7588</v>
      </c>
      <c r="AH77">
        <f>IF(ISBLANK(Calculations!AH77),"",Calculations!AH77)</f>
        <v>4710203951425.293</v>
      </c>
      <c r="AI77">
        <f>IF(ISBLANK(Calculations!AI77),"",Calculations!AI77)</f>
        <v>4821233277579.3477</v>
      </c>
      <c r="AJ77">
        <f>IF(ISBLANK(Calculations!AJ77),"",Calculations!AJ77)</f>
        <v>4939133127891.8105</v>
      </c>
      <c r="AK77">
        <f>IF(ISBLANK(Calculations!AK77),"",Calculations!AK77)</f>
        <v>4998461227506.8525</v>
      </c>
      <c r="AL77">
        <f>IF(ISBLANK(Calculations!AL77),"",Calculations!AL77)</f>
        <v>5058948282039.8291</v>
      </c>
      <c r="AM77">
        <f>IF(ISBLANK(Calculations!AM77),"",Calculations!AM77)</f>
        <v>5122012854455.2178</v>
      </c>
      <c r="AN77">
        <f>IF(ISBLANK(Calculations!AN77),"",Calculations!AN77)</f>
        <v>5186519869641.6855</v>
      </c>
      <c r="AO77">
        <f>IF(ISBLANK(Calculations!AO77),"",Calculations!AO77)</f>
        <v>5251619438598.667</v>
      </c>
      <c r="AP77">
        <f>IF(ISBLANK(Calculations!AP77),"",Calculations!AP77)</f>
        <v>5315808809737.6396</v>
      </c>
      <c r="AQ77">
        <f>IF(ISBLANK(Calculations!AQ77),"",Calculations!AQ77)</f>
        <v>5377397592674.8555</v>
      </c>
      <c r="AR77">
        <f>IF(ISBLANK(Calculations!AR77),"",Calculations!AR77)</f>
        <v>5433988466115.7881</v>
      </c>
      <c r="AS77">
        <f>IF(ISBLANK(Calculations!AS77),"",Calculations!AS77)</f>
        <v>5486257563784.5605</v>
      </c>
      <c r="AT77">
        <f>IF(ISBLANK(Calculations!AT77),"",Calculations!AT77)</f>
        <v>5532438380417.7559</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0.64879788889977408</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2.5098765608950867E-2</v>
      </c>
      <c r="K82">
        <f>IF(ISBLANK(Calculations!K82),"",Calculations!K82)</f>
        <v>0.64879788889977408</v>
      </c>
      <c r="L82" t="str">
        <f>IF(ISBLANK(Calculations!L82),"",Calculations!L82)</f>
        <v>RESIDENTIAL</v>
      </c>
      <c r="M82" t="str">
        <f>IF(ISBLANK(Calculations!M82),"",Calculations!M82)</f>
        <v>cooling</v>
      </c>
      <c r="N82" t="str">
        <f>IF(ISBLANK(Calculations!N82),"",Calculations!N82)</f>
        <v>electricity</v>
      </c>
      <c r="O82">
        <f t="shared" ref="O82:O145" si="1">P82</f>
        <v>118021990547.2139</v>
      </c>
      <c r="P82">
        <f>IF(ISBLANK(Calculations!P82),"",Calculations!P82)-(SUMIFS(BDEQ!B:B,BDEQ!$AG:$AG,About!$B$2,BDEQ!$AH:$AH,$I82)*BDEQ!$C$2*$J82*$K82)</f>
        <v>118021990547.2139</v>
      </c>
      <c r="Q82">
        <f>IF(ISBLANK(Calculations!Q82),"",Calculations!Q82)-(SUMIFS(BDEQ!C:C,BDEQ!$AG:$AG,About!$B$2,BDEQ!$AH:$AH,$I82)*BDEQ!$C$2*$J82*$K82)</f>
        <v>118021990547.2139</v>
      </c>
      <c r="R82">
        <f>IF(ISBLANK(Calculations!R82),"",Calculations!R82)-(SUMIFS(BDEQ!D:D,BDEQ!$AG:$AG,About!$B$2,BDEQ!$AH:$AH,$I82)*BDEQ!$C$2*$J82*$K82)</f>
        <v>116862978632.26744</v>
      </c>
      <c r="S82" s="99">
        <f>IF(ISBLANK(Calculations!S82),"",Calculations!S82 + ('IRA Buildings Changes'!$C$39/($AB$81-$R$81)*(S81-$R$81)))-(SUMIFS(BDEQ!E:E,BDEQ!$AG:$AG,About!$B$2,BDEQ!$AH:$AH,$I82)*BDEQ!$C$2*$J82*$K82)</f>
        <v>144055253684.70197</v>
      </c>
      <c r="T82" s="99">
        <f>IF(ISBLANK(Calculations!T82),"",Calculations!T82 + ('IRA Buildings Changes'!$C$39/($AB$81-$R$81)*(T81-$R$81)))-(SUMIFS(BDEQ!F:F,BDEQ!$AG:$AG,About!$B$2,BDEQ!$AH:$AH,$I82)*BDEQ!$C$2*$J82*$K82)</f>
        <v>171363815169.94809</v>
      </c>
      <c r="U82" s="99">
        <f>IF(ISBLANK(Calculations!U82),"",Calculations!U82 + ('IRA Buildings Changes'!$C$39/($AB$81-$R$81)*(U81-$R$81)))-(SUMIFS(BDEQ!G:G,BDEQ!$AG:$AG,About!$B$2,BDEQ!$AH:$AH,$I82)*BDEQ!$C$2*$J82*$K82)</f>
        <v>198913617121.46603</v>
      </c>
      <c r="V82" s="99">
        <f>IF(ISBLANK(Calculations!V82),"",Calculations!V82 + ('IRA Buildings Changes'!$C$39/($AB$81-$R$81)*(V81-$R$81)))-(SUMIFS(BDEQ!H:H,BDEQ!$AG:$AG,About!$B$2,BDEQ!$AH:$AH,$I82)*BDEQ!$C$2*$J82*$K82)</f>
        <v>226358101351.01743</v>
      </c>
      <c r="W82" s="99">
        <f>IF(ISBLANK(Calculations!W82),"",Calculations!W82 + ('IRA Buildings Changes'!$C$39/($AB$81-$R$81)*(W81-$R$81)))-(SUMIFS(BDEQ!I:I,BDEQ!$AG:$AG,About!$B$2,BDEQ!$AH:$AH,$I82)*BDEQ!$C$2*$J82*$K82)</f>
        <v>254184003215.05246</v>
      </c>
      <c r="X82" s="99">
        <f>IF(ISBLANK(Calculations!X82),"",Calculations!X82 + ('IRA Buildings Changes'!$C$39/($AB$81-$R$81)*(X81-$R$81)))-(SUMIFS(BDEQ!J:J,BDEQ!$AG:$AG,About!$B$2,BDEQ!$AH:$AH,$I82)*BDEQ!$C$2*$J82*$K82)</f>
        <v>282219309276.06702</v>
      </c>
      <c r="Y82" s="99">
        <f>IF(ISBLANK(Calculations!Y82),"",Calculations!Y82 + ('IRA Buildings Changes'!$C$39/($AB$81-$R$81)*(Y81-$R$81)))-(SUMIFS(BDEQ!K:K,BDEQ!$AG:$AG,About!$B$2,BDEQ!$AH:$AH,$I82)*BDEQ!$C$2*$J82*$K82)</f>
        <v>310343759458.13556</v>
      </c>
      <c r="Z82" s="99">
        <f>IF(ISBLANK(Calculations!Z82),"",Calculations!Z82 + ('IRA Buildings Changes'!$C$39/($AB$81-$R$81)*(Z81-$R$81)))-(SUMIFS(BDEQ!L:L,BDEQ!$AG:$AG,About!$B$2,BDEQ!$AH:$AH,$I82)*BDEQ!$C$2*$J82*$K82)</f>
        <v>338712595565.76971</v>
      </c>
      <c r="AA82" s="99">
        <f>IF(ISBLANK(Calculations!AA82),"",Calculations!AA82 + ('IRA Buildings Changes'!$C$39/($AB$81-$R$81)*(AA81-$R$81)))-(SUMIFS(BDEQ!M:M,BDEQ!$AG:$AG,About!$B$2,BDEQ!$AH:$AH,$I82)*BDEQ!$C$2*$J82*$K82)</f>
        <v>366965362694.12964</v>
      </c>
      <c r="AB82" s="98">
        <f>IF(ISBLANK(Calculations!AB82),"",Calculations!AB82 + 'IRA Buildings Changes'!C39)-(SUMIFS(BDEQ!N:N,BDEQ!$AG:$AG,About!$B$2,BDEQ!$AH:$AH,$I82)*BDEQ!$C$2*$J82*$K82)</f>
        <v>395613121762.22211</v>
      </c>
      <c r="AC82" s="99">
        <f>IF(ISBLANK(Calculations!AC82),"",Calculations!AC82  + 'IRA Buildings Changes'!$C$39)-(SUMIFS(BDEQ!O:O,BDEQ!$AG:$AG,About!$B$2,BDEQ!$AH:$AH,$I82)*BDEQ!$C$2*$J82*$K82)</f>
        <v>396005264468.92554</v>
      </c>
      <c r="AD82" s="99">
        <f>IF(ISBLANK(Calculations!AD82),"",Calculations!AD82  + 'IRA Buildings Changes'!$C$39)-(SUMIFS(BDEQ!P:P,BDEQ!$AG:$AG,About!$B$2,BDEQ!$AH:$AH,$I82)*BDEQ!$C$2*$J82*$K82)</f>
        <v>396482441765.93323</v>
      </c>
      <c r="AE82" s="99">
        <f>IF(ISBLANK(Calculations!AE82),"",Calculations!AE82  + 'IRA Buildings Changes'!$C$39)-(SUMIFS(BDEQ!Q:Q,BDEQ!$AG:$AG,About!$B$2,BDEQ!$AH:$AH,$I82)*BDEQ!$C$2*$J82*$K82)</f>
        <v>397116505895.46936</v>
      </c>
      <c r="AF82" s="99">
        <f>IF(ISBLANK(Calculations!AF82),"",Calculations!AF82  + 'IRA Buildings Changes'!$C$39)-(SUMIFS(BDEQ!R:R,BDEQ!$AG:$AG,About!$B$2,BDEQ!$AH:$AH,$I82)*BDEQ!$C$2*$J82*$K82)</f>
        <v>397440072868.69299</v>
      </c>
      <c r="AG82" s="99">
        <f>IF(ISBLANK(Calculations!AG82),"",Calculations!AG82  + 'IRA Buildings Changes'!$C$39)-(SUMIFS(BDEQ!S:S,BDEQ!$AG:$AG,About!$B$2,BDEQ!$AH:$AH,$I82)*BDEQ!$C$2*$J82*$K82)</f>
        <v>397968893615.62469</v>
      </c>
      <c r="AH82" s="99">
        <f>IF(ISBLANK(Calculations!AH82),"",Calculations!AH82  + 'IRA Buildings Changes'!$C$39)-(SUMIFS(BDEQ!T:T,BDEQ!$AG:$AG,About!$B$2,BDEQ!$AH:$AH,$I82)*BDEQ!$C$2*$J82*$K82)</f>
        <v>398535582357.85889</v>
      </c>
      <c r="AI82" s="99">
        <f>IF(ISBLANK(Calculations!AI82),"",Calculations!AI82  + 'IRA Buildings Changes'!$C$39)-(SUMIFS(BDEQ!U:U,BDEQ!$AG:$AG,About!$B$2,BDEQ!$AH:$AH,$I82)*BDEQ!$C$2*$J82*$K82)</f>
        <v>398995907744.02594</v>
      </c>
      <c r="AJ82" s="99">
        <f>IF(ISBLANK(Calculations!AJ82),"",Calculations!AJ82  + 'IRA Buildings Changes'!$C$39)-(SUMIFS(BDEQ!V:V,BDEQ!$AG:$AG,About!$B$2,BDEQ!$AH:$AH,$I82)*BDEQ!$C$2*$J82*$K82)</f>
        <v>399490588449.73993</v>
      </c>
      <c r="AK82" s="99">
        <f>IF(ISBLANK(Calculations!AK82),"",Calculations!AK82  + 'IRA Buildings Changes'!$C$39)-(SUMIFS(BDEQ!W:W,BDEQ!$AG:$AG,About!$B$2,BDEQ!$AH:$AH,$I82)*BDEQ!$C$2*$J82*$K82)</f>
        <v>400015844401.1463</v>
      </c>
      <c r="AL82" s="99">
        <f>IF(ISBLANK(Calculations!AL82),"",Calculations!AL82  + 'IRA Buildings Changes'!$C$39)-(SUMIFS(BDEQ!X:X,BDEQ!$AG:$AG,About!$B$2,BDEQ!$AH:$AH,$I82)*BDEQ!$C$2*$J82*$K82)</f>
        <v>400489130270.13452</v>
      </c>
      <c r="AM82" s="99">
        <f>IF(ISBLANK(Calculations!AM82),"",Calculations!AM82  + 'IRA Buildings Changes'!$C$39)-(SUMIFS(BDEQ!Y:Y,BDEQ!$AG:$AG,About!$B$2,BDEQ!$AH:$AH,$I82)*BDEQ!$C$2*$J82*$K82)</f>
        <v>400746782490.62701</v>
      </c>
      <c r="AN82" s="99">
        <f>IF(ISBLANK(Calculations!AN82),"",Calculations!AN82  + 'IRA Buildings Changes'!$C$39)-(SUMIFS(BDEQ!Z:Z,BDEQ!$AG:$AG,About!$B$2,BDEQ!$AH:$AH,$I82)*BDEQ!$C$2*$J82*$K82)</f>
        <v>401317265671.85382</v>
      </c>
      <c r="AO82" s="99">
        <f>IF(ISBLANK(Calculations!AO82),"",Calculations!AO82  + 'IRA Buildings Changes'!$C$39)-(SUMIFS(BDEQ!AA:AA,BDEQ!$AG:$AG,About!$B$2,BDEQ!$AH:$AH,$I82)*BDEQ!$C$2*$J82*$K82)</f>
        <v>401744538669.29553</v>
      </c>
      <c r="AP82" s="99">
        <f>IF(ISBLANK(Calculations!AP82),"",Calculations!AP82  + 'IRA Buildings Changes'!$C$39)-(SUMIFS(BDEQ!AB:AB,BDEQ!$AG:$AG,About!$B$2,BDEQ!$AH:$AH,$I82)*BDEQ!$C$2*$J82*$K82)</f>
        <v>402074171707.81238</v>
      </c>
      <c r="AQ82" s="99">
        <f>IF(ISBLANK(Calculations!AQ82),"",Calculations!AQ82  + 'IRA Buildings Changes'!$C$39)-(SUMIFS(BDEQ!AC:AC,BDEQ!$AG:$AG,About!$B$2,BDEQ!$AH:$AH,$I82)*BDEQ!$C$2*$J82*$K82)</f>
        <v>402592616065.21783</v>
      </c>
      <c r="AR82" s="99">
        <f>IF(ISBLANK(Calculations!AR82),"",Calculations!AR82  + 'IRA Buildings Changes'!$C$39)-(SUMIFS(BDEQ!AD:AD,BDEQ!$AG:$AG,About!$B$2,BDEQ!$AH:$AH,$I82)*BDEQ!$C$2*$J82*$K82)</f>
        <v>402981856661.7384</v>
      </c>
      <c r="AS82" s="99">
        <f>IF(ISBLANK(Calculations!AS82),"",Calculations!AS82  + 'IRA Buildings Changes'!$C$39)-(SUMIFS(BDEQ!AE:AE,BDEQ!$AG:$AG,About!$B$2,BDEQ!$AH:$AH,$I82)*BDEQ!$C$2*$J82*$K82)</f>
        <v>403438278144.04767</v>
      </c>
      <c r="AT82" s="99">
        <f>IF(ISBLANK(Calculations!AT82),"",Calculations!AT82  + 'IRA Buildings Changes'!$C$39)-(SUMIFS(BDEQ!AF:AF,BDEQ!$AG:$AG,About!$B$2,BDEQ!$AH:$AH,$I82)*BDEQ!$C$2*$J82*$K82)</f>
        <v>404199159636.47583</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0.64879788889977408</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0.64879788889977408</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0.64879788889977408</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0.64879788889977408</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0.64879788889977408</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0.64879788889977408</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0.64879788889977408</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0.64879788889977408</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0.64879788889977408</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8.6756396827359139E-2</v>
      </c>
      <c r="K95">
        <f>IF(ISBLANK(Calculations!K95),"",Calculations!K95)</f>
        <v>0.64879788889977408</v>
      </c>
      <c r="L95" t="str">
        <f>IF(ISBLANK(Calculations!L95),"",Calculations!L95)</f>
        <v>RESIDENTIAL</v>
      </c>
      <c r="M95" t="str">
        <f>IF(ISBLANK(Calculations!M95),"",Calculations!M95)</f>
        <v>lighting</v>
      </c>
      <c r="N95" t="str">
        <f>IF(ISBLANK(Calculations!N95),"",Calculations!N95)</f>
        <v>electricity</v>
      </c>
      <c r="O95">
        <f t="shared" si="1"/>
        <v>407954829564.10291</v>
      </c>
      <c r="P95">
        <f>IF(ISBLANK(Calculations!P95),"",Calculations!P95)-(SUMIFS(BDEQ!B:B,BDEQ!$AG:$AG,About!$B$2,BDEQ!$AH:$AH,$I95)*BDEQ!$C$2*$J95*$K95)</f>
        <v>407954829564.10291</v>
      </c>
      <c r="Q95">
        <f>IF(ISBLANK(Calculations!Q95),"",Calculations!Q95)-(SUMIFS(BDEQ!C:C,BDEQ!$AG:$AG,About!$B$2,BDEQ!$AH:$AH,$I95)*BDEQ!$C$2*$J95*$K95)</f>
        <v>407954829564.10291</v>
      </c>
      <c r="R95">
        <f>IF(ISBLANK(Calculations!R95),"",Calculations!R95)-(SUMIFS(BDEQ!D:D,BDEQ!$AG:$AG,About!$B$2,BDEQ!$AH:$AH,$I95)*BDEQ!$C$2*$J95*$K95)</f>
        <v>402621098718.19995</v>
      </c>
      <c r="S95">
        <f>IF(ISBLANK(Calculations!S95),"",Calculations!S95)-(SUMIFS(BDEQ!E:E,BDEQ!$AG:$AG,About!$B$2,BDEQ!$AH:$AH,$I95)*BDEQ!$C$2*$J95*$K95)</f>
        <v>397617176147.44812</v>
      </c>
      <c r="T95">
        <f>IF(ISBLANK(Calculations!T95),"",Calculations!T95)-(SUMIFS(BDEQ!F:F,BDEQ!$AG:$AG,About!$B$2,BDEQ!$AH:$AH,$I95)*BDEQ!$C$2*$J95*$K95)</f>
        <v>392406717566.79016</v>
      </c>
      <c r="U95">
        <f>IF(ISBLANK(Calculations!U95),"",Calculations!U95)-(SUMIFS(BDEQ!G:G,BDEQ!$AG:$AG,About!$B$2,BDEQ!$AH:$AH,$I95)*BDEQ!$C$2*$J95*$K95)</f>
        <v>389205988438.16431</v>
      </c>
      <c r="V95">
        <f>IF(ISBLANK(Calculations!V95),"",Calculations!V95)-(SUMIFS(BDEQ!H:H,BDEQ!$AG:$AG,About!$B$2,BDEQ!$AH:$AH,$I95)*BDEQ!$C$2*$J95*$K95)</f>
        <v>387187132632.51685</v>
      </c>
      <c r="W95">
        <f>IF(ISBLANK(Calculations!W95),"",Calculations!W95)-(SUMIFS(BDEQ!I:I,BDEQ!$AG:$AG,About!$B$2,BDEQ!$AH:$AH,$I95)*BDEQ!$C$2*$J95*$K95)</f>
        <v>385515468516.88916</v>
      </c>
      <c r="X95">
        <f>IF(ISBLANK(Calculations!X95),"",Calculations!X95)-(SUMIFS(BDEQ!J:J,BDEQ!$AG:$AG,About!$B$2,BDEQ!$AH:$AH,$I95)*BDEQ!$C$2*$J95*$K95)</f>
        <v>384140443625.91205</v>
      </c>
      <c r="Y95">
        <f>IF(ISBLANK(Calculations!Y95),"",Calculations!Y95)-(SUMIFS(BDEQ!K:K,BDEQ!$AG:$AG,About!$B$2,BDEQ!$AH:$AH,$I95)*BDEQ!$C$2*$J95*$K95)</f>
        <v>382638673870.27234</v>
      </c>
      <c r="Z95">
        <f>IF(ISBLANK(Calculations!Z95),"",Calculations!Z95)-(SUMIFS(BDEQ!L:L,BDEQ!$AG:$AG,About!$B$2,BDEQ!$AH:$AH,$I95)*BDEQ!$C$2*$J95*$K95)</f>
        <v>381746257075.07672</v>
      </c>
      <c r="AA95">
        <f>IF(ISBLANK(Calculations!AA95),"",Calculations!AA95)-(SUMIFS(BDEQ!M:M,BDEQ!$AG:$AG,About!$B$2,BDEQ!$AH:$AH,$I95)*BDEQ!$C$2*$J95*$K95)</f>
        <v>381147582001.1958</v>
      </c>
      <c r="AB95">
        <f>IF(ISBLANK(Calculations!AB95),"",Calculations!AB95)-(SUMIFS(BDEQ!N:N,BDEQ!$AG:$AG,About!$B$2,BDEQ!$AH:$AH,$I95)*BDEQ!$C$2*$J95*$K95)</f>
        <v>381084026246.4162</v>
      </c>
      <c r="AC95">
        <f>IF(ISBLANK(Calculations!AC95),"",Calculations!AC95)-(SUMIFS(BDEQ!O:O,BDEQ!$AG:$AG,About!$B$2,BDEQ!$AH:$AH,$I95)*BDEQ!$C$2*$J95*$K95)</f>
        <v>381092199352.60101</v>
      </c>
      <c r="AD95">
        <f>IF(ISBLANK(Calculations!AD95),"",Calculations!AD95)-(SUMIFS(BDEQ!P:P,BDEQ!$AG:$AG,About!$B$2,BDEQ!$AH:$AH,$I95)*BDEQ!$C$2*$J95*$K95)</f>
        <v>381238791557.27704</v>
      </c>
      <c r="AE95">
        <f>IF(ISBLANK(Calculations!AE95),"",Calculations!AE95)-(SUMIFS(BDEQ!Q:Q,BDEQ!$AG:$AG,About!$B$2,BDEQ!$AH:$AH,$I95)*BDEQ!$C$2*$J95*$K95)</f>
        <v>381742017892.27661</v>
      </c>
      <c r="AF95">
        <f>IF(ISBLANK(Calculations!AF95),"",Calculations!AF95)-(SUMIFS(BDEQ!R:R,BDEQ!$AG:$AG,About!$B$2,BDEQ!$AH:$AH,$I95)*BDEQ!$C$2*$J95*$K95)</f>
        <v>381041793219.36121</v>
      </c>
      <c r="AG95">
        <f>IF(ISBLANK(Calculations!AG95),"",Calculations!AG95)-(SUMIFS(BDEQ!S:S,BDEQ!$AG:$AG,About!$B$2,BDEQ!$AH:$AH,$I95)*BDEQ!$C$2*$J95*$K95)</f>
        <v>380064994610.38593</v>
      </c>
      <c r="AH95">
        <f>IF(ISBLANK(Calculations!AH95),"",Calculations!AH95)-(SUMIFS(BDEQ!T:T,BDEQ!$AG:$AG,About!$B$2,BDEQ!$AH:$AH,$I95)*BDEQ!$C$2*$J95*$K95)</f>
        <v>378988351630.83936</v>
      </c>
      <c r="AI95">
        <f>IF(ISBLANK(Calculations!AI95),"",Calculations!AI95)-(SUMIFS(BDEQ!U:U,BDEQ!$AG:$AG,About!$B$2,BDEQ!$AH:$AH,$I95)*BDEQ!$C$2*$J95*$K95)</f>
        <v>377371672835.69385</v>
      </c>
      <c r="AJ95">
        <f>IF(ISBLANK(Calculations!AJ95),"",Calculations!AJ95)-(SUMIFS(BDEQ!V:V,BDEQ!$AG:$AG,About!$B$2,BDEQ!$AH:$AH,$I95)*BDEQ!$C$2*$J95*$K95)</f>
        <v>375741201290.33026</v>
      </c>
      <c r="AK95">
        <f>IF(ISBLANK(Calculations!AK95),"",Calculations!AK95)-(SUMIFS(BDEQ!W:W,BDEQ!$AG:$AG,About!$B$2,BDEQ!$AH:$AH,$I95)*BDEQ!$C$2*$J95*$K95)</f>
        <v>370981699034.90533</v>
      </c>
      <c r="AL95">
        <f>IF(ISBLANK(Calculations!AL95),"",Calculations!AL95)-(SUMIFS(BDEQ!X:X,BDEQ!$AG:$AG,About!$B$2,BDEQ!$AH:$AH,$I95)*BDEQ!$C$2*$J95*$K95)</f>
        <v>366141932671.16821</v>
      </c>
      <c r="AM95">
        <f>IF(ISBLANK(Calculations!AM95),"",Calculations!AM95)-(SUMIFS(BDEQ!Y:Y,BDEQ!$AG:$AG,About!$B$2,BDEQ!$AH:$AH,$I95)*BDEQ!$C$2*$J95*$K95)</f>
        <v>361317693500.9986</v>
      </c>
      <c r="AN95">
        <f>IF(ISBLANK(Calculations!AN95),"",Calculations!AN95)-(SUMIFS(BDEQ!Z:Z,BDEQ!$AG:$AG,About!$B$2,BDEQ!$AH:$AH,$I95)*BDEQ!$C$2*$J95*$K95)</f>
        <v>357099626207.67169</v>
      </c>
      <c r="AO95">
        <f>IF(ISBLANK(Calculations!AO95),"",Calculations!AO95)-(SUMIFS(BDEQ!AA:AA,BDEQ!$AG:$AG,About!$B$2,BDEQ!$AH:$AH,$I95)*BDEQ!$C$2*$J95*$K95)</f>
        <v>352535451660.21356</v>
      </c>
      <c r="AP95">
        <f>IF(ISBLANK(Calculations!AP95),"",Calculations!AP95)-(SUMIFS(BDEQ!AB:AB,BDEQ!$AG:$AG,About!$B$2,BDEQ!$AH:$AH,$I95)*BDEQ!$C$2*$J95*$K95)</f>
        <v>347765089046.2912</v>
      </c>
      <c r="AQ95">
        <f>IF(ISBLANK(Calculations!AQ95),"",Calculations!AQ95)-(SUMIFS(BDEQ!AC:AC,BDEQ!$AG:$AG,About!$B$2,BDEQ!$AH:$AH,$I95)*BDEQ!$C$2*$J95*$K95)</f>
        <v>343753455174.5592</v>
      </c>
      <c r="AR95">
        <f>IF(ISBLANK(Calculations!AR95),"",Calculations!AR95)-(SUMIFS(BDEQ!AD:AD,BDEQ!$AG:$AG,About!$B$2,BDEQ!$AH:$AH,$I95)*BDEQ!$C$2*$J95*$K95)</f>
        <v>339376230869.83551</v>
      </c>
      <c r="AS95">
        <f>IF(ISBLANK(Calculations!AS95),"",Calculations!AS95)-(SUMIFS(BDEQ!AE:AE,BDEQ!$AG:$AG,About!$B$2,BDEQ!$AH:$AH,$I95)*BDEQ!$C$2*$J95*$K95)</f>
        <v>335296731977.05719</v>
      </c>
      <c r="AT95">
        <f>IF(ISBLANK(Calculations!AT95),"",Calculations!AT95)-(SUMIFS(BDEQ!AF:AF,BDEQ!$AG:$AG,About!$B$2,BDEQ!$AH:$AH,$I95)*BDEQ!$C$2*$J95*$K95)</f>
        <v>332324979990.25446</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0.64879788889977408</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0.64879788889977408</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0.64879788889977408</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0.64879788889977408</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0.64879788889977408</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0.64879788889977408</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0.64879788889977408</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0.64879788889977408</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0.64879788889977408</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0.33257593737879654</v>
      </c>
      <c r="K108">
        <f>IF(ISBLANK(Calculations!K108),"",Calculations!K108)</f>
        <v>0.64879788889977408</v>
      </c>
      <c r="L108" t="str">
        <f>IF(ISBLANK(Calculations!L108),"",Calculations!L108)</f>
        <v>RESIDENTIAL</v>
      </c>
      <c r="M108" t="str">
        <f>IF(ISBLANK(Calculations!M108),"",Calculations!M108)</f>
        <v>appl</v>
      </c>
      <c r="N108" t="str">
        <f>IF(ISBLANK(Calculations!N108),"",Calculations!N108)</f>
        <v>electricity</v>
      </c>
      <c r="O108">
        <f t="shared" si="1"/>
        <v>1563872691952.3528</v>
      </c>
      <c r="P108">
        <f>IF(ISBLANK(Calculations!P108),"",Calculations!P108)-(SUMIFS(BDEQ!B:B,BDEQ!$AG:$AG,About!$B$2,BDEQ!$AH:$AH,$I108)*BDEQ!$C$2*$J108*$K108)</f>
        <v>1563872691952.3528</v>
      </c>
      <c r="Q108">
        <f>IF(ISBLANK(Calculations!Q108),"",Calculations!Q108)-(SUMIFS(BDEQ!C:C,BDEQ!$AG:$AG,About!$B$2,BDEQ!$AH:$AH,$I108)*BDEQ!$C$2*$J108*$K108)</f>
        <v>1563872691952.3528</v>
      </c>
      <c r="R108">
        <f>IF(ISBLANK(Calculations!R108),"",Calculations!R108)-(SUMIFS(BDEQ!D:D,BDEQ!$AG:$AG,About!$B$2,BDEQ!$AH:$AH,$I108)*BDEQ!$C$2*$J108*$K108)</f>
        <v>1558141985452.6228</v>
      </c>
      <c r="S108">
        <f>IF(ISBLANK(Calculations!S108),"",Calculations!S108)-(SUMIFS(BDEQ!E:E,BDEQ!$AG:$AG,About!$B$2,BDEQ!$AH:$AH,$I108)*BDEQ!$C$2*$J108*$K108)</f>
        <v>1551051606419.1162</v>
      </c>
      <c r="T108">
        <f>IF(ISBLANK(Calculations!T108),"",Calculations!T108)-(SUMIFS(BDEQ!F:F,BDEQ!$AG:$AG,About!$B$2,BDEQ!$AH:$AH,$I108)*BDEQ!$C$2*$J108*$K108)</f>
        <v>1543263605128.5413</v>
      </c>
      <c r="U108">
        <f>IF(ISBLANK(Calculations!U108),"",Calculations!U108)-(SUMIFS(BDEQ!G:G,BDEQ!$AG:$AG,About!$B$2,BDEQ!$AH:$AH,$I108)*BDEQ!$C$2*$J108*$K108)</f>
        <v>1537053281965.3665</v>
      </c>
      <c r="V108">
        <f>IF(ISBLANK(Calculations!V108),"",Calculations!V108)-(SUMIFS(BDEQ!H:H,BDEQ!$AG:$AG,About!$B$2,BDEQ!$AH:$AH,$I108)*BDEQ!$C$2*$J108*$K108)</f>
        <v>1531213736645.7578</v>
      </c>
      <c r="W108">
        <f>IF(ISBLANK(Calculations!W108),"",Calculations!W108)-(SUMIFS(BDEQ!I:I,BDEQ!$AG:$AG,About!$B$2,BDEQ!$AH:$AH,$I108)*BDEQ!$C$2*$J108*$K108)</f>
        <v>1527264652340.3372</v>
      </c>
      <c r="X108">
        <f>IF(ISBLANK(Calculations!X108),"",Calculations!X108)-(SUMIFS(BDEQ!J:J,BDEQ!$AG:$AG,About!$B$2,BDEQ!$AH:$AH,$I108)*BDEQ!$C$2*$J108*$K108)</f>
        <v>1525663865821.4922</v>
      </c>
      <c r="Y108">
        <f>IF(ISBLANK(Calculations!Y108),"",Calculations!Y108)-(SUMIFS(BDEQ!K:K,BDEQ!$AG:$AG,About!$B$2,BDEQ!$AH:$AH,$I108)*BDEQ!$C$2*$J108*$K108)</f>
        <v>1524829092228.2681</v>
      </c>
      <c r="Z108">
        <f>IF(ISBLANK(Calculations!Z108),"",Calculations!Z108)-(SUMIFS(BDEQ!L:L,BDEQ!$AG:$AG,About!$B$2,BDEQ!$AH:$AH,$I108)*BDEQ!$C$2*$J108*$K108)</f>
        <v>1527357819793.6531</v>
      </c>
      <c r="AA108">
        <f>IF(ISBLANK(Calculations!AA108),"",Calculations!AA108)-(SUMIFS(BDEQ!M:M,BDEQ!$AG:$AG,About!$B$2,BDEQ!$AH:$AH,$I108)*BDEQ!$C$2*$J108*$K108)</f>
        <v>1531092521484.4985</v>
      </c>
      <c r="AB108">
        <f>IF(ISBLANK(Calculations!AB108),"",Calculations!AB108)-(SUMIFS(BDEQ!N:N,BDEQ!$AG:$AG,About!$B$2,BDEQ!$AH:$AH,$I108)*BDEQ!$C$2*$J108*$K108)</f>
        <v>1537715603485.9026</v>
      </c>
      <c r="AC108">
        <f>IF(ISBLANK(Calculations!AC108),"",Calculations!AC108)-(SUMIFS(BDEQ!O:O,BDEQ!$AG:$AG,About!$B$2,BDEQ!$AH:$AH,$I108)*BDEQ!$C$2*$J108*$K108)</f>
        <v>1544780946124.5625</v>
      </c>
      <c r="AD108">
        <f>IF(ISBLANK(Calculations!AD108),"",Calculations!AD108)-(SUMIFS(BDEQ!P:P,BDEQ!$AG:$AG,About!$B$2,BDEQ!$AH:$AH,$I108)*BDEQ!$C$2*$J108*$K108)</f>
        <v>1553764366104.6838</v>
      </c>
      <c r="AE108">
        <f>IF(ISBLANK(Calculations!AE108),"",Calculations!AE108)-(SUMIFS(BDEQ!Q:Q,BDEQ!$AG:$AG,About!$B$2,BDEQ!$AH:$AH,$I108)*BDEQ!$C$2*$J108*$K108)</f>
        <v>1565600159712.6838</v>
      </c>
      <c r="AF108">
        <f>IF(ISBLANK(Calculations!AF108),"",Calculations!AF108)-(SUMIFS(BDEQ!R:R,BDEQ!$AG:$AG,About!$B$2,BDEQ!$AH:$AH,$I108)*BDEQ!$C$2*$J108*$K108)</f>
        <v>1576292722531.9817</v>
      </c>
      <c r="AG108">
        <f>IF(ISBLANK(Calculations!AG108),"",Calculations!AG108)-(SUMIFS(BDEQ!S:S,BDEQ!$AG:$AG,About!$B$2,BDEQ!$AH:$AH,$I108)*BDEQ!$C$2*$J108*$K108)</f>
        <v>1587425618178.2336</v>
      </c>
      <c r="AH108">
        <f>IF(ISBLANK(Calculations!AH108),"",Calculations!AH108)-(SUMIFS(BDEQ!T:T,BDEQ!$AG:$AG,About!$B$2,BDEQ!$AH:$AH,$I108)*BDEQ!$C$2*$J108*$K108)</f>
        <v>1599148598549.6064</v>
      </c>
      <c r="AI108">
        <f>IF(ISBLANK(Calculations!AI108),"",Calculations!AI108)-(SUMIFS(BDEQ!U:U,BDEQ!$AG:$AG,About!$B$2,BDEQ!$AH:$AH,$I108)*BDEQ!$C$2*$J108*$K108)</f>
        <v>1609438797873.6284</v>
      </c>
      <c r="AJ108">
        <f>IF(ISBLANK(Calculations!AJ108),"",Calculations!AJ108)-(SUMIFS(BDEQ!V:V,BDEQ!$AG:$AG,About!$B$2,BDEQ!$AH:$AH,$I108)*BDEQ!$C$2*$J108*$K108)</f>
        <v>1620102324631.9905</v>
      </c>
      <c r="AK108">
        <f>IF(ISBLANK(Calculations!AK108),"",Calculations!AK108)-(SUMIFS(BDEQ!W:W,BDEQ!$AG:$AG,About!$B$2,BDEQ!$AH:$AH,$I108)*BDEQ!$C$2*$J108*$K108)</f>
        <v>1616656848072.1614</v>
      </c>
      <c r="AL108">
        <f>IF(ISBLANK(Calculations!AL108),"",Calculations!AL108)-(SUMIFS(BDEQ!X:X,BDEQ!$AG:$AG,About!$B$2,BDEQ!$AH:$AH,$I108)*BDEQ!$C$2*$J108*$K108)</f>
        <v>1612479981357.0146</v>
      </c>
      <c r="AM108">
        <f>IF(ISBLANK(Calculations!AM108),"",Calculations!AM108)-(SUMIFS(BDEQ!Y:Y,BDEQ!$AG:$AG,About!$B$2,BDEQ!$AH:$AH,$I108)*BDEQ!$C$2*$J108*$K108)</f>
        <v>1607817031513.3459</v>
      </c>
      <c r="AN108">
        <f>IF(ISBLANK(Calculations!AN108),"",Calculations!AN108)-(SUMIFS(BDEQ!Z:Z,BDEQ!$AG:$AG,About!$B$2,BDEQ!$AH:$AH,$I108)*BDEQ!$C$2*$J108*$K108)</f>
        <v>1604863731506.6743</v>
      </c>
      <c r="AO108">
        <f>IF(ISBLANK(Calculations!AO108),"",Calculations!AO108)-(SUMIFS(BDEQ!AA:AA,BDEQ!$AG:$AG,About!$B$2,BDEQ!$AH:$AH,$I108)*BDEQ!$C$2*$J108*$K108)</f>
        <v>1600019970392.9207</v>
      </c>
      <c r="AP108">
        <f>IF(ISBLANK(Calculations!AP108),"",Calculations!AP108)-(SUMIFS(BDEQ!AB:AB,BDEQ!$AG:$AG,About!$B$2,BDEQ!$AH:$AH,$I108)*BDEQ!$C$2*$J108*$K108)</f>
        <v>1593908517731.9263</v>
      </c>
      <c r="AQ108">
        <f>IF(ISBLANK(Calculations!AQ108),"",Calculations!AQ108)-(SUMIFS(BDEQ!AC:AC,BDEQ!$AG:$AG,About!$B$2,BDEQ!$AH:$AH,$I108)*BDEQ!$C$2*$J108*$K108)</f>
        <v>1590325331023.0293</v>
      </c>
      <c r="AR108">
        <f>IF(ISBLANK(Calculations!AR108),"",Calculations!AR108)-(SUMIFS(BDEQ!AD:AD,BDEQ!$AG:$AG,About!$B$2,BDEQ!$AH:$AH,$I108)*BDEQ!$C$2*$J108*$K108)</f>
        <v>1585062919776.2224</v>
      </c>
      <c r="AS108">
        <f>IF(ISBLANK(Calculations!AS108),"",Calculations!AS108)-(SUMIFS(BDEQ!AE:AE,BDEQ!$AG:$AG,About!$B$2,BDEQ!$AH:$AH,$I108)*BDEQ!$C$2*$J108*$K108)</f>
        <v>1580712691405.48</v>
      </c>
      <c r="AT108">
        <f>IF(ISBLANK(Calculations!AT108),"",Calculations!AT108)-(SUMIFS(BDEQ!AF:AF,BDEQ!$AG:$AG,About!$B$2,BDEQ!$AH:$AH,$I108)*BDEQ!$C$2*$J108*$K108)</f>
        <v>1580399958571.1694</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0.64879788889977408</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0.2762891456761572</v>
      </c>
      <c r="K110">
        <f>IF(ISBLANK(Calculations!K110),"",Calculations!K110)</f>
        <v>0.64879788889977408</v>
      </c>
      <c r="L110" t="str">
        <f>IF(ISBLANK(Calculations!L110),"",Calculations!L110)</f>
        <v>RESIDENTIAL</v>
      </c>
      <c r="M110" t="str">
        <f>IF(ISBLANK(Calculations!M110),"",Calculations!M110)</f>
        <v>appl</v>
      </c>
      <c r="N110" t="str">
        <f>IF(ISBLANK(Calculations!N110),"",Calculations!N110)</f>
        <v>natural gas</v>
      </c>
      <c r="O110">
        <f t="shared" si="1"/>
        <v>695691815844.0188</v>
      </c>
      <c r="P110">
        <f>IF(ISBLANK(Calculations!P110),"",Calculations!P110)</f>
        <v>695691815844.0188</v>
      </c>
      <c r="Q110">
        <f>IF(ISBLANK(Calculations!Q110),"",Calculations!Q110)</f>
        <v>695691815844.0188</v>
      </c>
      <c r="R110">
        <f>IF(ISBLANK(Calculations!R110),"",Calculations!R110)</f>
        <v>701346114834.7489</v>
      </c>
      <c r="S110">
        <f>IF(ISBLANK(Calculations!S110),"",Calculations!S110)</f>
        <v>706782537367.35437</v>
      </c>
      <c r="T110">
        <f>IF(ISBLANK(Calculations!T110),"",Calculations!T110)</f>
        <v>712175796583.39661</v>
      </c>
      <c r="U110">
        <f>IF(ISBLANK(Calculations!U110),"",Calculations!U110)</f>
        <v>717809339527.29541</v>
      </c>
      <c r="V110">
        <f>IF(ISBLANK(Calculations!V110),"",Calculations!V110)</f>
        <v>723836662535.5304</v>
      </c>
      <c r="W110">
        <f>IF(ISBLANK(Calculations!W110),"",Calculations!W110)</f>
        <v>730263559989.1106</v>
      </c>
      <c r="X110">
        <f>IF(ISBLANK(Calculations!X110),"",Calculations!X110)</f>
        <v>736945617976.83984</v>
      </c>
      <c r="Y110">
        <f>IF(ISBLANK(Calculations!Y110),"",Calculations!Y110)</f>
        <v>743772511213.02686</v>
      </c>
      <c r="Z110">
        <f>IF(ISBLANK(Calculations!Z110),"",Calculations!Z110)</f>
        <v>750839885074.13855</v>
      </c>
      <c r="AA110">
        <f>IF(ISBLANK(Calculations!AA110),"",Calculations!AA110)</f>
        <v>758091402528.21729</v>
      </c>
      <c r="AB110">
        <f>IF(ISBLANK(Calculations!AB110),"",Calculations!AB110)</f>
        <v>765317075841.27075</v>
      </c>
      <c r="AC110">
        <f>IF(ISBLANK(Calculations!AC110),"",Calculations!AC110)</f>
        <v>772460147565.72949</v>
      </c>
      <c r="AD110">
        <f>IF(ISBLANK(Calculations!AD110),"",Calculations!AD110)</f>
        <v>779649697096.6499</v>
      </c>
      <c r="AE110">
        <f>IF(ISBLANK(Calculations!AE110),"",Calculations!AE110)</f>
        <v>786889236248.97131</v>
      </c>
      <c r="AF110">
        <f>IF(ISBLANK(Calculations!AF110),"",Calculations!AF110)</f>
        <v>794121590206.34204</v>
      </c>
      <c r="AG110">
        <f>IF(ISBLANK(Calculations!AG110),"",Calculations!AG110)</f>
        <v>801337122347.57166</v>
      </c>
      <c r="AH110">
        <f>IF(ISBLANK(Calculations!AH110),"",Calculations!AH110)</f>
        <v>808577665732.3125</v>
      </c>
      <c r="AI110">
        <f>IF(ISBLANK(Calculations!AI110),"",Calculations!AI110)</f>
        <v>815817886874.30859</v>
      </c>
      <c r="AJ110">
        <f>IF(ISBLANK(Calculations!AJ110),"",Calculations!AJ110)</f>
        <v>823044132526.16895</v>
      </c>
      <c r="AK110">
        <f>IF(ISBLANK(Calculations!AK110),"",Calculations!AK110)</f>
        <v>822510360972.61597</v>
      </c>
      <c r="AL110">
        <f>IF(ISBLANK(Calculations!AL110),"",Calculations!AL110)</f>
        <v>821968934588.25671</v>
      </c>
      <c r="AM110">
        <f>IF(ISBLANK(Calculations!AM110),"",Calculations!AM110)</f>
        <v>821435354286.84595</v>
      </c>
      <c r="AN110">
        <f>IF(ISBLANK(Calculations!AN110),"",Calculations!AN110)</f>
        <v>820921168441.98596</v>
      </c>
      <c r="AO110">
        <f>IF(ISBLANK(Calculations!AO110),"",Calculations!AO110)</f>
        <v>820431904013.62134</v>
      </c>
      <c r="AP110">
        <f>IF(ISBLANK(Calculations!AP110),"",Calculations!AP110)</f>
        <v>819965847783.98181</v>
      </c>
      <c r="AQ110">
        <f>IF(ISBLANK(Calculations!AQ110),"",Calculations!AQ110)</f>
        <v>819531262988.59888</v>
      </c>
      <c r="AR110">
        <f>IF(ISBLANK(Calculations!AR110),"",Calculations!AR110)</f>
        <v>819125679066.5437</v>
      </c>
      <c r="AS110">
        <f>IF(ISBLANK(Calculations!AS110),"",Calculations!AS110)</f>
        <v>818753894953.80798</v>
      </c>
      <c r="AT110">
        <f>IF(ISBLANK(Calculations!AT110),"",Calculations!AT110)</f>
        <v>818417273213.05896</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7.3981011181916925E-2</v>
      </c>
      <c r="K111">
        <f>IF(ISBLANK(Calculations!K111),"",Calculations!K111)</f>
        <v>0.64879788889977408</v>
      </c>
      <c r="L111" t="str">
        <f>IF(ISBLANK(Calculations!L111),"",Calculations!L111)</f>
        <v>RESIDENTIAL</v>
      </c>
      <c r="M111" t="str">
        <f>IF(ISBLANK(Calculations!M111),"",Calculations!M111)</f>
        <v>appl</v>
      </c>
      <c r="N111" t="str">
        <f>IF(ISBLANK(Calculations!N111),"",Calculations!N111)</f>
        <v>petroleum diesel</v>
      </c>
      <c r="O111">
        <f t="shared" si="1"/>
        <v>463907666237.36084</v>
      </c>
      <c r="P111">
        <f>IF(ISBLANK(Calculations!P111),"",Calculations!P111)</f>
        <v>463907666237.36084</v>
      </c>
      <c r="Q111">
        <f>IF(ISBLANK(Calculations!Q111),"",Calculations!Q111)</f>
        <v>463907666237.36084</v>
      </c>
      <c r="R111">
        <f>IF(ISBLANK(Calculations!R111),"",Calculations!R111)</f>
        <v>449204957973.14178</v>
      </c>
      <c r="S111">
        <f>IF(ISBLANK(Calculations!S111),"",Calculations!S111)</f>
        <v>438442853441.60907</v>
      </c>
      <c r="T111">
        <f>IF(ISBLANK(Calculations!T111),"",Calculations!T111)</f>
        <v>431103089336.065</v>
      </c>
      <c r="U111">
        <f>IF(ISBLANK(Calculations!U111),"",Calculations!U111)</f>
        <v>426675596213.78766</v>
      </c>
      <c r="V111">
        <f>IF(ISBLANK(Calculations!V111),"",Calculations!V111)</f>
        <v>424691732882.93408</v>
      </c>
      <c r="W111">
        <f>IF(ISBLANK(Calculations!W111),"",Calculations!W111)</f>
        <v>424571809095.78491</v>
      </c>
      <c r="X111">
        <f>IF(ISBLANK(Calculations!X111),"",Calculations!X111)</f>
        <v>425732062770.50775</v>
      </c>
      <c r="Y111">
        <f>IF(ISBLANK(Calculations!Y111),"",Calculations!Y111)</f>
        <v>427689944651.29218</v>
      </c>
      <c r="Z111">
        <f>IF(ISBLANK(Calculations!Z111),"",Calculations!Z111)</f>
        <v>430238989485.20868</v>
      </c>
      <c r="AA111">
        <f>IF(ISBLANK(Calculations!AA111),"",Calculations!AA111)</f>
        <v>433170284525.75012</v>
      </c>
      <c r="AB111">
        <f>IF(ISBLANK(Calculations!AB111),"",Calculations!AB111)</f>
        <v>436239624524.5426</v>
      </c>
      <c r="AC111">
        <f>IF(ISBLANK(Calculations!AC111),"",Calculations!AC111)</f>
        <v>439344140411.22803</v>
      </c>
      <c r="AD111">
        <f>IF(ISBLANK(Calculations!AD111),"",Calculations!AD111)</f>
        <v>442567946675.75714</v>
      </c>
      <c r="AE111">
        <f>IF(ISBLANK(Calculations!AE111),"",Calculations!AE111)</f>
        <v>445897757540.78455</v>
      </c>
      <c r="AF111">
        <f>IF(ISBLANK(Calculations!AF111),"",Calculations!AF111)</f>
        <v>449284166948.34448</v>
      </c>
      <c r="AG111">
        <f>IF(ISBLANK(Calculations!AG111),"",Calculations!AG111)</f>
        <v>452673698524.79974</v>
      </c>
      <c r="AH111">
        <f>IF(ISBLANK(Calculations!AH111),"",Calculations!AH111)</f>
        <v>456089231450.77863</v>
      </c>
      <c r="AI111">
        <f>IF(ISBLANK(Calculations!AI111),"",Calculations!AI111)</f>
        <v>459521398249.69226</v>
      </c>
      <c r="AJ111">
        <f>IF(ISBLANK(Calculations!AJ111),"",Calculations!AJ111)</f>
        <v>462965158010.24878</v>
      </c>
      <c r="AK111">
        <f>IF(ISBLANK(Calculations!AK111),"",Calculations!AK111)</f>
        <v>462565851556.95941</v>
      </c>
      <c r="AL111">
        <f>IF(ISBLANK(Calculations!AL111),"",Calculations!AL111)</f>
        <v>462178249294.4679</v>
      </c>
      <c r="AM111">
        <f>IF(ISBLANK(Calculations!AM111),"",Calculations!AM111)</f>
        <v>461810315381.73474</v>
      </c>
      <c r="AN111">
        <f>IF(ISBLANK(Calculations!AN111),"",Calculations!AN111)</f>
        <v>461466348044.0976</v>
      </c>
      <c r="AO111">
        <f>IF(ISBLANK(Calculations!AO111),"",Calculations!AO111)</f>
        <v>461146565792.90735</v>
      </c>
      <c r="AP111">
        <f>IF(ISBLANK(Calculations!AP111),"",Calculations!AP111)</f>
        <v>460845443357.68726</v>
      </c>
      <c r="AQ111">
        <f>IF(ISBLANK(Calculations!AQ111),"",Calculations!AQ111)</f>
        <v>460566081112.50812</v>
      </c>
      <c r="AR111">
        <f>IF(ISBLANK(Calculations!AR111),"",Calculations!AR111)</f>
        <v>460305310683.81915</v>
      </c>
      <c r="AS111">
        <f>IF(ISBLANK(Calculations!AS111),"",Calculations!AS111)</f>
        <v>460066055243.90637</v>
      </c>
      <c r="AT111">
        <f>IF(ISBLANK(Calculations!AT111),"",Calculations!AT111)</f>
        <v>459850691444.04871</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0.64879788889977408</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0.64879788889977408</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0.64879788889977408</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0.64879788889977408</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0.10141682474886048</v>
      </c>
      <c r="K116">
        <f>IF(ISBLANK(Calculations!K116),"",Calculations!K116)</f>
        <v>0.64879788889977408</v>
      </c>
      <c r="L116" t="str">
        <f>IF(ISBLANK(Calculations!L116),"",Calculations!L116)</f>
        <v>RESIDENTIAL</v>
      </c>
      <c r="M116" t="str">
        <f>IF(ISBLANK(Calculations!M116),"",Calculations!M116)</f>
        <v>appl</v>
      </c>
      <c r="N116" t="str">
        <f>IF(ISBLANK(Calculations!N116),"",Calculations!N116)</f>
        <v>LPG propane or butane</v>
      </c>
      <c r="O116">
        <f t="shared" si="1"/>
        <v>427693641673.86377</v>
      </c>
      <c r="P116">
        <f>IF(ISBLANK(Calculations!P116),"",Calculations!P116)</f>
        <v>427693641673.86377</v>
      </c>
      <c r="Q116">
        <f>IF(ISBLANK(Calculations!Q116),"",Calculations!Q116)</f>
        <v>427693641673.86377</v>
      </c>
      <c r="R116">
        <f>IF(ISBLANK(Calculations!R116),"",Calculations!R116)</f>
        <v>424060077354.98822</v>
      </c>
      <c r="S116">
        <f>IF(ISBLANK(Calculations!S116),"",Calculations!S116)</f>
        <v>421099825627.8714</v>
      </c>
      <c r="T116">
        <f>IF(ISBLANK(Calculations!T116),"",Calculations!T116)</f>
        <v>419012590158.46259</v>
      </c>
      <c r="U116">
        <f>IF(ISBLANK(Calculations!U116),"",Calculations!U116)</f>
        <v>417949414517.9115</v>
      </c>
      <c r="V116">
        <f>IF(ISBLANK(Calculations!V116),"",Calculations!V116)</f>
        <v>418004923675.48578</v>
      </c>
      <c r="W116">
        <f>IF(ISBLANK(Calculations!W116),"",Calculations!W116)</f>
        <v>419058304181.52332</v>
      </c>
      <c r="X116">
        <f>IF(ISBLANK(Calculations!X116),"",Calculations!X116)</f>
        <v>420892820607.69086</v>
      </c>
      <c r="Y116">
        <f>IF(ISBLANK(Calculations!Y116),"",Calculations!Y116)</f>
        <v>423286036982.80469</v>
      </c>
      <c r="Z116">
        <f>IF(ISBLANK(Calculations!Z116),"",Calculations!Z116)</f>
        <v>426202932228.11487</v>
      </c>
      <c r="AA116">
        <f>IF(ISBLANK(Calculations!AA116),"",Calculations!AA116)</f>
        <v>429512927650.01202</v>
      </c>
      <c r="AB116">
        <f>IF(ISBLANK(Calculations!AB116),"",Calculations!AB116)</f>
        <v>432981716788.73883</v>
      </c>
      <c r="AC116">
        <f>IF(ISBLANK(Calculations!AC116),"",Calculations!AC116)</f>
        <v>436471444683.30652</v>
      </c>
      <c r="AD116">
        <f>IF(ISBLANK(Calculations!AD116),"",Calculations!AD116)</f>
        <v>440030761102.78442</v>
      </c>
      <c r="AE116">
        <f>IF(ISBLANK(Calculations!AE116),"",Calculations!AE116)</f>
        <v>443644300397.46558</v>
      </c>
      <c r="AF116">
        <f>IF(ISBLANK(Calculations!AF116),"",Calculations!AF116)</f>
        <v>447279564825.38464</v>
      </c>
      <c r="AG116">
        <f>IF(ISBLANK(Calculations!AG116),"",Calculations!AG116)</f>
        <v>450896644133.07056</v>
      </c>
      <c r="AH116">
        <f>IF(ISBLANK(Calculations!AH116),"",Calculations!AH116)</f>
        <v>454523828856.20624</v>
      </c>
      <c r="AI116">
        <f>IF(ISBLANK(Calculations!AI116),"",Calculations!AI116)</f>
        <v>458150694681.2699</v>
      </c>
      <c r="AJ116">
        <f>IF(ISBLANK(Calculations!AJ116),"",Calculations!AJ116)</f>
        <v>461766963173.34332</v>
      </c>
      <c r="AK116">
        <f>IF(ISBLANK(Calculations!AK116),"",Calculations!AK116)</f>
        <v>461704416719.55713</v>
      </c>
      <c r="AL116">
        <f>IF(ISBLANK(Calculations!AL116),"",Calculations!AL116)</f>
        <v>461617152106.56396</v>
      </c>
      <c r="AM116">
        <f>IF(ISBLANK(Calculations!AM116),"",Calculations!AM116)</f>
        <v>461511396818.54553</v>
      </c>
      <c r="AN116">
        <f>IF(ISBLANK(Calculations!AN116),"",Calculations!AN116)</f>
        <v>461392431755.91205</v>
      </c>
      <c r="AO116">
        <f>IF(ISBLANK(Calculations!AO116),"",Calculations!AO116)</f>
        <v>461263539548.91565</v>
      </c>
      <c r="AP116">
        <f>IF(ISBLANK(Calculations!AP116),"",Calculations!AP116)</f>
        <v>461126603964.70288</v>
      </c>
      <c r="AQ116">
        <f>IF(ISBLANK(Calculations!AQ116),"",Calculations!AQ116)</f>
        <v>460985839547.77405</v>
      </c>
      <c r="AR116">
        <f>IF(ISBLANK(Calculations!AR116),"",Calculations!AR116)</f>
        <v>460842630557.46161</v>
      </c>
      <c r="AS116">
        <f>IF(ISBLANK(Calculations!AS116),"",Calculations!AS116)</f>
        <v>460701738213.92303</v>
      </c>
      <c r="AT116">
        <f>IF(ISBLANK(Calculations!AT116),"",Calculations!AT116)</f>
        <v>460566494673.97742</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0.64879788889977408</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0.39564349390285297</v>
      </c>
      <c r="K121">
        <f>IF(ISBLANK(Calculations!K121),"",Calculations!K121)</f>
        <v>0.64879788889977408</v>
      </c>
      <c r="L121" t="str">
        <f>IF(ISBLANK(Calculations!L121),"",Calculations!L121)</f>
        <v>RESIDENTIAL</v>
      </c>
      <c r="M121" t="str">
        <f>IF(ISBLANK(Calculations!M121),"",Calculations!M121)</f>
        <v>other</v>
      </c>
      <c r="N121" t="str">
        <f>IF(ISBLANK(Calculations!N121),"",Calculations!N121)</f>
        <v>electricity</v>
      </c>
      <c r="O121">
        <f t="shared" si="1"/>
        <v>1860435426386.7334</v>
      </c>
      <c r="P121">
        <f>IF(ISBLANK(Calculations!P121),"",Calculations!P121)-(SUMIFS(BDEQ!B:B,BDEQ!$AG:$AG,About!$B$2,BDEQ!$AH:$AH,$I121)*BDEQ!$C$2*$J121*$K121)</f>
        <v>1860435426386.7334</v>
      </c>
      <c r="Q121">
        <f>IF(ISBLANK(Calculations!Q121),"",Calculations!Q121)-(SUMIFS(BDEQ!C:C,BDEQ!$AG:$AG,About!$B$2,BDEQ!$AH:$AH,$I121)*BDEQ!$C$2*$J121*$K121)</f>
        <v>1860435426386.7334</v>
      </c>
      <c r="R121">
        <f>IF(ISBLANK(Calculations!R121),"",Calculations!R121)-(SUMIFS(BDEQ!D:D,BDEQ!$AG:$AG,About!$B$2,BDEQ!$AH:$AH,$I121)*BDEQ!$C$2*$J121*$K121)</f>
        <v>1838256734382.6914</v>
      </c>
      <c r="S121">
        <f>IF(ISBLANK(Calculations!S121),"",Calculations!S121)-(SUMIFS(BDEQ!E:E,BDEQ!$AG:$AG,About!$B$2,BDEQ!$AH:$AH,$I121)*BDEQ!$C$2*$J121*$K121)</f>
        <v>1810943554621.7788</v>
      </c>
      <c r="T121">
        <f>IF(ISBLANK(Calculations!T121),"",Calculations!T121)-(SUMIFS(BDEQ!F:F,BDEQ!$AG:$AG,About!$B$2,BDEQ!$AH:$AH,$I121)*BDEQ!$C$2*$J121*$K121)</f>
        <v>1784656000248.4033</v>
      </c>
      <c r="U121">
        <f>IF(ISBLANK(Calculations!U121),"",Calculations!U121)-(SUMIFS(BDEQ!G:G,BDEQ!$AG:$AG,About!$B$2,BDEQ!$AH:$AH,$I121)*BDEQ!$C$2*$J121*$K121)</f>
        <v>1762686181480.5659</v>
      </c>
      <c r="V121">
        <f>IF(ISBLANK(Calculations!V121),"",Calculations!V121)-(SUMIFS(BDEQ!H:H,BDEQ!$AG:$AG,About!$B$2,BDEQ!$AH:$AH,$I121)*BDEQ!$C$2*$J121*$K121)</f>
        <v>1742533905069.6433</v>
      </c>
      <c r="W121">
        <f>IF(ISBLANK(Calculations!W121),"",Calculations!W121)-(SUMIFS(BDEQ!I:I,BDEQ!$AG:$AG,About!$B$2,BDEQ!$AH:$AH,$I121)*BDEQ!$C$2*$J121*$K121)</f>
        <v>1726084225874.6145</v>
      </c>
      <c r="X121">
        <f>IF(ISBLANK(Calculations!X121),"",Calculations!X121)-(SUMIFS(BDEQ!J:J,BDEQ!$AG:$AG,About!$B$2,BDEQ!$AH:$AH,$I121)*BDEQ!$C$2*$J121*$K121)</f>
        <v>1709775638488.4482</v>
      </c>
      <c r="Y121">
        <f>IF(ISBLANK(Calculations!Y121),"",Calculations!Y121)-(SUMIFS(BDEQ!K:K,BDEQ!$AG:$AG,About!$B$2,BDEQ!$AH:$AH,$I121)*BDEQ!$C$2*$J121*$K121)</f>
        <v>1691848321701.6101</v>
      </c>
      <c r="Z121">
        <f>IF(ISBLANK(Calculations!Z121),"",Calculations!Z121)-(SUMIFS(BDEQ!L:L,BDEQ!$AG:$AG,About!$B$2,BDEQ!$AH:$AH,$I121)*BDEQ!$C$2*$J121*$K121)</f>
        <v>1676854265618.5068</v>
      </c>
      <c r="AA121">
        <f>IF(ISBLANK(Calculations!AA121),"",Calculations!AA121)-(SUMIFS(BDEQ!M:M,BDEQ!$AG:$AG,About!$B$2,BDEQ!$AH:$AH,$I121)*BDEQ!$C$2*$J121*$K121)</f>
        <v>1664468338370.2354</v>
      </c>
      <c r="AB121">
        <f>IF(ISBLANK(Calculations!AB121),"",Calculations!AB121)-(SUMIFS(BDEQ!N:N,BDEQ!$AG:$AG,About!$B$2,BDEQ!$AH:$AH,$I121)*BDEQ!$C$2*$J121*$K121)</f>
        <v>1652950907745.8044</v>
      </c>
      <c r="AC121">
        <f>IF(ISBLANK(Calculations!AC121),"",Calculations!AC121)-(SUMIFS(BDEQ!O:O,BDEQ!$AG:$AG,About!$B$2,BDEQ!$AH:$AH,$I121)*BDEQ!$C$2*$J121*$K121)</f>
        <v>1641202240830.6028</v>
      </c>
      <c r="AD121">
        <f>IF(ISBLANK(Calculations!AD121),"",Calculations!AD121)-(SUMIFS(BDEQ!P:P,BDEQ!$AG:$AG,About!$B$2,BDEQ!$AH:$AH,$I121)*BDEQ!$C$2*$J121*$K121)</f>
        <v>1631101150153.7522</v>
      </c>
      <c r="AE121">
        <f>IF(ISBLANK(Calculations!AE121),"",Calculations!AE121)-(SUMIFS(BDEQ!Q:Q,BDEQ!$AG:$AG,About!$B$2,BDEQ!$AH:$AH,$I121)*BDEQ!$C$2*$J121*$K121)</f>
        <v>1622235017491.9377</v>
      </c>
      <c r="AF121">
        <f>IF(ISBLANK(Calculations!AF121),"",Calculations!AF121)-(SUMIFS(BDEQ!R:R,BDEQ!$AG:$AG,About!$B$2,BDEQ!$AH:$AH,$I121)*BDEQ!$C$2*$J121*$K121)</f>
        <v>1609055815761.9392</v>
      </c>
      <c r="AG121">
        <f>IF(ISBLANK(Calculations!AG121),"",Calculations!AG121)-(SUMIFS(BDEQ!S:S,BDEQ!$AG:$AG,About!$B$2,BDEQ!$AH:$AH,$I121)*BDEQ!$C$2*$J121*$K121)</f>
        <v>1594177247064.7729</v>
      </c>
      <c r="AH121">
        <f>IF(ISBLANK(Calculations!AH121),"",Calculations!AH121)-(SUMIFS(BDEQ!T:T,BDEQ!$AG:$AG,About!$B$2,BDEQ!$AH:$AH,$I121)*BDEQ!$C$2*$J121*$K121)</f>
        <v>1578282639233.8093</v>
      </c>
      <c r="AI121">
        <f>IF(ISBLANK(Calculations!AI121),"",Calculations!AI121)-(SUMIFS(BDEQ!U:U,BDEQ!$AG:$AG,About!$B$2,BDEQ!$AH:$AH,$I121)*BDEQ!$C$2*$J121*$K121)</f>
        <v>1559430348819.562</v>
      </c>
      <c r="AJ121">
        <f>IF(ISBLANK(Calculations!AJ121),"",Calculations!AJ121)-(SUMIFS(BDEQ!V:V,BDEQ!$AG:$AG,About!$B$2,BDEQ!$AH:$AH,$I121)*BDEQ!$C$2*$J121*$K121)</f>
        <v>1540187805511.2866</v>
      </c>
      <c r="AK121">
        <f>IF(ISBLANK(Calculations!AK121),"",Calculations!AK121)-(SUMIFS(BDEQ!W:W,BDEQ!$AG:$AG,About!$B$2,BDEQ!$AH:$AH,$I121)*BDEQ!$C$2*$J121*$K121)</f>
        <v>1513098084426.5911</v>
      </c>
      <c r="AL121">
        <f>IF(ISBLANK(Calculations!AL121),"",Calculations!AL121)-(SUMIFS(BDEQ!X:X,BDEQ!$AG:$AG,About!$B$2,BDEQ!$AH:$AH,$I121)*BDEQ!$C$2*$J121*$K121)</f>
        <v>1484120561624.6614</v>
      </c>
      <c r="AM121">
        <f>IF(ISBLANK(Calculations!AM121),"",Calculations!AM121)-(SUMIFS(BDEQ!Y:Y,BDEQ!$AG:$AG,About!$B$2,BDEQ!$AH:$AH,$I121)*BDEQ!$C$2*$J121*$K121)</f>
        <v>1452950504554.8328</v>
      </c>
      <c r="AN121">
        <f>IF(ISBLANK(Calculations!AN121),"",Calculations!AN121)-(SUMIFS(BDEQ!Z:Z,BDEQ!$AG:$AG,About!$B$2,BDEQ!$AH:$AH,$I121)*BDEQ!$C$2*$J121*$K121)</f>
        <v>1423285472914.3264</v>
      </c>
      <c r="AO121">
        <f>IF(ISBLANK(Calculations!AO121),"",Calculations!AO121)-(SUMIFS(BDEQ!AA:AA,BDEQ!$AG:$AG,About!$B$2,BDEQ!$AH:$AH,$I121)*BDEQ!$C$2*$J121*$K121)</f>
        <v>1390723740836.0581</v>
      </c>
      <c r="AP121">
        <f>IF(ISBLANK(Calculations!AP121),"",Calculations!AP121)-(SUMIFS(BDEQ!AB:AB,BDEQ!$AG:$AG,About!$B$2,BDEQ!$AH:$AH,$I121)*BDEQ!$C$2*$J121*$K121)</f>
        <v>1364171648855.6396</v>
      </c>
      <c r="AQ121">
        <f>IF(ISBLANK(Calculations!AQ121),"",Calculations!AQ121)-(SUMIFS(BDEQ!AC:AC,BDEQ!$AG:$AG,About!$B$2,BDEQ!$AH:$AH,$I121)*BDEQ!$C$2*$J121*$K121)</f>
        <v>1332480696111.4121</v>
      </c>
      <c r="AR121">
        <f>IF(ISBLANK(Calculations!AR121),"",Calculations!AR121)-(SUMIFS(BDEQ!AD:AD,BDEQ!$AG:$AG,About!$B$2,BDEQ!$AH:$AH,$I121)*BDEQ!$C$2*$J121*$K121)</f>
        <v>1298436511362.1611</v>
      </c>
      <c r="AS121">
        <f>IF(ISBLANK(Calculations!AS121),"",Calculations!AS121)-(SUMIFS(BDEQ!AE:AE,BDEQ!$AG:$AG,About!$B$2,BDEQ!$AH:$AH,$I121)*BDEQ!$C$2*$J121*$K121)</f>
        <v>1260338524502.6775</v>
      </c>
      <c r="AT121">
        <f>IF(ISBLANK(Calculations!AT121),"",Calculations!AT121)-(SUMIFS(BDEQ!AF:AF,BDEQ!$AG:$AG,About!$B$2,BDEQ!$AH:$AH,$I121)*BDEQ!$C$2*$J121*$K121)</f>
        <v>1230464892756.0532</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0.64879788889977408</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0.64879788889977408</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0.64879788889977408</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0.64879788889977408</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0.64879788889977408</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0.64879788889977408</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0.64879788889977408</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0.64879788889977408</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0.64879788889977408</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2.6969161507966063E-2</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171820527967.2518</v>
      </c>
      <c r="P134">
        <f>IF(ISBLANK(Calculations!P134),"",Calculations!P134)</f>
        <v>171820527967.2518</v>
      </c>
      <c r="Q134">
        <f>IF(ISBLANK(Calculations!Q134),"",Calculations!Q134)</f>
        <v>171820527967.2518</v>
      </c>
      <c r="R134">
        <f>IF(ISBLANK(Calculations!R134),"",Calculations!R134)</f>
        <v>170676119048.20831</v>
      </c>
      <c r="S134">
        <f>IF(ISBLANK(Calculations!S134),"",Calculations!S134)</f>
        <v>169493479940.23062</v>
      </c>
      <c r="T134">
        <f>IF(ISBLANK(Calculations!T134),"",Calculations!T134)</f>
        <v>168292756841.05206</v>
      </c>
      <c r="U134">
        <f>IF(ISBLANK(Calculations!U134),"",Calculations!U134)</f>
        <v>167129185001.60678</v>
      </c>
      <c r="V134">
        <f>IF(ISBLANK(Calculations!V134),"",Calculations!V134)</f>
        <v>166025832787.93707</v>
      </c>
      <c r="W134">
        <f>IF(ISBLANK(Calculations!W134),"",Calculations!W134)</f>
        <v>165004944570.91623</v>
      </c>
      <c r="X134">
        <f>IF(ISBLANK(Calculations!X134),"",Calculations!X134)</f>
        <v>164044087240.9415</v>
      </c>
      <c r="Y134">
        <f>IF(ISBLANK(Calculations!Y134),"",Calculations!Y134)</f>
        <v>163196927682.76163</v>
      </c>
      <c r="Z134">
        <f>IF(ISBLANK(Calculations!Z134),"",Calculations!Z134)</f>
        <v>162410044098.25311</v>
      </c>
      <c r="AA134">
        <f>IF(ISBLANK(Calculations!AA134),"",Calculations!AA134)</f>
        <v>161701310696.82227</v>
      </c>
      <c r="AB134">
        <f>IF(ISBLANK(Calculations!AB134),"",Calculations!AB134)</f>
        <v>160990028975.8071</v>
      </c>
      <c r="AC134">
        <f>IF(ISBLANK(Calculations!AC134),"",Calculations!AC134)</f>
        <v>160344617494.76099</v>
      </c>
      <c r="AD134">
        <f>IF(ISBLANK(Calculations!AD134),"",Calculations!AD134)</f>
        <v>159665055267.32382</v>
      </c>
      <c r="AE134">
        <f>IF(ISBLANK(Calculations!AE134),"",Calculations!AE134)</f>
        <v>158964496291.09204</v>
      </c>
      <c r="AF134">
        <f>IF(ISBLANK(Calculations!AF134),"",Calculations!AF134)</f>
        <v>158253602055.5173</v>
      </c>
      <c r="AG134">
        <f>IF(ISBLANK(Calculations!AG134),"",Calculations!AG134)</f>
        <v>157547289948.83505</v>
      </c>
      <c r="AH134">
        <f>IF(ISBLANK(Calculations!AH134),"",Calculations!AH134)</f>
        <v>156868975188.25589</v>
      </c>
      <c r="AI134">
        <f>IF(ISBLANK(Calculations!AI134),"",Calculations!AI134)</f>
        <v>156226711317.17566</v>
      </c>
      <c r="AJ134">
        <f>IF(ISBLANK(Calculations!AJ134),"",Calculations!AJ134)</f>
        <v>155642104385.10468</v>
      </c>
      <c r="AK134">
        <f>IF(ISBLANK(Calculations!AK134),"",Calculations!AK134)</f>
        <v>155092339079.7728</v>
      </c>
      <c r="AL134">
        <f>IF(ISBLANK(Calculations!AL134),"",Calculations!AL134)</f>
        <v>154609220960.05975</v>
      </c>
      <c r="AM134">
        <f>IF(ISBLANK(Calculations!AM134),"",Calculations!AM134)</f>
        <v>154230479792.84882</v>
      </c>
      <c r="AN134">
        <f>IF(ISBLANK(Calculations!AN134),"",Calculations!AN134)</f>
        <v>153894581774.1207</v>
      </c>
      <c r="AO134">
        <f>IF(ISBLANK(Calculations!AO134),"",Calculations!AO134)</f>
        <v>153628273796.6459</v>
      </c>
      <c r="AP134">
        <f>IF(ISBLANK(Calculations!AP134),"",Calculations!AP134)</f>
        <v>153424325417.93588</v>
      </c>
      <c r="AQ134">
        <f>IF(ISBLANK(Calculations!AQ134),"",Calculations!AQ134)</f>
        <v>153229534419.05704</v>
      </c>
      <c r="AR134">
        <f>IF(ISBLANK(Calculations!AR134),"",Calculations!AR134)</f>
        <v>153078353298.4902</v>
      </c>
      <c r="AS134">
        <f>IF(ISBLANK(Calculations!AS134),"",Calculations!AS134)</f>
        <v>152950023194.17261</v>
      </c>
      <c r="AT134">
        <f>IF(ISBLANK(Calculations!AT134),"",Calculations!AT134)</f>
        <v>152852521501.83978</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0.50738378929495354</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3946431113136.1484</v>
      </c>
      <c r="P136">
        <f>IF(ISBLANK(Calculations!P136),"",Calculations!P136)</f>
        <v>3946431113136.1484</v>
      </c>
      <c r="Q136">
        <f>IF(ISBLANK(Calculations!Q136),"",Calculations!Q136)</f>
        <v>3946431113136.1484</v>
      </c>
      <c r="R136">
        <f>IF(ISBLANK(Calculations!R136),"",Calculations!R136)</f>
        <v>3913549326075.2046</v>
      </c>
      <c r="S136" s="99">
        <f>IF(ISBLANK(Calculations!S136),"",Calculations!S136 + ('IRA Buildings Changes'!$F$38/($AB$133-$R$133)*(S133-$R$133)))</f>
        <v>3875521796085.8306</v>
      </c>
      <c r="T136" s="99">
        <f>IF(ISBLANK(Calculations!T136),"",Calculations!T136 + ('IRA Buildings Changes'!$F$38/($AB$133-$R$133)*(T133-$R$133)))</f>
        <v>3836810101681.7671</v>
      </c>
      <c r="U136" s="99">
        <f>IF(ISBLANK(Calculations!U136),"",Calculations!U136 + ('IRA Buildings Changes'!$F$38/($AB$133-$R$133)*(U133-$R$133)))</f>
        <v>3798558343980.7588</v>
      </c>
      <c r="V136" s="99">
        <f>IF(ISBLANK(Calculations!V136),"",Calculations!V136 + ('IRA Buildings Changes'!$F$38/($AB$133-$R$133)*(V133-$R$133)))</f>
        <v>3761433620489.1235</v>
      </c>
      <c r="W136" s="99">
        <f>IF(ISBLANK(Calculations!W136),"",Calculations!W136 + ('IRA Buildings Changes'!$F$38/($AB$133-$R$133)*(W133-$R$133)))</f>
        <v>3726327399827.3169</v>
      </c>
      <c r="X136" s="99">
        <f>IF(ISBLANK(Calculations!X136),"",Calculations!X136 + ('IRA Buildings Changes'!$F$38/($AB$133-$R$133)*(X133-$R$133)))</f>
        <v>3693348010945.689</v>
      </c>
      <c r="Y136" s="99">
        <f>IF(ISBLANK(Calculations!Y136),"",Calculations!Y136 + ('IRA Buildings Changes'!$F$38/($AB$133-$R$133)*(Y133-$R$133)))</f>
        <v>3664459716978.0317</v>
      </c>
      <c r="Z136" s="99">
        <f>IF(ISBLANK(Calculations!Z136),"",Calculations!Z136 + ('IRA Buildings Changes'!$F$38/($AB$133-$R$133)*(Z133-$R$133)))</f>
        <v>3639287930160.2266</v>
      </c>
      <c r="AA136" s="99">
        <f>IF(ISBLANK(Calculations!AA136),"",Calculations!AA136 + ('IRA Buildings Changes'!$F$38/($AB$133-$R$133)*(AA133-$R$133)))</f>
        <v>3618660941808.9907</v>
      </c>
      <c r="AB136" s="98">
        <f>IF(ISBLANK(Calculations!AB136),"",Calculations!AB136 + 'IRA Buildings Changes'!F38)</f>
        <v>3601372109238.751</v>
      </c>
      <c r="AC136" s="99">
        <f>IF(ISBLANK(Calculations!AC136),"",Calculations!AC136 + 'IRA Buildings Changes'!$F$38)</f>
        <v>3593870807562.314</v>
      </c>
      <c r="AD136" s="99">
        <f>IF(ISBLANK(Calculations!AD136),"",Calculations!AD136 + 'IRA Buildings Changes'!$F$38)</f>
        <v>3589706972473.5234</v>
      </c>
      <c r="AE136" s="99">
        <f>IF(ISBLANK(Calculations!AE136),"",Calculations!AE136 + 'IRA Buildings Changes'!$F$38)</f>
        <v>3589131814605.0044</v>
      </c>
      <c r="AF136" s="99">
        <f>IF(ISBLANK(Calculations!AF136),"",Calculations!AF136 + 'IRA Buildings Changes'!$F$38)</f>
        <v>3591942189882.7021</v>
      </c>
      <c r="AG136" s="99">
        <f>IF(ISBLANK(Calculations!AG136),"",Calculations!AG136 + 'IRA Buildings Changes'!$F$38)</f>
        <v>3597431042040.021</v>
      </c>
      <c r="AH136" s="99">
        <f>IF(ISBLANK(Calculations!AH136),"",Calculations!AH136 + 'IRA Buildings Changes'!$F$38)</f>
        <v>3605450089969.1343</v>
      </c>
      <c r="AI136" s="99">
        <f>IF(ISBLANK(Calculations!AI136),"",Calculations!AI136 + 'IRA Buildings Changes'!$F$38)</f>
        <v>3615497202798.7344</v>
      </c>
      <c r="AJ136" s="99">
        <f>IF(ISBLANK(Calculations!AJ136),"",Calculations!AJ136 + 'IRA Buildings Changes'!$F$38)</f>
        <v>3627402145990.9775</v>
      </c>
      <c r="AK136" s="99">
        <f>IF(ISBLANK(Calculations!AK136),"",Calculations!AK136 + 'IRA Buildings Changes'!$F$38)</f>
        <v>3639306698808.7637</v>
      </c>
      <c r="AL136" s="99">
        <f>IF(ISBLANK(Calculations!AL136),"",Calculations!AL136 + 'IRA Buildings Changes'!$F$38)</f>
        <v>3651528499569.8691</v>
      </c>
      <c r="AM136" s="99">
        <f>IF(ISBLANK(Calculations!AM136),"",Calculations!AM136 + 'IRA Buildings Changes'!$F$38)</f>
        <v>3664578492930.1504</v>
      </c>
      <c r="AN136" s="99">
        <f>IF(ISBLANK(Calculations!AN136),"",Calculations!AN136 + 'IRA Buildings Changes'!$F$38)</f>
        <v>3676565627484.9883</v>
      </c>
      <c r="AO136" s="99">
        <f>IF(ISBLANK(Calculations!AO136),"",Calculations!AO136 + 'IRA Buildings Changes'!$F$38)</f>
        <v>3688003600789.6655</v>
      </c>
      <c r="AP136" s="99">
        <f>IF(ISBLANK(Calculations!AP136),"",Calculations!AP136 + 'IRA Buildings Changes'!$F$38)</f>
        <v>3698676937572.9058</v>
      </c>
      <c r="AQ136" s="99">
        <f>IF(ISBLANK(Calculations!AQ136),"",Calculations!AQ136 + 'IRA Buildings Changes'!$F$38)</f>
        <v>3707308586257.2905</v>
      </c>
      <c r="AR136" s="99">
        <f>IF(ISBLANK(Calculations!AR136),"",Calculations!AR136 + 'IRA Buildings Changes'!$F$38)</f>
        <v>3714917869846.2905</v>
      </c>
      <c r="AS136" s="99">
        <f>IF(ISBLANK(Calculations!AS136),"",Calculations!AS136 + 'IRA Buildings Changes'!$F$38)</f>
        <v>3721218593410.7671</v>
      </c>
      <c r="AT136" s="99">
        <f>IF(ISBLANK(Calculations!AT136),"",Calculations!AT136 + 'IRA Buildings Changes'!$F$38)</f>
        <v>3726622253483.2329</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0.899445555000988</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3769576321009.1406</v>
      </c>
      <c r="P137">
        <f>IF(ISBLANK(Calculations!P137),"",Calculations!P137)</f>
        <v>3769576321009.1406</v>
      </c>
      <c r="Q137">
        <f>IF(ISBLANK(Calculations!Q137),"",Calculations!Q137)</f>
        <v>3769576321009.1406</v>
      </c>
      <c r="R137">
        <f>IF(ISBLANK(Calculations!R137),"",Calculations!R137)</f>
        <v>3789698247959.666</v>
      </c>
      <c r="S137">
        <f>IF(ISBLANK(Calculations!S137),"",Calculations!S137)</f>
        <v>3808453952825.0264</v>
      </c>
      <c r="T137">
        <f>IF(ISBLANK(Calculations!T137),"",Calculations!T137)</f>
        <v>3825749684267.1416</v>
      </c>
      <c r="U137">
        <f>IF(ISBLANK(Calculations!U137),"",Calculations!U137)</f>
        <v>3842288630073.5391</v>
      </c>
      <c r="V137">
        <f>IF(ISBLANK(Calculations!V137),"",Calculations!V137)</f>
        <v>3857929373035.4751</v>
      </c>
      <c r="W137">
        <f>IF(ISBLANK(Calculations!W137),"",Calculations!W137)</f>
        <v>3872522665049.2251</v>
      </c>
      <c r="X137">
        <f>IF(ISBLANK(Calculations!X137),"",Calculations!X137)</f>
        <v>3884965151001.584</v>
      </c>
      <c r="Y137">
        <f>IF(ISBLANK(Calculations!Y137),"",Calculations!Y137)</f>
        <v>3896383859863.3799</v>
      </c>
      <c r="Z137">
        <f>IF(ISBLANK(Calculations!Z137),"",Calculations!Z137)</f>
        <v>3905578223653.3545</v>
      </c>
      <c r="AA137">
        <f>IF(ISBLANK(Calculations!AA137),"",Calculations!AA137)</f>
        <v>3913171017552.375</v>
      </c>
      <c r="AB137">
        <f>IF(ISBLANK(Calculations!AB137),"",Calculations!AB137)</f>
        <v>3917891226315.938</v>
      </c>
      <c r="AC137">
        <f>IF(ISBLANK(Calculations!AC137),"",Calculations!AC137)</f>
        <v>3922106827984.9038</v>
      </c>
      <c r="AD137">
        <f>IF(ISBLANK(Calculations!AD137),"",Calculations!AD137)</f>
        <v>3923962084970.1343</v>
      </c>
      <c r="AE137">
        <f>IF(ISBLANK(Calculations!AE137),"",Calculations!AE137)</f>
        <v>3924003703807.1992</v>
      </c>
      <c r="AF137">
        <f>IF(ISBLANK(Calculations!AF137),"",Calculations!AF137)</f>
        <v>3922434650754.7671</v>
      </c>
      <c r="AG137">
        <f>IF(ISBLANK(Calculations!AG137),"",Calculations!AG137)</f>
        <v>3919665908014.4927</v>
      </c>
      <c r="AH137">
        <f>IF(ISBLANK(Calculations!AH137),"",Calculations!AH137)</f>
        <v>3915893533970.0298</v>
      </c>
      <c r="AI137">
        <f>IF(ISBLANK(Calculations!AI137),"",Calculations!AI137)</f>
        <v>3911051194883.7451</v>
      </c>
      <c r="AJ137">
        <f>IF(ISBLANK(Calculations!AJ137),"",Calculations!AJ137)</f>
        <v>3905685798496.125</v>
      </c>
      <c r="AK137">
        <f>IF(ISBLANK(Calculations!AK137),"",Calculations!AK137)</f>
        <v>3898817692641.79</v>
      </c>
      <c r="AL137">
        <f>IF(ISBLANK(Calculations!AL137),"",Calculations!AL137)</f>
        <v>3891435597871.8145</v>
      </c>
      <c r="AM137">
        <f>IF(ISBLANK(Calculations!AM137),"",Calculations!AM137)</f>
        <v>3884867008264.8081</v>
      </c>
      <c r="AN137">
        <f>IF(ISBLANK(Calculations!AN137),"",Calculations!AN137)</f>
        <v>3877963630391.543</v>
      </c>
      <c r="AO137">
        <f>IF(ISBLANK(Calculations!AO137),"",Calculations!AO137)</f>
        <v>3871768439766.9438</v>
      </c>
      <c r="AP137">
        <f>IF(ISBLANK(Calculations!AP137),"",Calculations!AP137)</f>
        <v>3866410315898.3267</v>
      </c>
      <c r="AQ137">
        <f>IF(ISBLANK(Calculations!AQ137),"",Calculations!AQ137)</f>
        <v>3860780282775.7046</v>
      </c>
      <c r="AR137">
        <f>IF(ISBLANK(Calculations!AR137),"",Calculations!AR137)</f>
        <v>3855921576875.6753</v>
      </c>
      <c r="AS137">
        <f>IF(ISBLANK(Calculations!AS137),"",Calculations!AS137)</f>
        <v>3851274107986.4292</v>
      </c>
      <c r="AT137">
        <f>IF(ISBLANK(Calculations!AT137),"",Calculations!AT137)</f>
        <v>3847065395300.0449</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2300000000000</v>
      </c>
      <c r="P139">
        <f>IF(ISBLANK(Calculations!P139),"",Calculations!P139)</f>
        <v>2300000000000</v>
      </c>
      <c r="Q139">
        <f>IF(ISBLANK(Calculations!Q139),"",Calculations!Q139)</f>
        <v>2300000000000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24000000000</v>
      </c>
      <c r="P140">
        <f>IF(ISBLANK(Calculations!P140),"",Calculations!P140)</f>
        <v>24000000000</v>
      </c>
      <c r="Q140">
        <f>IF(ISBLANK(Calculations!Q140),"",Calculations!Q140)</f>
        <v>24000000000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92000000000</v>
      </c>
      <c r="P141">
        <f>IF(ISBLANK(Calculations!P141),"",Calculations!P141)</f>
        <v>92000000000</v>
      </c>
      <c r="Q141">
        <f>IF(ISBLANK(Calculations!Q141),"",Calculations!Q141)</f>
        <v>92000000000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3295000000000</v>
      </c>
      <c r="P142">
        <f>IF(ISBLANK(Calculations!P142),"",Calculations!P142)</f>
        <v>3295000000000</v>
      </c>
      <c r="Q142">
        <f>IF(ISBLANK(Calculations!Q142),"",Calculations!Q142)</f>
        <v>3295000000000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0.11501271795471987</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732746026089.52026</v>
      </c>
      <c r="P147">
        <f>IF(ISBLANK(Calculations!P147),"",Calculations!P147)</f>
        <v>732746026089.52026</v>
      </c>
      <c r="Q147">
        <f>IF(ISBLANK(Calculations!Q147),"",Calculations!Q147)</f>
        <v>732746026089.52026</v>
      </c>
      <c r="R147">
        <f>IF(ISBLANK(Calculations!R147),"",Calculations!R147)</f>
        <v>733331218485.1156</v>
      </c>
      <c r="S147" s="99">
        <f>IF(ISBLANK(Calculations!S147),"",Calculations!S147+('IRA Buildings Changes'!$E$38/($AB$146-$R$146)*(S146-$R$146)))</f>
        <v>727290134311.22412</v>
      </c>
      <c r="T147" s="99">
        <f>IF(ISBLANK(Calculations!T147),"",Calculations!T147+('IRA Buildings Changes'!$E$38/($AB$146-$R$146)*(T146-$R$146)))</f>
        <v>721157123292.66199</v>
      </c>
      <c r="U147" s="99">
        <f>IF(ISBLANK(Calculations!U147),"",Calculations!U147+('IRA Buildings Changes'!$E$38/($AB$146-$R$146)*(U146-$R$146)))</f>
        <v>714296743362.99731</v>
      </c>
      <c r="V147" s="99">
        <f>IF(ISBLANK(Calculations!V147),"",Calculations!V147+('IRA Buildings Changes'!$E$38/($AB$146-$R$146)*(V146-$R$146)))</f>
        <v>706926482010.29407</v>
      </c>
      <c r="W147" s="99">
        <f>IF(ISBLANK(Calculations!W147),"",Calculations!W147+('IRA Buildings Changes'!$E$38/($AB$146-$R$146)*(W146-$R$146)))</f>
        <v>698937290660.46045</v>
      </c>
      <c r="X147" s="99">
        <f>IF(ISBLANK(Calculations!X147),"",Calculations!X147+('IRA Buildings Changes'!$E$38/($AB$146-$R$146)*(X146-$R$146)))</f>
        <v>690460443343.0625</v>
      </c>
      <c r="Y147" s="99">
        <f>IF(ISBLANK(Calculations!Y147),"",Calculations!Y147+('IRA Buildings Changes'!$E$38/($AB$146-$R$146)*(Y146-$R$146)))</f>
        <v>681254988631.56934</v>
      </c>
      <c r="Z147" s="99">
        <f>IF(ISBLANK(Calculations!Z147),"",Calculations!Z147+('IRA Buildings Changes'!$E$38/($AB$146-$R$146)*(Z146-$R$146)))</f>
        <v>671834325758.84351</v>
      </c>
      <c r="AA147" s="99">
        <f>IF(ISBLANK(Calculations!AA147),"",Calculations!AA147+('IRA Buildings Changes'!$E$38/($AB$146-$R$146)*(AA146-$R$146)))</f>
        <v>662684787665.3689</v>
      </c>
      <c r="AB147" s="98">
        <f>IF(ISBLANK(Calculations!AB147),"",Calculations!AB147 + 'IRA Buildings Changes'!E38)</f>
        <v>653804209498.87</v>
      </c>
      <c r="AC147" s="99">
        <f>IF(ISBLANK(Calculations!AC147),"",Calculations!AC147  + 'IRA Buildings Changes'!$E$38)</f>
        <v>650563271737.57458</v>
      </c>
      <c r="AD147" s="99">
        <f>IF(ISBLANK(Calculations!AD147),"",Calculations!AD147  + 'IRA Buildings Changes'!$E$38)</f>
        <v>647973562670.724</v>
      </c>
      <c r="AE147" s="99">
        <f>IF(ISBLANK(Calculations!AE147),"",Calculations!AE147  + 'IRA Buildings Changes'!$E$38)</f>
        <v>645210116718.52881</v>
      </c>
      <c r="AF147" s="99">
        <f>IF(ISBLANK(Calculations!AF147),"",Calculations!AF147  + 'IRA Buildings Changes'!$E$38)</f>
        <v>643358004519.11938</v>
      </c>
      <c r="AG147" s="99">
        <f>IF(ISBLANK(Calculations!AG147),"",Calculations!AG147  + 'IRA Buildings Changes'!$E$38)</f>
        <v>641219488072.12036</v>
      </c>
      <c r="AH147" s="99">
        <f>IF(ISBLANK(Calculations!AH147),"",Calculations!AH147  + 'IRA Buildings Changes'!$E$38)</f>
        <v>639824683529.50122</v>
      </c>
      <c r="AI147" s="99">
        <f>IF(ISBLANK(Calculations!AI147),"",Calculations!AI147  + 'IRA Buildings Changes'!$E$38)</f>
        <v>639511213897.08325</v>
      </c>
      <c r="AJ147" s="99">
        <f>IF(ISBLANK(Calculations!AJ147),"",Calculations!AJ147  + 'IRA Buildings Changes'!$E$38)</f>
        <v>639207218728.98804</v>
      </c>
      <c r="AK147" s="99">
        <f>IF(ISBLANK(Calculations!AK147),"",Calculations!AK147  + 'IRA Buildings Changes'!$E$38)</f>
        <v>639937812146.38379</v>
      </c>
      <c r="AL147" s="99">
        <f>IF(ISBLANK(Calculations!AL147),"",Calculations!AL147  + 'IRA Buildings Changes'!$E$38)</f>
        <v>640624692544.21155</v>
      </c>
      <c r="AM147" s="99">
        <f>IF(ISBLANK(Calculations!AM147),"",Calculations!AM147  + 'IRA Buildings Changes'!$E$38)</f>
        <v>641733417215.82056</v>
      </c>
      <c r="AN147" s="99">
        <f>IF(ISBLANK(Calculations!AN147),"",Calculations!AN147  + 'IRA Buildings Changes'!$E$38)</f>
        <v>644033160800.35925</v>
      </c>
      <c r="AO147" s="99">
        <f>IF(ISBLANK(Calculations!AO147),"",Calculations!AO147  + 'IRA Buildings Changes'!$E$38)</f>
        <v>646607831411.71411</v>
      </c>
      <c r="AP147" s="99">
        <f>IF(ISBLANK(Calculations!AP147),"",Calculations!AP147  + 'IRA Buildings Changes'!$E$38)</f>
        <v>649736864035.75037</v>
      </c>
      <c r="AQ147" s="99">
        <f>IF(ISBLANK(Calculations!AQ147),"",Calculations!AQ147  + 'IRA Buildings Changes'!$E$38)</f>
        <v>653918615256.61584</v>
      </c>
      <c r="AR147" s="99">
        <f>IF(ISBLANK(Calculations!AR147),"",Calculations!AR147  + 'IRA Buildings Changes'!$E$38)</f>
        <v>657344210712.54443</v>
      </c>
      <c r="AS147" s="99">
        <f>IF(ISBLANK(Calculations!AS147),"",Calculations!AS147  + 'IRA Buildings Changes'!$E$38)</f>
        <v>661791709291.10779</v>
      </c>
      <c r="AT147" s="99">
        <f>IF(ISBLANK(Calculations!AT147),"",Calculations!AT147  + 'IRA Buildings Changes'!$E$38)</f>
        <v>666350456613.02649</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2.160058893881751E-3</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16800938076.612259</v>
      </c>
      <c r="P149">
        <f>IF(ISBLANK(Calculations!P149),"",Calculations!P149)</f>
        <v>16800938076.612259</v>
      </c>
      <c r="Q149">
        <f>IF(ISBLANK(Calculations!Q149),"",Calculations!Q149)</f>
        <v>16800938076.612259</v>
      </c>
      <c r="R149">
        <f>IF(ISBLANK(Calculations!R149),"",Calculations!R149)</f>
        <v>16970681332.793207</v>
      </c>
      <c r="S149">
        <f>IF(ISBLANK(Calculations!S149),"",Calculations!S149)</f>
        <v>17131952497.37484</v>
      </c>
      <c r="T149">
        <f>IF(ISBLANK(Calculations!T149),"",Calculations!T149)</f>
        <v>17286676672.677639</v>
      </c>
      <c r="U149">
        <f>IF(ISBLANK(Calculations!U149),"",Calculations!U149)</f>
        <v>17432895747.839268</v>
      </c>
      <c r="V149">
        <f>IF(ISBLANK(Calculations!V149),"",Calculations!V149)</f>
        <v>17563116551.041805</v>
      </c>
      <c r="W149">
        <f>IF(ISBLANK(Calculations!W149),"",Calculations!W149)</f>
        <v>17686200231.364796</v>
      </c>
      <c r="X149">
        <f>IF(ISBLANK(Calculations!X149),"",Calculations!X149)</f>
        <v>17792428072.557327</v>
      </c>
      <c r="Y149">
        <f>IF(ISBLANK(Calculations!Y149),"",Calculations!Y149)</f>
        <v>17888439473.191662</v>
      </c>
      <c r="Z149">
        <f>IF(ISBLANK(Calculations!Z149),"",Calculations!Z149)</f>
        <v>17983029830.136112</v>
      </c>
      <c r="AA149">
        <f>IF(ISBLANK(Calculations!AA149),"",Calculations!AA149)</f>
        <v>18060295179.738052</v>
      </c>
      <c r="AB149">
        <f>IF(ISBLANK(Calculations!AB149),"",Calculations!AB149)</f>
        <v>18142613182.791695</v>
      </c>
      <c r="AC149">
        <f>IF(ISBLANK(Calculations!AC149),"",Calculations!AC149)</f>
        <v>18210280906.334545</v>
      </c>
      <c r="AD149">
        <f>IF(ISBLANK(Calculations!AD149),"",Calculations!AD149)</f>
        <v>18280767245.434162</v>
      </c>
      <c r="AE149">
        <f>IF(ISBLANK(Calculations!AE149),"",Calculations!AE149)</f>
        <v>18348976597.282433</v>
      </c>
      <c r="AF149">
        <f>IF(ISBLANK(Calculations!AF149),"",Calculations!AF149)</f>
        <v>18411721323.207172</v>
      </c>
      <c r="AG149">
        <f>IF(ISBLANK(Calculations!AG149),"",Calculations!AG149)</f>
        <v>18462733892.366623</v>
      </c>
      <c r="AH149">
        <f>IF(ISBLANK(Calculations!AH149),"",Calculations!AH149)</f>
        <v>18518926888.711483</v>
      </c>
      <c r="AI149">
        <f>IF(ISBLANK(Calculations!AI149),"",Calculations!AI149)</f>
        <v>18564893551.448936</v>
      </c>
      <c r="AJ149">
        <f>IF(ISBLANK(Calculations!AJ149),"",Calculations!AJ149)</f>
        <v>18597725424.696133</v>
      </c>
      <c r="AK149">
        <f>IF(ISBLANK(Calculations!AK149),"",Calculations!AK149)</f>
        <v>18628563322.037827</v>
      </c>
      <c r="AL149">
        <f>IF(ISBLANK(Calculations!AL149),"",Calculations!AL149)</f>
        <v>18647440528.562077</v>
      </c>
      <c r="AM149">
        <f>IF(ISBLANK(Calculations!AM149),"",Calculations!AM149)</f>
        <v>18661683200.642155</v>
      </c>
      <c r="AN149">
        <f>IF(ISBLANK(Calculations!AN149),"",Calculations!AN149)</f>
        <v>18665910113.621552</v>
      </c>
      <c r="AO149">
        <f>IF(ISBLANK(Calculations!AO149),"",Calculations!AO149)</f>
        <v>18660282774.464466</v>
      </c>
      <c r="AP149">
        <f>IF(ISBLANK(Calculations!AP149),"",Calculations!AP149)</f>
        <v>18644789597.526505</v>
      </c>
      <c r="AQ149">
        <f>IF(ISBLANK(Calculations!AQ149),"",Calculations!AQ149)</f>
        <v>18627803045.312195</v>
      </c>
      <c r="AR149">
        <f>IF(ISBLANK(Calculations!AR149),"",Calculations!AR149)</f>
        <v>18598958219.631527</v>
      </c>
      <c r="AS149">
        <f>IF(ISBLANK(Calculations!AS149),"",Calculations!AS149)</f>
        <v>18565203912.411465</v>
      </c>
      <c r="AT149">
        <f>IF(ISBLANK(Calculations!AT149),"",Calculations!AT149)</f>
        <v>18529766746.734848</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782160.38239574502</v>
      </c>
      <c r="S158">
        <f>IF(ISBLANK(Calculations!S158),"",Calculations!S158)</f>
        <v>795707.46670005994</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8.5941795465942342E-2</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547535178913.51868</v>
      </c>
      <c r="P160">
        <f>IF(ISBLANK(Calculations!P160),"",Calculations!P160)</f>
        <v>547535178913.51868</v>
      </c>
      <c r="Q160">
        <f>IF(ISBLANK(Calculations!Q160),"",Calculations!Q160)</f>
        <v>547535178913.51868</v>
      </c>
      <c r="R160">
        <f>IF(ISBLANK(Calculations!R160),"",Calculations!R160)</f>
        <v>538213279171.79413</v>
      </c>
      <c r="S160">
        <f>IF(ISBLANK(Calculations!S160),"",Calculations!S160)</f>
        <v>524543309815.88519</v>
      </c>
      <c r="T160">
        <f>IF(ISBLANK(Calculations!T160),"",Calculations!T160)</f>
        <v>509574327864.06879</v>
      </c>
      <c r="U160">
        <f>IF(ISBLANK(Calculations!U160),"",Calculations!U160)</f>
        <v>494829451596.0799</v>
      </c>
      <c r="V160">
        <f>IF(ISBLANK(Calculations!V160),"",Calculations!V160)</f>
        <v>480476491130.74176</v>
      </c>
      <c r="W160">
        <f>IF(ISBLANK(Calculations!W160),"",Calculations!W160)</f>
        <v>466302188488.74255</v>
      </c>
      <c r="X160">
        <f>IF(ISBLANK(Calculations!X160),"",Calculations!X160)</f>
        <v>453114533736.33673</v>
      </c>
      <c r="Y160">
        <f>IF(ISBLANK(Calculations!Y160),"",Calculations!Y160)</f>
        <v>440928306681.73676</v>
      </c>
      <c r="Z160">
        <f>IF(ISBLANK(Calculations!Z160),"",Calculations!Z160)</f>
        <v>429959499942.09247</v>
      </c>
      <c r="AA160">
        <f>IF(ISBLANK(Calculations!AA160),"",Calculations!AA160)</f>
        <v>420451454945.97803</v>
      </c>
      <c r="AB160">
        <f>IF(ISBLANK(Calculations!AB160),"",Calculations!AB160)</f>
        <v>412296802200.41907</v>
      </c>
      <c r="AC160">
        <f>IF(ISBLANK(Calculations!AC160),"",Calculations!AC160)</f>
        <v>405435527145.05945</v>
      </c>
      <c r="AD160">
        <f>IF(ISBLANK(Calculations!AD160),"",Calculations!AD160)</f>
        <v>399060618046.32513</v>
      </c>
      <c r="AE160">
        <f>IF(ISBLANK(Calculations!AE160),"",Calculations!AE160)</f>
        <v>393282142210.9538</v>
      </c>
      <c r="AF160">
        <f>IF(ISBLANK(Calculations!AF160),"",Calculations!AF160)</f>
        <v>387834168444.83447</v>
      </c>
      <c r="AG160">
        <f>IF(ISBLANK(Calculations!AG160),"",Calculations!AG160)</f>
        <v>382980742816.77179</v>
      </c>
      <c r="AH160">
        <f>IF(ISBLANK(Calculations!AH160),"",Calculations!AH160)</f>
        <v>378671428876.28967</v>
      </c>
      <c r="AI160">
        <f>IF(ISBLANK(Calculations!AI160),"",Calculations!AI160)</f>
        <v>374723620291.61975</v>
      </c>
      <c r="AJ160">
        <f>IF(ISBLANK(Calculations!AJ160),"",Calculations!AJ160)</f>
        <v>371126425210.3371</v>
      </c>
      <c r="AK160">
        <f>IF(ISBLANK(Calculations!AK160),"",Calculations!AK160)</f>
        <v>367982122915.72186</v>
      </c>
      <c r="AL160">
        <f>IF(ISBLANK(Calculations!AL160),"",Calculations!AL160)</f>
        <v>365430898488.47424</v>
      </c>
      <c r="AM160">
        <f>IF(ISBLANK(Calculations!AM160),"",Calculations!AM160)</f>
        <v>363562484663.99762</v>
      </c>
      <c r="AN160">
        <f>IF(ISBLANK(Calculations!AN160),"",Calculations!AN160)</f>
        <v>361971531276.0495</v>
      </c>
      <c r="AO160">
        <f>IF(ISBLANK(Calculations!AO160),"",Calculations!AO160)</f>
        <v>360780288997.4043</v>
      </c>
      <c r="AP160">
        <f>IF(ISBLANK(Calculations!AP160),"",Calculations!AP160)</f>
        <v>360059437899.35779</v>
      </c>
      <c r="AQ160">
        <f>IF(ISBLANK(Calculations!AQ160),"",Calculations!AQ160)</f>
        <v>359791405491.29974</v>
      </c>
      <c r="AR160">
        <f>IF(ISBLANK(Calculations!AR160),"",Calculations!AR160)</f>
        <v>359879223245.27838</v>
      </c>
      <c r="AS160">
        <f>IF(ISBLANK(Calculations!AS160),"",Calculations!AS160)</f>
        <v>360404176357.74646</v>
      </c>
      <c r="AT160">
        <f>IF(ISBLANK(Calculations!AT160),"",Calculations!AT160)</f>
        <v>361321487601.33875</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0.18880530829180123</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1202878619127.0657</v>
      </c>
      <c r="P173">
        <f>IF(ISBLANK(Calculations!P173),"",Calculations!P173)</f>
        <v>1202878619127.0657</v>
      </c>
      <c r="Q173">
        <f>IF(ISBLANK(Calculations!Q173),"",Calculations!Q173)</f>
        <v>1202878619127.0657</v>
      </c>
      <c r="R173">
        <f>IF(ISBLANK(Calculations!R173),"",Calculations!R173)</f>
        <v>1212298037572.3198</v>
      </c>
      <c r="S173">
        <f>IF(ISBLANK(Calculations!S173),"",Calculations!S173)</f>
        <v>1220099487798.156</v>
      </c>
      <c r="T173">
        <f>IF(ISBLANK(Calculations!T173),"",Calculations!T173)</f>
        <v>1224804788403.6184</v>
      </c>
      <c r="U173">
        <f>IF(ISBLANK(Calculations!U173),"",Calculations!U173)</f>
        <v>1226223463449.8706</v>
      </c>
      <c r="V173">
        <f>IF(ISBLANK(Calculations!V173),"",Calculations!V173)</f>
        <v>1223803297587.3965</v>
      </c>
      <c r="W173">
        <f>IF(ISBLANK(Calculations!W173),"",Calculations!W173)</f>
        <v>1218447466707.8501</v>
      </c>
      <c r="X173">
        <f>IF(ISBLANK(Calculations!X173),"",Calculations!X173)</f>
        <v>1211459792320.3467</v>
      </c>
      <c r="Y173">
        <f>IF(ISBLANK(Calculations!Y173),"",Calculations!Y173)</f>
        <v>1203899759296.8921</v>
      </c>
      <c r="Z173">
        <f>IF(ISBLANK(Calculations!Z173),"",Calculations!Z173)</f>
        <v>1196704457308.0691</v>
      </c>
      <c r="AA173">
        <f>IF(ISBLANK(Calculations!AA173),"",Calculations!AA173)</f>
        <v>1190597102849.1294</v>
      </c>
      <c r="AB173">
        <f>IF(ISBLANK(Calculations!AB173),"",Calculations!AB173)</f>
        <v>1185872965763.0007</v>
      </c>
      <c r="AC173">
        <f>IF(ISBLANK(Calculations!AC173),"",Calculations!AC173)</f>
        <v>1182565264646.646</v>
      </c>
      <c r="AD173">
        <f>IF(ISBLANK(Calculations!AD173),"",Calculations!AD173)</f>
        <v>1180453968318.199</v>
      </c>
      <c r="AE173">
        <f>IF(ISBLANK(Calculations!AE173),"",Calculations!AE173)</f>
        <v>1179047578720.7295</v>
      </c>
      <c r="AF173">
        <f>IF(ISBLANK(Calculations!AF173),"",Calculations!AF173)</f>
        <v>1178455132445.1628</v>
      </c>
      <c r="AG173">
        <f>IF(ISBLANK(Calculations!AG173),"",Calculations!AG173)</f>
        <v>1178684694033.3567</v>
      </c>
      <c r="AH173">
        <f>IF(ISBLANK(Calculations!AH173),"",Calculations!AH173)</f>
        <v>1179273601312.1296</v>
      </c>
      <c r="AI173">
        <f>IF(ISBLANK(Calculations!AI173),"",Calculations!AI173)</f>
        <v>1180531127123.8044</v>
      </c>
      <c r="AJ173">
        <f>IF(ISBLANK(Calculations!AJ173),"",Calculations!AJ173)</f>
        <v>1181955626758.9475</v>
      </c>
      <c r="AK173">
        <f>IF(ISBLANK(Calculations!AK173),"",Calculations!AK173)</f>
        <v>1184002370081.3772</v>
      </c>
      <c r="AL173">
        <f>IF(ISBLANK(Calculations!AL173),"",Calculations!AL173)</f>
        <v>1186422697438.3977</v>
      </c>
      <c r="AM173">
        <f>IF(ISBLANK(Calculations!AM173),"",Calculations!AM173)</f>
        <v>1189112240108.0967</v>
      </c>
      <c r="AN173">
        <f>IF(ISBLANK(Calculations!AN173),"",Calculations!AN173)</f>
        <v>1192445774951.0771</v>
      </c>
      <c r="AO173">
        <f>IF(ISBLANK(Calculations!AO173),"",Calculations!AO173)</f>
        <v>1196228004806.2278</v>
      </c>
      <c r="AP173">
        <f>IF(ISBLANK(Calculations!AP173),"",Calculations!AP173)</f>
        <v>1200310603319.8806</v>
      </c>
      <c r="AQ173">
        <f>IF(ISBLANK(Calculations!AQ173),"",Calculations!AQ173)</f>
        <v>1205094595634.1045</v>
      </c>
      <c r="AR173">
        <f>IF(ISBLANK(Calculations!AR173),"",Calculations!AR173)</f>
        <v>1209948774441.9163</v>
      </c>
      <c r="AS173">
        <f>IF(ISBLANK(Calculations!AS173),"",Calculations!AS173)</f>
        <v>1215294209125.6367</v>
      </c>
      <c r="AT173">
        <f>IF(ISBLANK(Calculations!AT173),"",Calculations!AT173)</f>
        <v>1221018659834.1812</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0.15008281645564853</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1167344146392.0342</v>
      </c>
      <c r="P175">
        <f>IF(ISBLANK(Calculations!P175),"",Calculations!P175)</f>
        <v>1167344146392.0342</v>
      </c>
      <c r="Q175">
        <f>IF(ISBLANK(Calculations!Q175),"",Calculations!Q175)</f>
        <v>1167344146392.0342</v>
      </c>
      <c r="R175">
        <f>IF(ISBLANK(Calculations!R175),"",Calculations!R175)</f>
        <v>1179137857893.5928</v>
      </c>
      <c r="S175">
        <f>IF(ISBLANK(Calculations!S175),"",Calculations!S175)</f>
        <v>1190418792462.0623</v>
      </c>
      <c r="T175">
        <f>IF(ISBLANK(Calculations!T175),"",Calculations!T175)</f>
        <v>1200526794691.2883</v>
      </c>
      <c r="U175">
        <f>IF(ISBLANK(Calculations!U175),"",Calculations!U175)</f>
        <v>1209638365697.9939</v>
      </c>
      <c r="V175">
        <f>IF(ISBLANK(Calculations!V175),"",Calculations!V175)</f>
        <v>1219312061916.6494</v>
      </c>
      <c r="W175">
        <f>IF(ISBLANK(Calculations!W175),"",Calculations!W175)</f>
        <v>1228361177381.1162</v>
      </c>
      <c r="X175">
        <f>IF(ISBLANK(Calculations!X175),"",Calculations!X175)</f>
        <v>1237893723907.2554</v>
      </c>
      <c r="Y175">
        <f>IF(ISBLANK(Calculations!Y175),"",Calculations!Y175)</f>
        <v>1248497011185.7935</v>
      </c>
      <c r="Z175">
        <f>IF(ISBLANK(Calculations!Z175),"",Calculations!Z175)</f>
        <v>1258742335811.7053</v>
      </c>
      <c r="AA175">
        <f>IF(ISBLANK(Calculations!AA175),"",Calculations!AA175)</f>
        <v>1269009065360.5647</v>
      </c>
      <c r="AB175">
        <f>IF(ISBLANK(Calculations!AB175),"",Calculations!AB175)</f>
        <v>1278668463335.3352</v>
      </c>
      <c r="AC175">
        <f>IF(ISBLANK(Calculations!AC175),"",Calculations!AC175)</f>
        <v>1289431935646.1792</v>
      </c>
      <c r="AD175">
        <f>IF(ISBLANK(Calculations!AD175),"",Calculations!AD175)</f>
        <v>1300006879846.0315</v>
      </c>
      <c r="AE175">
        <f>IF(ISBLANK(Calculations!AE175),"",Calculations!AE175)</f>
        <v>1309395460467.3401</v>
      </c>
      <c r="AF175">
        <f>IF(ISBLANK(Calculations!AF175),"",Calculations!AF175)</f>
        <v>1319104092673.5205</v>
      </c>
      <c r="AG175">
        <f>IF(ISBLANK(Calculations!AG175),"",Calculations!AG175)</f>
        <v>1330109191899.5693</v>
      </c>
      <c r="AH175">
        <f>IF(ISBLANK(Calculations!AH175),"",Calculations!AH175)</f>
        <v>1340700675931.2041</v>
      </c>
      <c r="AI175">
        <f>IF(ISBLANK(Calculations!AI175),"",Calculations!AI175)</f>
        <v>1351634983527.8743</v>
      </c>
      <c r="AJ175">
        <f>IF(ISBLANK(Calculations!AJ175),"",Calculations!AJ175)</f>
        <v>1362503565494.353</v>
      </c>
      <c r="AK175">
        <f>IF(ISBLANK(Calculations!AK175),"",Calculations!AK175)</f>
        <v>1372905478757.5901</v>
      </c>
      <c r="AL175">
        <f>IF(ISBLANK(Calculations!AL175),"",Calculations!AL175)</f>
        <v>1383045809081.4536</v>
      </c>
      <c r="AM175">
        <f>IF(ISBLANK(Calculations!AM175),"",Calculations!AM175)</f>
        <v>1393917405701.1086</v>
      </c>
      <c r="AN175">
        <f>IF(ISBLANK(Calculations!AN175),"",Calculations!AN175)</f>
        <v>1404480310080.4915</v>
      </c>
      <c r="AO175">
        <f>IF(ISBLANK(Calculations!AO175),"",Calculations!AO175)</f>
        <v>1415501908265.4421</v>
      </c>
      <c r="AP175">
        <f>IF(ISBLANK(Calculations!AP175),"",Calculations!AP175)</f>
        <v>1425116147811.6702</v>
      </c>
      <c r="AQ175">
        <f>IF(ISBLANK(Calculations!AQ175),"",Calculations!AQ175)</f>
        <v>1435884207918.6631</v>
      </c>
      <c r="AR175">
        <f>IF(ISBLANK(Calculations!AR175),"",Calculations!AR175)</f>
        <v>1446714974264.9934</v>
      </c>
      <c r="AS175">
        <f>IF(ISBLANK(Calculations!AS175),"",Calculations!AS175)</f>
        <v>1458083297066.1824</v>
      </c>
      <c r="AT175">
        <f>IF(ISBLANK(Calculations!AT175),"",Calculations!AT175)</f>
        <v>1468553259802.0964</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2.6994399450217298E-3</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11313352809.586069</v>
      </c>
      <c r="P176">
        <f>IF(ISBLANK(Calculations!P176),"",Calculations!P176)</f>
        <v>11313352809.586069</v>
      </c>
      <c r="Q176">
        <f>IF(ISBLANK(Calculations!Q176),"",Calculations!Q176)</f>
        <v>11313352809.586069</v>
      </c>
      <c r="R176">
        <f>IF(ISBLANK(Calculations!R176),"",Calculations!R176)</f>
        <v>10781097421.792814</v>
      </c>
      <c r="S176">
        <f>IF(ISBLANK(Calculations!S176),"",Calculations!S176)</f>
        <v>10242995999.771629</v>
      </c>
      <c r="T176">
        <f>IF(ISBLANK(Calculations!T176),"",Calculations!T176)</f>
        <v>9715170649.7558289</v>
      </c>
      <c r="U176">
        <f>IF(ISBLANK(Calculations!U176),"",Calculations!U176)</f>
        <v>9210369869.5095615</v>
      </c>
      <c r="V176">
        <f>IF(ISBLANK(Calculations!V176),"",Calculations!V176)</f>
        <v>8741712487.2745094</v>
      </c>
      <c r="W176">
        <f>IF(ISBLANK(Calculations!W176),"",Calculations!W176)</f>
        <v>8317544004.1373501</v>
      </c>
      <c r="X176">
        <f>IF(ISBLANK(Calculations!X176),"",Calculations!X176)</f>
        <v>7947936396.3251047</v>
      </c>
      <c r="Y176">
        <f>IF(ISBLANK(Calculations!Y176),"",Calculations!Y176)</f>
        <v>7645093818.5579653</v>
      </c>
      <c r="Z176">
        <f>IF(ISBLANK(Calculations!Z176),"",Calculations!Z176)</f>
        <v>7393397069.8249006</v>
      </c>
      <c r="AA176">
        <f>IF(ISBLANK(Calculations!AA176),"",Calculations!AA176)</f>
        <v>7195142043.846961</v>
      </c>
      <c r="AB176">
        <f>IF(ISBLANK(Calculations!AB176),"",Calculations!AB176)</f>
        <v>7042878864.3189535</v>
      </c>
      <c r="AC176">
        <f>IF(ISBLANK(Calculations!AC176),"",Calculations!AC176)</f>
        <v>6923924969.4905663</v>
      </c>
      <c r="AD176">
        <f>IF(ISBLANK(Calculations!AD176),"",Calculations!AD176)</f>
        <v>6828997306.9469643</v>
      </c>
      <c r="AE176">
        <f>IF(ISBLANK(Calculations!AE176),"",Calculations!AE176)</f>
        <v>6744546746.9490252</v>
      </c>
      <c r="AF176">
        <f>IF(ISBLANK(Calculations!AF176),"",Calculations!AF176)</f>
        <v>6663685526.8357143</v>
      </c>
      <c r="AG176">
        <f>IF(ISBLANK(Calculations!AG176),"",Calculations!AG176)</f>
        <v>6594085368.3370676</v>
      </c>
      <c r="AH176">
        <f>IF(ISBLANK(Calculations!AH176),"",Calculations!AH176)</f>
        <v>6523203717.5736513</v>
      </c>
      <c r="AI176">
        <f>IF(ISBLANK(Calculations!AI176),"",Calculations!AI176)</f>
        <v>6454919144.8083582</v>
      </c>
      <c r="AJ176">
        <f>IF(ISBLANK(Calculations!AJ176),"",Calculations!AJ176)</f>
        <v>6386055386.3422461</v>
      </c>
      <c r="AK176">
        <f>IF(ISBLANK(Calculations!AK176),"",Calculations!AK176)</f>
        <v>6312359299.2610092</v>
      </c>
      <c r="AL176">
        <f>IF(ISBLANK(Calculations!AL176),"",Calculations!AL176)</f>
        <v>6235434668.8845406</v>
      </c>
      <c r="AM176">
        <f>IF(ISBLANK(Calculations!AM176),"",Calculations!AM176)</f>
        <v>6159761416.2876196</v>
      </c>
      <c r="AN176">
        <f>IF(ISBLANK(Calculations!AN176),"",Calculations!AN176)</f>
        <v>6081600886.362915</v>
      </c>
      <c r="AO176">
        <f>IF(ISBLANK(Calculations!AO176),"",Calculations!AO176)</f>
        <v>6003391805.8233261</v>
      </c>
      <c r="AP176">
        <f>IF(ISBLANK(Calculations!AP176),"",Calculations!AP176)</f>
        <v>5915191523.2085819</v>
      </c>
      <c r="AQ176">
        <f>IF(ISBLANK(Calculations!AQ176),"",Calculations!AQ176)</f>
        <v>5828683955.5805798</v>
      </c>
      <c r="AR176">
        <f>IF(ISBLANK(Calculations!AR176),"",Calculations!AR176)</f>
        <v>5743214751.3672085</v>
      </c>
      <c r="AS176">
        <f>IF(ISBLANK(Calculations!AS176),"",Calculations!AS176)</f>
        <v>5656803148.6572142</v>
      </c>
      <c r="AT176">
        <f>IF(ISBLANK(Calculations!AT176),"",Calculations!AT176)</f>
        <v>5570196876.1330185</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0.58327101677957049</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3716019647902.6436</v>
      </c>
      <c r="P186">
        <f>IF(ISBLANK(Calculations!P186),"",Calculations!P186)</f>
        <v>3716019647902.6436</v>
      </c>
      <c r="Q186">
        <f>IF(ISBLANK(Calculations!Q186),"",Calculations!Q186)</f>
        <v>3716019647902.6436</v>
      </c>
      <c r="R186">
        <f>IF(ISBLANK(Calculations!R186),"",Calculations!R186)</f>
        <v>3752761162759.0923</v>
      </c>
      <c r="S186">
        <f>IF(ISBLANK(Calculations!S186),"",Calculations!S186)</f>
        <v>3795404661354.8735</v>
      </c>
      <c r="T186">
        <f>IF(ISBLANK(Calculations!T186),"",Calculations!T186)</f>
        <v>3844970921929.6641</v>
      </c>
      <c r="U186">
        <f>IF(ISBLANK(Calculations!U186),"",Calculations!U186)</f>
        <v>3895860293152.7085</v>
      </c>
      <c r="V186">
        <f>IF(ISBLANK(Calculations!V186),"",Calculations!V186)</f>
        <v>3950288253910.4609</v>
      </c>
      <c r="W186">
        <f>IF(ISBLANK(Calculations!W186),"",Calculations!W186)</f>
        <v>4007094237860.3423</v>
      </c>
      <c r="X186">
        <f>IF(ISBLANK(Calculations!X186),"",Calculations!X186)</f>
        <v>4065374498662.7686</v>
      </c>
      <c r="Y186">
        <f>IF(ISBLANK(Calculations!Y186),"",Calculations!Y186)</f>
        <v>4126138436456.022</v>
      </c>
      <c r="Z186">
        <f>IF(ISBLANK(Calculations!Z186),"",Calculations!Z186)</f>
        <v>4188513188318.585</v>
      </c>
      <c r="AA186">
        <f>IF(ISBLANK(Calculations!AA186),"",Calculations!AA186)</f>
        <v>4252189920069.6665</v>
      </c>
      <c r="AB186">
        <f>IF(ISBLANK(Calculations!AB186),"",Calculations!AB186)</f>
        <v>4318870470589.7573</v>
      </c>
      <c r="AC186">
        <f>IF(ISBLANK(Calculations!AC186),"",Calculations!AC186)</f>
        <v>4387051305051.2954</v>
      </c>
      <c r="AD186">
        <f>IF(ISBLANK(Calculations!AD186),"",Calculations!AD186)</f>
        <v>4457660551439.7305</v>
      </c>
      <c r="AE186">
        <f>IF(ISBLANK(Calculations!AE186),"",Calculations!AE186)</f>
        <v>4530325983295.0527</v>
      </c>
      <c r="AF186">
        <f>IF(ISBLANK(Calculations!AF186),"",Calculations!AF186)</f>
        <v>4603760249716.2412</v>
      </c>
      <c r="AG186">
        <f>IF(ISBLANK(Calculations!AG186),"",Calculations!AG186)</f>
        <v>4680424271491.3496</v>
      </c>
      <c r="AH186">
        <f>IF(ISBLANK(Calculations!AH186),"",Calculations!AH186)</f>
        <v>4757590555171.0078</v>
      </c>
      <c r="AI186">
        <f>IF(ISBLANK(Calculations!AI186),"",Calculations!AI186)</f>
        <v>4837147865587.2578</v>
      </c>
      <c r="AJ186">
        <f>IF(ISBLANK(Calculations!AJ186),"",Calculations!AJ186)</f>
        <v>4918902775016.3389</v>
      </c>
      <c r="AK186">
        <f>IF(ISBLANK(Calculations!AK186),"",Calculations!AK186)</f>
        <v>5003147863208.4697</v>
      </c>
      <c r="AL186">
        <f>IF(ISBLANK(Calculations!AL186),"",Calculations!AL186)</f>
        <v>5089125673699.1729</v>
      </c>
      <c r="AM186">
        <f>IF(ISBLANK(Calculations!AM186),"",Calculations!AM186)</f>
        <v>5177800094221.1504</v>
      </c>
      <c r="AN186">
        <f>IF(ISBLANK(Calculations!AN186),"",Calculations!AN186)</f>
        <v>5267966671469.292</v>
      </c>
      <c r="AO186">
        <f>IF(ISBLANK(Calculations!AO186),"",Calculations!AO186)</f>
        <v>5359041871386.1973</v>
      </c>
      <c r="AP186">
        <f>IF(ISBLANK(Calculations!AP186),"",Calculations!AP186)</f>
        <v>5453481738430.7246</v>
      </c>
      <c r="AQ186">
        <f>IF(ISBLANK(Calculations!AQ186),"",Calculations!AQ186)</f>
        <v>5547798071802.9395</v>
      </c>
      <c r="AR186">
        <f>IF(ISBLANK(Calculations!AR186),"",Calculations!AR186)</f>
        <v>5645100344070.5381</v>
      </c>
      <c r="AS186">
        <f>IF(ISBLANK(Calculations!AS186),"",Calculations!AS186)</f>
        <v>5744622971553.7549</v>
      </c>
      <c r="AT186">
        <f>IF(ISBLANK(Calculations!AT186),"",Calculations!AT186)</f>
        <v>5846920230334.9756</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0.34037333535551628</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2647423802395.2056</v>
      </c>
      <c r="P188">
        <f>IF(ISBLANK(Calculations!P188),"",Calculations!P188)</f>
        <v>2647423802395.2056</v>
      </c>
      <c r="Q188">
        <f>IF(ISBLANK(Calculations!Q188),"",Calculations!Q188)</f>
        <v>2647423802395.2056</v>
      </c>
      <c r="R188">
        <f>IF(ISBLANK(Calculations!R188),"",Calculations!R188)</f>
        <v>2638294544932.7563</v>
      </c>
      <c r="S188">
        <f>IF(ISBLANK(Calculations!S188),"",Calculations!S188)</f>
        <v>2635369378687.499</v>
      </c>
      <c r="T188">
        <f>IF(ISBLANK(Calculations!T188),"",Calculations!T188)</f>
        <v>2631474228836.8579</v>
      </c>
      <c r="U188">
        <f>IF(ISBLANK(Calculations!U188),"",Calculations!U188)</f>
        <v>2626141220935.8677</v>
      </c>
      <c r="V188">
        <f>IF(ISBLANK(Calculations!V188),"",Calculations!V188)</f>
        <v>2620735939746.6406</v>
      </c>
      <c r="W188">
        <f>IF(ISBLANK(Calculations!W188),"",Calculations!W188)</f>
        <v>2608628262037.0581</v>
      </c>
      <c r="X188">
        <f>IF(ISBLANK(Calculations!X188),"",Calculations!X188)</f>
        <v>2598384474392.7368</v>
      </c>
      <c r="Y188">
        <f>IF(ISBLANK(Calculations!Y188),"",Calculations!Y188)</f>
        <v>2590993579705.4209</v>
      </c>
      <c r="Z188">
        <f>IF(ISBLANK(Calculations!Z188),"",Calculations!Z188)</f>
        <v>2587684223875.2725</v>
      </c>
      <c r="AA188">
        <f>IF(ISBLANK(Calculations!AA188),"",Calculations!AA188)</f>
        <v>2585637748660.7861</v>
      </c>
      <c r="AB188">
        <f>IF(ISBLANK(Calculations!AB188),"",Calculations!AB188)</f>
        <v>2585013916067.5088</v>
      </c>
      <c r="AC188">
        <f>IF(ISBLANK(Calculations!AC188),"",Calculations!AC188)</f>
        <v>2586098015391.1826</v>
      </c>
      <c r="AD188">
        <f>IF(ISBLANK(Calculations!AD188),"",Calculations!AD188)</f>
        <v>2585896410955.5488</v>
      </c>
      <c r="AE188">
        <f>IF(ISBLANK(Calculations!AE188),"",Calculations!AE188)</f>
        <v>2581362213082.5391</v>
      </c>
      <c r="AF188">
        <f>IF(ISBLANK(Calculations!AF188),"",Calculations!AF188)</f>
        <v>2577619217522.9248</v>
      </c>
      <c r="AG188">
        <f>IF(ISBLANK(Calculations!AG188),"",Calculations!AG188)</f>
        <v>2574937498143.3223</v>
      </c>
      <c r="AH188">
        <f>IF(ISBLANK(Calculations!AH188),"",Calculations!AH188)</f>
        <v>2574169118973.5728</v>
      </c>
      <c r="AI188">
        <f>IF(ISBLANK(Calculations!AI188),"",Calculations!AI188)</f>
        <v>2573492032378.4355</v>
      </c>
      <c r="AJ188">
        <f>IF(ISBLANK(Calculations!AJ188),"",Calculations!AJ188)</f>
        <v>2574945105857.8765</v>
      </c>
      <c r="AK188">
        <f>IF(ISBLANK(Calculations!AK188),"",Calculations!AK188)</f>
        <v>2576154732471.6616</v>
      </c>
      <c r="AL188">
        <f>IF(ISBLANK(Calculations!AL188),"",Calculations!AL188)</f>
        <v>2575614584738.4595</v>
      </c>
      <c r="AM188">
        <f>IF(ISBLANK(Calculations!AM188),"",Calculations!AM188)</f>
        <v>2573130665937.2217</v>
      </c>
      <c r="AN188">
        <f>IF(ISBLANK(Calculations!AN188),"",Calculations!AN188)</f>
        <v>2569893583395.3257</v>
      </c>
      <c r="AO188">
        <f>IF(ISBLANK(Calculations!AO188),"",Calculations!AO188)</f>
        <v>2566234272695.7861</v>
      </c>
      <c r="AP188">
        <f>IF(ISBLANK(Calculations!AP188),"",Calculations!AP188)</f>
        <v>2562909701436.5464</v>
      </c>
      <c r="AQ188">
        <f>IF(ISBLANK(Calculations!AQ188),"",Calculations!AQ188)</f>
        <v>2560425782635.3086</v>
      </c>
      <c r="AR188">
        <f>IF(ISBLANK(Calculations!AR188),"",Calculations!AR188)</f>
        <v>2557025134230.5479</v>
      </c>
      <c r="AS188">
        <f>IF(ISBLANK(Calculations!AS188),"",Calculations!AS188)</f>
        <v>2554662938862.1372</v>
      </c>
      <c r="AT188">
        <f>IF(ISBLANK(Calculations!AT188),"",Calculations!AT188)</f>
        <v>2552042081198.9482</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9.7855005053990224E-2</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410110326181.27301</v>
      </c>
      <c r="P189">
        <f>IF(ISBLANK(Calculations!P189),"",Calculations!P189)</f>
        <v>410110326181.27301</v>
      </c>
      <c r="Q189">
        <f>IF(ISBLANK(Calculations!Q189),"",Calculations!Q189)</f>
        <v>410110326181.27301</v>
      </c>
      <c r="R189">
        <f>IF(ISBLANK(Calculations!R189),"",Calculations!R189)</f>
        <v>410567121985.35895</v>
      </c>
      <c r="S189">
        <f>IF(ISBLANK(Calculations!S189),"",Calculations!S189)</f>
        <v>410453514738.74677</v>
      </c>
      <c r="T189">
        <f>IF(ISBLANK(Calculations!T189),"",Calculations!T189)</f>
        <v>409980151211.19684</v>
      </c>
      <c r="U189">
        <f>IF(ISBLANK(Calculations!U189),"",Calculations!U189)</f>
        <v>408690235598.62219</v>
      </c>
      <c r="V189">
        <f>IF(ISBLANK(Calculations!V189),"",Calculations!V189)</f>
        <v>407468957697.54254</v>
      </c>
      <c r="W189">
        <f>IF(ISBLANK(Calculations!W189),"",Calculations!W189)</f>
        <v>406713942871.10101</v>
      </c>
      <c r="X189">
        <f>IF(ISBLANK(Calculations!X189),"",Calculations!X189)</f>
        <v>406808615576.61096</v>
      </c>
      <c r="Y189">
        <f>IF(ISBLANK(Calculations!Y189),"",Calculations!Y189)</f>
        <v>406796781488.42163</v>
      </c>
      <c r="Z189">
        <f>IF(ISBLANK(Calculations!Z189),"",Calculations!Z189)</f>
        <v>406117504826.38678</v>
      </c>
      <c r="AA189">
        <f>IF(ISBLANK(Calculations!AA189),"",Calculations!AA189)</f>
        <v>405180245041.83807</v>
      </c>
      <c r="AB189">
        <f>IF(ISBLANK(Calculations!AB189),"",Calculations!AB189)</f>
        <v>404127011193.03894</v>
      </c>
      <c r="AC189">
        <f>IF(ISBLANK(Calculations!AC189),"",Calculations!AC189)</f>
        <v>404103343016.66113</v>
      </c>
      <c r="AD189">
        <f>IF(ISBLANK(Calculations!AD189),"",Calculations!AD189)</f>
        <v>404070207569.73328</v>
      </c>
      <c r="AE189">
        <f>IF(ISBLANK(Calculations!AE189),"",Calculations!AE189)</f>
        <v>404193282086.89557</v>
      </c>
      <c r="AF189">
        <f>IF(ISBLANK(Calculations!AF189),"",Calculations!AF189)</f>
        <v>403577909501.08014</v>
      </c>
      <c r="AG189">
        <f>IF(ISBLANK(Calculations!AG189),"",Calculations!AG189)</f>
        <v>403542407236.51404</v>
      </c>
      <c r="AH189">
        <f>IF(ISBLANK(Calculations!AH189),"",Calculations!AH189)</f>
        <v>403814591264.85559</v>
      </c>
      <c r="AI189">
        <f>IF(ISBLANK(Calculations!AI189),"",Calculations!AI189)</f>
        <v>403897429882.17719</v>
      </c>
      <c r="AJ189">
        <f>IF(ISBLANK(Calculations!AJ189),"",Calculations!AJ189)</f>
        <v>404008670311.15112</v>
      </c>
      <c r="AK189">
        <f>IF(ISBLANK(Calculations!AK189),"",Calculations!AK189)</f>
        <v>404427597033.03271</v>
      </c>
      <c r="AL189">
        <f>IF(ISBLANK(Calculations!AL189),"",Calculations!AL189)</f>
        <v>405218114124.04138</v>
      </c>
      <c r="AM189">
        <f>IF(ISBLANK(Calculations!AM189),"",Calculations!AM189)</f>
        <v>406105670738.19836</v>
      </c>
      <c r="AN189">
        <f>IF(ISBLANK(Calculations!AN189),"",Calculations!AN189)</f>
        <v>406929323276.13593</v>
      </c>
      <c r="AO189">
        <f>IF(ISBLANK(Calculations!AO189),"",Calculations!AO189)</f>
        <v>407565997220.69073</v>
      </c>
      <c r="AP189">
        <f>IF(ISBLANK(Calculations!AP189),"",Calculations!AP189)</f>
        <v>407925753501.62848</v>
      </c>
      <c r="AQ189">
        <f>IF(ISBLANK(Calculations!AQ189),"",Calculations!AQ189)</f>
        <v>408015692571.86292</v>
      </c>
      <c r="AR189">
        <f>IF(ISBLANK(Calculations!AR189),"",Calculations!AR189)</f>
        <v>408287876600.20447</v>
      </c>
      <c r="AS189">
        <f>IF(ISBLANK(Calculations!AS189),"",Calculations!AS189)</f>
        <v>408626331522.40271</v>
      </c>
      <c r="AT189">
        <f>IF(ISBLANK(Calculations!AT189),"",Calculations!AT189)</f>
        <v>408754139674.84155</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7418999999999.999</v>
      </c>
      <c r="P199">
        <f>IF(ISBLANK(Calculations!P199),"",Calculations!P199)</f>
        <v>7418999999999.999</v>
      </c>
      <c r="Q199">
        <f>IF(ISBLANK(Calculations!Q199),"",Calculations!Q199)</f>
        <v>7418999999999.999</v>
      </c>
      <c r="R199">
        <f>IF(ISBLANK(Calculations!R199),"",Calculations!R199)</f>
        <v>7422013680720.6689</v>
      </c>
      <c r="S199">
        <f>IF(ISBLANK(Calculations!S199),"",Calculations!S199)</f>
        <v>7414226534373.0273</v>
      </c>
      <c r="T199">
        <f>IF(ISBLANK(Calculations!T199),"",Calculations!T199)</f>
        <v>7404334455821.876</v>
      </c>
      <c r="U199">
        <f>IF(ISBLANK(Calculations!U199),"",Calculations!U199)</f>
        <v>7399085042400.9609</v>
      </c>
      <c r="V199">
        <f>IF(ISBLANK(Calculations!V199),"",Calculations!V199)</f>
        <v>7399321048437.752</v>
      </c>
      <c r="W199">
        <f>IF(ISBLANK(Calculations!W199),"",Calculations!W199)</f>
        <v>7406286675877.082</v>
      </c>
      <c r="X199">
        <f>IF(ISBLANK(Calculations!X199),"",Calculations!X199)</f>
        <v>7413088382546.7617</v>
      </c>
      <c r="Y199">
        <f>IF(ISBLANK(Calculations!Y199),"",Calculations!Y199)</f>
        <v>7421191022690.2852</v>
      </c>
      <c r="Z199">
        <f>IF(ISBLANK(Calculations!Z199),"",Calculations!Z199)</f>
        <v>7435371891408</v>
      </c>
      <c r="AA199">
        <f>IF(ISBLANK(Calculations!AA199),"",Calculations!AA199)</f>
        <v>7460773659159.5957</v>
      </c>
      <c r="AB199">
        <f>IF(ISBLANK(Calculations!AB199),"",Calculations!AB199)</f>
        <v>7490153856600.7812</v>
      </c>
      <c r="AC199">
        <f>IF(ISBLANK(Calculations!AC199),"",Calculations!AC199)</f>
        <v>7524745424270.3867</v>
      </c>
      <c r="AD199">
        <f>IF(ISBLANK(Calculations!AD199),"",Calculations!AD199)</f>
        <v>7564009129976.9668</v>
      </c>
      <c r="AE199">
        <f>IF(ISBLANK(Calculations!AE199),"",Calculations!AE199)</f>
        <v>7605226814904.6318</v>
      </c>
      <c r="AF199">
        <f>IF(ISBLANK(Calculations!AF199),"",Calculations!AF199)</f>
        <v>7643558974971.3516</v>
      </c>
      <c r="AG199">
        <f>IF(ISBLANK(Calculations!AG199),"",Calculations!AG199)</f>
        <v>7680392221036.207</v>
      </c>
      <c r="AH199">
        <f>IF(ISBLANK(Calculations!AH199),"",Calculations!AH199)</f>
        <v>7716131537587.1396</v>
      </c>
      <c r="AI199">
        <f>IF(ISBLANK(Calculations!AI199),"",Calculations!AI199)</f>
        <v>7749801918140.416</v>
      </c>
      <c r="AJ199">
        <f>IF(ISBLANK(Calculations!AJ199),"",Calculations!AJ199)</f>
        <v>7782550086273.7812</v>
      </c>
      <c r="AK199">
        <f>IF(ISBLANK(Calculations!AK199),"",Calculations!AK199)</f>
        <v>7755850135508.2959</v>
      </c>
      <c r="AL199">
        <f>IF(ISBLANK(Calculations!AL199),"",Calculations!AL199)</f>
        <v>7727959961747.8008</v>
      </c>
      <c r="AM199">
        <f>IF(ISBLANK(Calculations!AM199),"",Calculations!AM199)</f>
        <v>7698087604574.1426</v>
      </c>
      <c r="AN199">
        <f>IF(ISBLANK(Calculations!AN199),"",Calculations!AN199)</f>
        <v>7668279197113.8389</v>
      </c>
      <c r="AO199">
        <f>IF(ISBLANK(Calculations!AO199),"",Calculations!AO199)</f>
        <v>7638001034927.1299</v>
      </c>
      <c r="AP199">
        <f>IF(ISBLANK(Calculations!AP199),"",Calculations!AP199)</f>
        <v>7619667658652.4189</v>
      </c>
      <c r="AQ199">
        <f>IF(ISBLANK(Calculations!AQ199),"",Calculations!AQ199)</f>
        <v>7588860980897.3203</v>
      </c>
      <c r="AR199">
        <f>IF(ISBLANK(Calculations!AR199),"",Calculations!AR199)</f>
        <v>7557141237213.959</v>
      </c>
      <c r="AS199">
        <f>IF(ISBLANK(Calculations!AS199),"",Calculations!AS199)</f>
        <v>7517306259119.0469</v>
      </c>
      <c r="AT199">
        <f>IF(ISBLANK(Calculations!AT199),"",Calculations!AT199)</f>
        <v>7482062317422.3428</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6371000000000</v>
      </c>
      <c r="P202">
        <f>IF(ISBLANK(Calculations!P202),"",Calculations!P202)</f>
        <v>6371000000000</v>
      </c>
      <c r="Q202">
        <f>IF(ISBLANK(Calculations!Q202),"",Calculations!Q202)</f>
        <v>6371000000000</v>
      </c>
      <c r="R202">
        <f>IF(ISBLANK(Calculations!R202),"",Calculations!R202)</f>
        <v>6407279817036.5303</v>
      </c>
      <c r="S202">
        <f>IF(ISBLANK(Calculations!S202),"",Calculations!S202)</f>
        <v>6442557809807.0078</v>
      </c>
      <c r="T202">
        <f>IF(ISBLANK(Calculations!T202),"",Calculations!T202)</f>
        <v>6480253391504.3418</v>
      </c>
      <c r="U202">
        <f>IF(ISBLANK(Calculations!U202),"",Calculations!U202)</f>
        <v>6515519346323.1777</v>
      </c>
      <c r="V202">
        <f>IF(ISBLANK(Calculations!V202),"",Calculations!V202)</f>
        <v>6550427303773.3828</v>
      </c>
      <c r="W202">
        <f>IF(ISBLANK(Calculations!W202),"",Calculations!W202)</f>
        <v>6584419811221.502</v>
      </c>
      <c r="X202">
        <f>IF(ISBLANK(Calculations!X202),"",Calculations!X202)</f>
        <v>6618813774823.2852</v>
      </c>
      <c r="Y202">
        <f>IF(ISBLANK(Calculations!Y202),"",Calculations!Y202)</f>
        <v>6655505574855.4492</v>
      </c>
      <c r="Z202">
        <f>IF(ISBLANK(Calculations!Z202),"",Calculations!Z202)</f>
        <v>6695235408118.9482</v>
      </c>
      <c r="AA202">
        <f>IF(ISBLANK(Calculations!AA202),"",Calculations!AA202)</f>
        <v>6739165205506.708</v>
      </c>
      <c r="AB202">
        <f>IF(ISBLANK(Calculations!AB202),"",Calculations!AB202)</f>
        <v>6789101842894.2354</v>
      </c>
      <c r="AC202">
        <f>IF(ISBLANK(Calculations!AC202),"",Calculations!AC202)</f>
        <v>6843227351941.7168</v>
      </c>
      <c r="AD202">
        <f>IF(ISBLANK(Calculations!AD202),"",Calculations!AD202)</f>
        <v>6902081121608.6836</v>
      </c>
      <c r="AE202">
        <f>IF(ISBLANK(Calculations!AE202),"",Calculations!AE202)</f>
        <v>6964097683102.7383</v>
      </c>
      <c r="AF202">
        <f>IF(ISBLANK(Calculations!AF202),"",Calculations!AF202)</f>
        <v>7028928523047.2559</v>
      </c>
      <c r="AG202">
        <f>IF(ISBLANK(Calculations!AG202),"",Calculations!AG202)</f>
        <v>7098123852228.8145</v>
      </c>
      <c r="AH202">
        <f>IF(ISBLANK(Calculations!AH202),"",Calculations!AH202)</f>
        <v>7169496609943.5654</v>
      </c>
      <c r="AI202">
        <f>IF(ISBLANK(Calculations!AI202),"",Calculations!AI202)</f>
        <v>7245407904083.3223</v>
      </c>
      <c r="AJ202">
        <f>IF(ISBLANK(Calculations!AJ202),"",Calculations!AJ202)</f>
        <v>7324101515966.0977</v>
      </c>
      <c r="AK202">
        <f>IF(ISBLANK(Calculations!AK202),"",Calculations!AK202)</f>
        <v>7407429873298.1064</v>
      </c>
      <c r="AL202">
        <f>IF(ISBLANK(Calculations!AL202),"",Calculations!AL202)</f>
        <v>7493480548996.6973</v>
      </c>
      <c r="AM202">
        <f>IF(ISBLANK(Calculations!AM202),"",Calculations!AM202)</f>
        <v>7583706081868.2949</v>
      </c>
      <c r="AN202">
        <f>IF(ISBLANK(Calculations!AN202),"",Calculations!AN202)</f>
        <v>7677579086137.2793</v>
      </c>
      <c r="AO202">
        <f>IF(ISBLANK(Calculations!AO202),"",Calculations!AO202)</f>
        <v>7773553636264.5703</v>
      </c>
      <c r="AP202">
        <f>IF(ISBLANK(Calculations!AP202),"",Calculations!AP202)</f>
        <v>7874280334970.0303</v>
      </c>
      <c r="AQ202">
        <f>IF(ISBLANK(Calculations!AQ202),"",Calculations!AQ202)</f>
        <v>7977099588470.3975</v>
      </c>
      <c r="AR202">
        <f>IF(ISBLANK(Calculations!AR202),"",Calculations!AR202)</f>
        <v>8082618271635.1484</v>
      </c>
      <c r="AS202">
        <f>IF(ISBLANK(Calculations!AS202),"",Calculations!AS202)</f>
        <v>8192330455388.7998</v>
      </c>
      <c r="AT202">
        <f>IF(ISBLANK(Calculations!AT202),"",Calculations!AT202)</f>
        <v>8305730721751.7422</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416696594921.41431</v>
      </c>
      <c r="C2" s="7">
        <f>'IRA Calculations'!Q4</f>
        <v>416688317984.92902</v>
      </c>
      <c r="D2" s="7">
        <f>'IRA Calculations'!R4</f>
        <v>429307504768.18738</v>
      </c>
      <c r="E2" s="7">
        <f>'IRA Calculations'!S4</f>
        <v>441926612227.55524</v>
      </c>
      <c r="F2" s="7">
        <f>'IRA Calculations'!T4</f>
        <v>453798751740.23639</v>
      </c>
      <c r="G2" s="7">
        <f>'IRA Calculations'!U4</f>
        <v>465074984592.63245</v>
      </c>
      <c r="H2" s="7">
        <f>'IRA Calculations'!V4</f>
        <v>475890075541.052</v>
      </c>
      <c r="I2" s="7">
        <f>'IRA Calculations'!W4</f>
        <v>486489386450.02094</v>
      </c>
      <c r="J2" s="7">
        <f>'IRA Calculations'!X4</f>
        <v>496648446583.42242</v>
      </c>
      <c r="K2" s="7">
        <f>'IRA Calculations'!Y4</f>
        <v>506708640452.47394</v>
      </c>
      <c r="L2" s="7">
        <f>'IRA Calculations'!Z4</f>
        <v>516825135790.95111</v>
      </c>
      <c r="M2" s="7">
        <f>'IRA Calculations'!AA4</f>
        <v>527180166795.38757</v>
      </c>
      <c r="N2" s="7">
        <f>'IRA Calculations'!AB4</f>
        <v>537791385902.44006</v>
      </c>
      <c r="O2" s="7">
        <f>'IRA Calculations'!AC4</f>
        <v>547973715390.95728</v>
      </c>
      <c r="P2" s="7">
        <f>'IRA Calculations'!AD4</f>
        <v>558273025175.70105</v>
      </c>
      <c r="Q2" s="7">
        <f>'IRA Calculations'!AE4</f>
        <v>568998047666.85999</v>
      </c>
      <c r="R2" s="7">
        <f>'IRA Calculations'!AF4</f>
        <v>579811063883.27527</v>
      </c>
      <c r="S2" s="7">
        <f>'IRA Calculations'!AG4</f>
        <v>590836462391.9425</v>
      </c>
      <c r="T2" s="7">
        <f>'IRA Calculations'!AH4</f>
        <v>602162770513.85461</v>
      </c>
      <c r="U2" s="7">
        <f>'IRA Calculations'!AI4</f>
        <v>613364492096.64417</v>
      </c>
      <c r="V2" s="7">
        <f>'IRA Calculations'!AJ4</f>
        <v>624735946790.22888</v>
      </c>
      <c r="W2" s="7">
        <f>'IRA Calculations'!AK4</f>
        <v>629808354644.37817</v>
      </c>
      <c r="X2" s="7">
        <f>'IRA Calculations'!AL4</f>
        <v>635050605362.57483</v>
      </c>
      <c r="Y2" s="7">
        <f>'IRA Calculations'!AM4</f>
        <v>640563499210.0022</v>
      </c>
      <c r="Z2" s="7">
        <f>'IRA Calculations'!AN4</f>
        <v>646236218218.31152</v>
      </c>
      <c r="AA2" s="7">
        <f>'IRA Calculations'!AO4</f>
        <v>652013877347.75049</v>
      </c>
      <c r="AB2" s="7">
        <f>'IRA Calculations'!AP4</f>
        <v>657821637098.61255</v>
      </c>
      <c r="AC2" s="7">
        <f>'IRA Calculations'!AQ4</f>
        <v>663577952653.97876</v>
      </c>
      <c r="AD2" s="7">
        <f>'IRA Calculations'!AR4</f>
        <v>669131207399.1167</v>
      </c>
      <c r="AE2" s="7">
        <f>'IRA Calculations'!AS4</f>
        <v>674563552565.11279</v>
      </c>
      <c r="AF2" s="7">
        <f>'IRA Calculations'!AT4</f>
        <v>679721368588.84509</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986428850993.87708</v>
      </c>
      <c r="C4" s="7">
        <f>'IRA Calculations'!Q6</f>
        <v>986428850993.87708</v>
      </c>
      <c r="D4" s="7">
        <f>'IRA Calculations'!R6</f>
        <v>991482089721.75415</v>
      </c>
      <c r="E4" s="7">
        <f>'IRA Calculations'!S6</f>
        <v>969013158715.04822</v>
      </c>
      <c r="F4" s="7">
        <f>'IRA Calculations'!T6</f>
        <v>947032227122.18347</v>
      </c>
      <c r="G4" s="7">
        <f>'IRA Calculations'!U6</f>
        <v>925401602731.91394</v>
      </c>
      <c r="H4" s="7">
        <f>'IRA Calculations'!V6</f>
        <v>905310746241.20093</v>
      </c>
      <c r="I4" s="7">
        <f>'IRA Calculations'!W6</f>
        <v>888318803801.77722</v>
      </c>
      <c r="J4" s="7">
        <f>'IRA Calculations'!X6</f>
        <v>873301859592.71924</v>
      </c>
      <c r="K4" s="7">
        <f>'IRA Calculations'!Y6</f>
        <v>861808913532.6897</v>
      </c>
      <c r="L4" s="7">
        <f>'IRA Calculations'!Z6</f>
        <v>854647227905.43555</v>
      </c>
      <c r="M4" s="7">
        <f>'IRA Calculations'!AA6</f>
        <v>851519195999.20691</v>
      </c>
      <c r="N4" s="7">
        <f>'IRA Calculations'!AB6</f>
        <v>852899127460.20361</v>
      </c>
      <c r="O4" s="7">
        <f>'IRA Calculations'!AC6</f>
        <v>885453570028.74902</v>
      </c>
      <c r="P4" s="7">
        <f>'IRA Calculations'!AD6</f>
        <v>921689175298.9519</v>
      </c>
      <c r="Q4" s="7">
        <f>'IRA Calculations'!AE6</f>
        <v>961620366751.1687</v>
      </c>
      <c r="R4" s="7">
        <f>'IRA Calculations'!AF6</f>
        <v>1002576581658.6284</v>
      </c>
      <c r="S4" s="7">
        <f>'IRA Calculations'!AG6</f>
        <v>1044948086351.4241</v>
      </c>
      <c r="T4" s="7">
        <f>'IRA Calculations'!AH6</f>
        <v>1089473236274.5977</v>
      </c>
      <c r="U4" s="7">
        <f>'IRA Calculations'!AI6</f>
        <v>1134240940656.3137</v>
      </c>
      <c r="V4" s="7">
        <f>'IRA Calculations'!AJ6</f>
        <v>1180441875577.4153</v>
      </c>
      <c r="W4" s="7">
        <f>'IRA Calculations'!AK6</f>
        <v>1208199239390.1921</v>
      </c>
      <c r="X4" s="7">
        <f>'IRA Calculations'!AL6</f>
        <v>1235442412362.3682</v>
      </c>
      <c r="Y4" s="7">
        <f>'IRA Calculations'!AM6</f>
        <v>1262645485194.3108</v>
      </c>
      <c r="Z4" s="7">
        <f>'IRA Calculations'!AN6</f>
        <v>1289279899046.05</v>
      </c>
      <c r="AA4" s="7">
        <f>'IRA Calculations'!AO6</f>
        <v>1314865313018.7971</v>
      </c>
      <c r="AB4" s="7">
        <f>'IRA Calculations'!AP6</f>
        <v>1338831945819.3367</v>
      </c>
      <c r="AC4" s="7">
        <f>'IRA Calculations'!AQ6</f>
        <v>1360653099765.7053</v>
      </c>
      <c r="AD4" s="7">
        <f>'IRA Calculations'!AR6</f>
        <v>1379650558308.4509</v>
      </c>
      <c r="AE4" s="7">
        <f>'IRA Calculations'!AS6</f>
        <v>1396210490964.8457</v>
      </c>
      <c r="AF4" s="7">
        <f>'IRA Calculations'!AT6</f>
        <v>1409933935470.9226</v>
      </c>
    </row>
    <row r="5" spans="1:34" x14ac:dyDescent="0.2">
      <c r="A5" s="1" t="s">
        <v>79</v>
      </c>
      <c r="B5" s="7">
        <f>'IRA Calculations'!P7</f>
        <v>3143249596947.8174</v>
      </c>
      <c r="C5" s="7">
        <f>'IRA Calculations'!Q7</f>
        <v>3143249596947.8174</v>
      </c>
      <c r="D5" s="7">
        <f>'IRA Calculations'!R7</f>
        <v>3148497495146.0591</v>
      </c>
      <c r="E5" s="7">
        <f>'IRA Calculations'!S7</f>
        <v>3150806613211.147</v>
      </c>
      <c r="F5" s="7">
        <f>'IRA Calculations'!T7</f>
        <v>3147633779362.7046</v>
      </c>
      <c r="G5" s="7">
        <f>'IRA Calculations'!U7</f>
        <v>3139190286352.2896</v>
      </c>
      <c r="H5" s="7">
        <f>'IRA Calculations'!V7</f>
        <v>3124372916539.9614</v>
      </c>
      <c r="I5" s="7">
        <f>'IRA Calculations'!W7</f>
        <v>3103278802480.3013</v>
      </c>
      <c r="J5" s="7">
        <f>'IRA Calculations'!X7</f>
        <v>3070052878433.5464</v>
      </c>
      <c r="K5" s="7">
        <f>'IRA Calculations'!Y7</f>
        <v>3024937767394.6606</v>
      </c>
      <c r="L5" s="7">
        <f>'IRA Calculations'!Z7</f>
        <v>2965811013509.3145</v>
      </c>
      <c r="M5" s="7">
        <f>'IRA Calculations'!AA7</f>
        <v>2894512270976.9282</v>
      </c>
      <c r="N5" s="7">
        <f>'IRA Calculations'!AB7</f>
        <v>2810698955037.9116</v>
      </c>
      <c r="O5" s="7">
        <f>'IRA Calculations'!AC7</f>
        <v>2716247021421.1553</v>
      </c>
      <c r="P5" s="7">
        <f>'IRA Calculations'!AD7</f>
        <v>2612031408733.1777</v>
      </c>
      <c r="Q5" s="7">
        <f>'IRA Calculations'!AE7</f>
        <v>2502401654876.2627</v>
      </c>
      <c r="R5" s="7">
        <f>'IRA Calculations'!AF7</f>
        <v>2387339197316.5503</v>
      </c>
      <c r="S5" s="7">
        <f>'IRA Calculations'!AG7</f>
        <v>2269938961711.832</v>
      </c>
      <c r="T5" s="7">
        <f>'IRA Calculations'!AH7</f>
        <v>2151388595633.3926</v>
      </c>
      <c r="U5" s="7">
        <f>'IRA Calculations'!AI7</f>
        <v>2030260505296.0146</v>
      </c>
      <c r="V5" s="7">
        <f>'IRA Calculations'!AJ7</f>
        <v>1907941893287.062</v>
      </c>
      <c r="W5" s="7">
        <f>'IRA Calculations'!AK7</f>
        <v>1760835617111.5684</v>
      </c>
      <c r="X5" s="7">
        <f>'IRA Calculations'!AL7</f>
        <v>1615617211036.4343</v>
      </c>
      <c r="Y5" s="7">
        <f>'IRA Calculations'!AM7</f>
        <v>1473027674200.1665</v>
      </c>
      <c r="Z5" s="7">
        <f>'IRA Calculations'!AN7</f>
        <v>1333508393390.5359</v>
      </c>
      <c r="AA5" s="7">
        <f>'IRA Calculations'!AO7</f>
        <v>1198428537510.6709</v>
      </c>
      <c r="AB5" s="7">
        <f>'IRA Calculations'!AP7</f>
        <v>1069409437893.7947</v>
      </c>
      <c r="AC5" s="7">
        <f>'IRA Calculations'!AQ7</f>
        <v>947897324926.17712</v>
      </c>
      <c r="AD5" s="7">
        <f>'IRA Calculations'!AR7</f>
        <v>834781979903.46948</v>
      </c>
      <c r="AE5" s="7">
        <f>'IRA Calculations'!AS7</f>
        <v>730980953445.41724</v>
      </c>
      <c r="AF5" s="7">
        <f>'IRA Calculations'!AT7</f>
        <v>636765645174.0658</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4257974394979.1392</v>
      </c>
      <c r="C7" s="7">
        <f>'IRA Calculations'!Q9</f>
        <v>4257974394979.1392</v>
      </c>
      <c r="D7" s="7">
        <f>'IRA Calculations'!R9</f>
        <v>4267086817768.2515</v>
      </c>
      <c r="E7" s="7">
        <f>'IRA Calculations'!S9</f>
        <v>4274742774877.4019</v>
      </c>
      <c r="F7" s="7">
        <f>'IRA Calculations'!T9</f>
        <v>4279371321442.9771</v>
      </c>
      <c r="G7" s="7">
        <f>'IRA Calculations'!U9</f>
        <v>4284187502628.5586</v>
      </c>
      <c r="H7" s="7">
        <f>'IRA Calculations'!V9</f>
        <v>4290487330244.3501</v>
      </c>
      <c r="I7" s="7">
        <f>'IRA Calculations'!W9</f>
        <v>4301110121478.5107</v>
      </c>
      <c r="J7" s="7">
        <f>'IRA Calculations'!X9</f>
        <v>4314025383307.6753</v>
      </c>
      <c r="K7" s="7">
        <f>'IRA Calculations'!Y9</f>
        <v>4331818844322.3223</v>
      </c>
      <c r="L7" s="7">
        <f>'IRA Calculations'!Z9</f>
        <v>4354094810861.1689</v>
      </c>
      <c r="M7" s="7">
        <f>'IRA Calculations'!AA9</f>
        <v>4384866142581.7261</v>
      </c>
      <c r="N7" s="7">
        <f>'IRA Calculations'!AB9</f>
        <v>4421000021459.2637</v>
      </c>
      <c r="O7" s="7">
        <f>'IRA Calculations'!AC9</f>
        <v>4463595176201.6104</v>
      </c>
      <c r="P7" s="7">
        <f>'IRA Calculations'!AD9</f>
        <v>4510886582719.9004</v>
      </c>
      <c r="Q7" s="7">
        <f>'IRA Calculations'!AE9</f>
        <v>4564998276765.8994</v>
      </c>
      <c r="R7" s="7">
        <f>'IRA Calculations'!AF9</f>
        <v>4623016667781.1865</v>
      </c>
      <c r="S7" s="7">
        <f>'IRA Calculations'!AG9</f>
        <v>4685794987126.21</v>
      </c>
      <c r="T7" s="7">
        <f>'IRA Calculations'!AH9</f>
        <v>4753736940190.4072</v>
      </c>
      <c r="U7" s="7">
        <f>'IRA Calculations'!AI9</f>
        <v>4824693118531.5234</v>
      </c>
      <c r="V7" s="7">
        <f>'IRA Calculations'!AJ9</f>
        <v>4900857321812.9443</v>
      </c>
      <c r="W7" s="7">
        <f>'IRA Calculations'!AK9</f>
        <v>4926889744410.6064</v>
      </c>
      <c r="X7" s="7">
        <f>'IRA Calculations'!AL9</f>
        <v>4954182990328.9092</v>
      </c>
      <c r="Y7" s="7">
        <f>'IRA Calculations'!AM9</f>
        <v>4983688187538.9707</v>
      </c>
      <c r="Z7" s="7">
        <f>'IRA Calculations'!AN9</f>
        <v>5014012043906.7061</v>
      </c>
      <c r="AA7" s="7">
        <f>'IRA Calculations'!AO9</f>
        <v>5044852492733.9219</v>
      </c>
      <c r="AB7" s="7">
        <f>'IRA Calculations'!AP9</f>
        <v>5076104361337.7529</v>
      </c>
      <c r="AC7" s="7">
        <f>'IRA Calculations'!AQ9</f>
        <v>5107593785511.0625</v>
      </c>
      <c r="AD7" s="7">
        <f>'IRA Calculations'!AR9</f>
        <v>5138010408062.8721</v>
      </c>
      <c r="AE7" s="7">
        <f>'IRA Calculations'!AS9</f>
        <v>5168451439423.0869</v>
      </c>
      <c r="AF7" s="7">
        <f>'IRA Calculations'!AT9</f>
        <v>5197341305569.3164</v>
      </c>
    </row>
    <row r="8" spans="1:34" x14ac:dyDescent="0.2">
      <c r="A8" s="1" t="s">
        <v>344</v>
      </c>
      <c r="B8" s="7">
        <f>'IRA Calculations'!P10</f>
        <v>120462324107.37749</v>
      </c>
      <c r="C8" s="7">
        <f>'IRA Calculations'!Q10</f>
        <v>120462324107.37749</v>
      </c>
      <c r="D8" s="7">
        <f>'IRA Calculations'!R10</f>
        <v>120405228602.41895</v>
      </c>
      <c r="E8" s="7">
        <f>'IRA Calculations'!S10</f>
        <v>120187157508.61891</v>
      </c>
      <c r="F8" s="7">
        <f>'IRA Calculations'!T10</f>
        <v>119666765853.63699</v>
      </c>
      <c r="G8" s="7">
        <f>'IRA Calculations'!U10</f>
        <v>118862715422.21881</v>
      </c>
      <c r="H8" s="7">
        <f>'IRA Calculations'!V10</f>
        <v>117649560779.92838</v>
      </c>
      <c r="I8" s="7">
        <f>'IRA Calculations'!W10</f>
        <v>116000910241.28955</v>
      </c>
      <c r="J8" s="7">
        <f>'IRA Calculations'!X10</f>
        <v>113716472500.78542</v>
      </c>
      <c r="K8" s="7">
        <f>'IRA Calculations'!Y10</f>
        <v>110854426257.35912</v>
      </c>
      <c r="L8" s="7">
        <f>'IRA Calculations'!Z10</f>
        <v>107354258878.35835</v>
      </c>
      <c r="M8" s="7">
        <f>'IRA Calculations'!AA10</f>
        <v>103292598295.37578</v>
      </c>
      <c r="N8" s="7">
        <f>'IRA Calculations'!AB10</f>
        <v>98755982044.552475</v>
      </c>
      <c r="O8" s="7">
        <f>'IRA Calculations'!AC10</f>
        <v>93796208986.724533</v>
      </c>
      <c r="P8" s="7">
        <f>'IRA Calculations'!AD10</f>
        <v>88444017636.456802</v>
      </c>
      <c r="Q8" s="7">
        <f>'IRA Calculations'!AE10</f>
        <v>82820343394.091599</v>
      </c>
      <c r="R8" s="7">
        <f>'IRA Calculations'!AF10</f>
        <v>76996558377.941605</v>
      </c>
      <c r="S8" s="7">
        <f>'IRA Calculations'!AG10</f>
        <v>71065681303.497864</v>
      </c>
      <c r="T8" s="7">
        <f>'IRA Calculations'!AH10</f>
        <v>65085415825.73217</v>
      </c>
      <c r="U8" s="7">
        <f>'IRA Calculations'!AI10</f>
        <v>59078827249.895073</v>
      </c>
      <c r="V8" s="7">
        <f>'IRA Calculations'!AJ10</f>
        <v>53182602071.33358</v>
      </c>
      <c r="W8" s="7">
        <f>'IRA Calculations'!AK10</f>
        <v>46937277907.473869</v>
      </c>
      <c r="X8" s="7">
        <f>'IRA Calculations'!AL10</f>
        <v>41017246482.921204</v>
      </c>
      <c r="Y8" s="7">
        <f>'IRA Calculations'!AM10</f>
        <v>35493041306.021698</v>
      </c>
      <c r="Z8" s="7">
        <f>'IRA Calculations'!AN10</f>
        <v>30408382732.795013</v>
      </c>
      <c r="AA8" s="7">
        <f>'IRA Calculations'!AO10</f>
        <v>25808815146.626366</v>
      </c>
      <c r="AB8" s="7">
        <f>'IRA Calculations'!AP10</f>
        <v>21722193103.906967</v>
      </c>
      <c r="AC8" s="7">
        <f>'IRA Calculations'!AQ10</f>
        <v>18164619629.002869</v>
      </c>
      <c r="AD8" s="7">
        <f>'IRA Calculations'!AR10</f>
        <v>15133645827.013</v>
      </c>
      <c r="AE8" s="7">
        <f>'IRA Calculations'!AS10</f>
        <v>12615197437.031471</v>
      </c>
      <c r="AF8" s="7">
        <f>'IRA Calculations'!AT10</f>
        <v>10571196133.666679</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2051298002957.7393</v>
      </c>
      <c r="C10" s="7">
        <f>'IRA Calculations'!Q12</f>
        <v>2051298002957.7393</v>
      </c>
      <c r="D10" s="7">
        <f>'IRA Calculations'!R12</f>
        <v>2083855271248.7312</v>
      </c>
      <c r="E10" s="7">
        <f>'IRA Calculations'!S12</f>
        <v>2114036436628.1367</v>
      </c>
      <c r="F10" s="7">
        <f>'IRA Calculations'!T12</f>
        <v>2140145008296.679</v>
      </c>
      <c r="G10" s="7">
        <f>'IRA Calculations'!U12</f>
        <v>2162972109259.0613</v>
      </c>
      <c r="H10" s="7">
        <f>'IRA Calculations'!V12</f>
        <v>2182756989496.7974</v>
      </c>
      <c r="I10" s="7">
        <f>'IRA Calculations'!W12</f>
        <v>2201212996172.7373</v>
      </c>
      <c r="J10" s="7">
        <f>'IRA Calculations'!X12</f>
        <v>2216560494188.0117</v>
      </c>
      <c r="K10" s="7">
        <f>'IRA Calculations'!Y12</f>
        <v>2231391514796.5835</v>
      </c>
      <c r="L10" s="7">
        <f>'IRA Calculations'!Z12</f>
        <v>2246491034680.9307</v>
      </c>
      <c r="M10" s="7">
        <f>'IRA Calculations'!AA12</f>
        <v>2265195874879.4434</v>
      </c>
      <c r="N10" s="7">
        <f>'IRA Calculations'!AB12</f>
        <v>2287580886167.6343</v>
      </c>
      <c r="O10" s="7">
        <f>'IRA Calculations'!AC12</f>
        <v>2315625600788.4463</v>
      </c>
      <c r="P10" s="7">
        <f>'IRA Calculations'!AD12</f>
        <v>2349607652216.4717</v>
      </c>
      <c r="Q10" s="7">
        <f>'IRA Calculations'!AE12</f>
        <v>2391698005243.2163</v>
      </c>
      <c r="R10" s="7">
        <f>'IRA Calculations'!AF12</f>
        <v>2439085621527.9385</v>
      </c>
      <c r="S10" s="7">
        <f>'IRA Calculations'!AG12</f>
        <v>2491926916409.75</v>
      </c>
      <c r="T10" s="7">
        <f>'IRA Calculations'!AH12</f>
        <v>2549690126548.3838</v>
      </c>
      <c r="U10" s="7">
        <f>'IRA Calculations'!AI12</f>
        <v>2609791637984.3481</v>
      </c>
      <c r="V10" s="7">
        <f>'IRA Calculations'!AJ12</f>
        <v>2673612246892.855</v>
      </c>
      <c r="W10" s="7">
        <f>'IRA Calculations'!AK12</f>
        <v>2705727261736.231</v>
      </c>
      <c r="X10" s="7">
        <f>'IRA Calculations'!AL12</f>
        <v>2738469632834.6323</v>
      </c>
      <c r="Y10" s="7">
        <f>'IRA Calculations'!AM12</f>
        <v>2772607245405.2847</v>
      </c>
      <c r="Z10" s="7">
        <f>'IRA Calculations'!AN12</f>
        <v>2807525669620.0737</v>
      </c>
      <c r="AA10" s="7">
        <f>'IRA Calculations'!AO12</f>
        <v>2842764850327.3008</v>
      </c>
      <c r="AB10" s="7">
        <f>'IRA Calculations'!AP12</f>
        <v>2877511329993.6143</v>
      </c>
      <c r="AC10" s="7">
        <f>'IRA Calculations'!AQ12</f>
        <v>2910850079945.9668</v>
      </c>
      <c r="AD10" s="7">
        <f>'IRA Calculations'!AR12</f>
        <v>2941483401295.3389</v>
      </c>
      <c r="AE10" s="7">
        <f>'IRA Calculations'!AS12</f>
        <v>2969777293369.6587</v>
      </c>
      <c r="AF10" s="7">
        <f>'IRA Calculations'!AT12</f>
        <v>2994775525594.8193</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65396552112.151955</v>
      </c>
      <c r="C2" s="7">
        <f>'IRA Calculations'!P17</f>
        <v>65396552112.151955</v>
      </c>
      <c r="D2" s="7">
        <f>'IRA Calculations'!Q17</f>
        <v>65396552112.151955</v>
      </c>
      <c r="E2" s="7">
        <f>'IRA Calculations'!R17</f>
        <v>64980189248.422081</v>
      </c>
      <c r="F2" s="7">
        <f>'IRA Calculations'!S17</f>
        <v>79915012497.344727</v>
      </c>
      <c r="G2" s="7">
        <f>'IRA Calculations'!T17</f>
        <v>94909059050.156372</v>
      </c>
      <c r="H2" s="7">
        <f>'IRA Calculations'!U17</f>
        <v>109968546873.89667</v>
      </c>
      <c r="I2" s="7">
        <f>'IRA Calculations'!V17</f>
        <v>124989558113.42657</v>
      </c>
      <c r="J2" s="7">
        <f>'IRA Calculations'!W17</f>
        <v>140191855718.98676</v>
      </c>
      <c r="K2" s="7">
        <f>'IRA Calculations'!X17</f>
        <v>155470494537.76886</v>
      </c>
      <c r="L2" s="7">
        <f>'IRA Calculations'!Y17</f>
        <v>170828509923.06656</v>
      </c>
      <c r="M2" s="7">
        <f>'IRA Calculations'!Z17</f>
        <v>186265158428.14069</v>
      </c>
      <c r="N2" s="7">
        <f>'IRA Calculations'!AA17</f>
        <v>201684888250.57446</v>
      </c>
      <c r="O2" s="7">
        <f>'IRA Calculations'!AB17</f>
        <v>217277167059.57495</v>
      </c>
      <c r="P2" s="7">
        <f>'IRA Calculations'!AC17</f>
        <v>217617453261.24911</v>
      </c>
      <c r="Q2" s="7">
        <f>'IRA Calculations'!AD17</f>
        <v>217987909279.8493</v>
      </c>
      <c r="R2" s="7">
        <f>'IRA Calculations'!AE17</f>
        <v>218376751091.41144</v>
      </c>
      <c r="S2" s="7">
        <f>'IRA Calculations'!AF17</f>
        <v>218677338557.88184</v>
      </c>
      <c r="T2" s="7">
        <f>'IRA Calculations'!AG17</f>
        <v>219088473975.0538</v>
      </c>
      <c r="U2" s="7">
        <f>'IRA Calculations'!AH17</f>
        <v>219507529424.91183</v>
      </c>
      <c r="V2" s="7">
        <f>'IRA Calculations'!AI17</f>
        <v>219932600731.07843</v>
      </c>
      <c r="W2" s="7">
        <f>'IRA Calculations'!AJ17</f>
        <v>220361353809.73132</v>
      </c>
      <c r="X2" s="7">
        <f>'IRA Calculations'!AK17</f>
        <v>220776133013.75345</v>
      </c>
      <c r="Y2" s="7">
        <f>'IRA Calculations'!AL17</f>
        <v>221189844488.12207</v>
      </c>
      <c r="Z2" s="7">
        <f>'IRA Calculations'!AM17</f>
        <v>221504502111.73663</v>
      </c>
      <c r="AA2" s="7">
        <f>'IRA Calculations'!AN17</f>
        <v>221917539258.18591</v>
      </c>
      <c r="AB2" s="7">
        <f>'IRA Calculations'!AO17</f>
        <v>222330323159.58017</v>
      </c>
      <c r="AC2" s="7">
        <f>'IRA Calculations'!AP17</f>
        <v>222742911448.38651</v>
      </c>
      <c r="AD2" s="7">
        <f>'IRA Calculations'!AQ17</f>
        <v>223155257017.67957</v>
      </c>
      <c r="AE2" s="7">
        <f>'IRA Calculations'!AR17</f>
        <v>223567365145.78522</v>
      </c>
      <c r="AF2" s="7">
        <f>'IRA Calculations'!AS17</f>
        <v>223979206300.2384</v>
      </c>
      <c r="AG2" s="7">
        <f>'IRA Calculations'!AT17</f>
        <v>224391080615.81461</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226049731472.03644</v>
      </c>
      <c r="C2" s="7">
        <f>'IRA Calculations'!P30</f>
        <v>226049731472.03644</v>
      </c>
      <c r="D2" s="7">
        <f>'IRA Calculations'!Q30</f>
        <v>226049731472.03644</v>
      </c>
      <c r="E2" s="7">
        <f>'IRA Calculations'!R30</f>
        <v>223891945161.90283</v>
      </c>
      <c r="F2" s="7">
        <f>'IRA Calculations'!S30</f>
        <v>221927527319.80139</v>
      </c>
      <c r="G2" s="7">
        <f>'IRA Calculations'!T30</f>
        <v>219838436867.25101</v>
      </c>
      <c r="H2" s="7">
        <f>'IRA Calculations'!U30</f>
        <v>218612056613.26874</v>
      </c>
      <c r="I2" s="7">
        <f>'IRA Calculations'!V30</f>
        <v>218089500371.02319</v>
      </c>
      <c r="J2" s="7">
        <f>'IRA Calculations'!W30</f>
        <v>217667847386.71637</v>
      </c>
      <c r="K2" s="7">
        <f>'IRA Calculations'!X30</f>
        <v>217278833792.09216</v>
      </c>
      <c r="L2" s="7">
        <f>'IRA Calculations'!Y30</f>
        <v>216928787225.61612</v>
      </c>
      <c r="M2" s="7">
        <f>'IRA Calculations'!Z30</f>
        <v>216723123677.27493</v>
      </c>
      <c r="N2" s="7">
        <f>'IRA Calculations'!AA30</f>
        <v>216835161523.99228</v>
      </c>
      <c r="O2" s="7">
        <f>'IRA Calculations'!AB30</f>
        <v>217094229617.5881</v>
      </c>
      <c r="P2" s="7">
        <f>'IRA Calculations'!AC30</f>
        <v>217541149212.95251</v>
      </c>
      <c r="Q2" s="7">
        <f>'IRA Calculations'!AD30</f>
        <v>218008173565.56387</v>
      </c>
      <c r="R2" s="7">
        <f>'IRA Calculations'!AE30</f>
        <v>218438249762.04199</v>
      </c>
      <c r="S2" s="7">
        <f>'IRA Calculations'!AF30</f>
        <v>218492794460.19244</v>
      </c>
      <c r="T2" s="7">
        <f>'IRA Calculations'!AG30</f>
        <v>218395696228.34229</v>
      </c>
      <c r="U2" s="7">
        <f>'IRA Calculations'!AH30</f>
        <v>218201072643.29987</v>
      </c>
      <c r="V2" s="7">
        <f>'IRA Calculations'!AI30</f>
        <v>217933931976.90186</v>
      </c>
      <c r="W2" s="7">
        <f>'IRA Calculations'!AJ30</f>
        <v>217607769330.0639</v>
      </c>
      <c r="X2" s="7">
        <f>'IRA Calculations'!AK30</f>
        <v>215482313257.67902</v>
      </c>
      <c r="Y2" s="7">
        <f>'IRA Calculations'!AL30</f>
        <v>213406959726.53064</v>
      </c>
      <c r="Z2" s="7">
        <f>'IRA Calculations'!AM30</f>
        <v>211401093663.60086</v>
      </c>
      <c r="AA2" s="7">
        <f>'IRA Calculations'!AN30</f>
        <v>209478076623.03629</v>
      </c>
      <c r="AB2" s="7">
        <f>'IRA Calculations'!AO30</f>
        <v>207634792663.45673</v>
      </c>
      <c r="AC2" s="7">
        <f>'IRA Calculations'!AP30</f>
        <v>205861914523.37915</v>
      </c>
      <c r="AD2" s="7">
        <f>'IRA Calculations'!AQ30</f>
        <v>204145621680.61703</v>
      </c>
      <c r="AE2" s="7">
        <f>'IRA Calculations'!AR30</f>
        <v>202472362659.21158</v>
      </c>
      <c r="AF2" s="7">
        <f>'IRA Calculations'!AS30</f>
        <v>200833641060.23987</v>
      </c>
      <c r="AG2" s="7">
        <f>'IRA Calculations'!AT30</f>
        <v>199224995919.29886</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866549373738.27991</v>
      </c>
      <c r="C2" s="7">
        <f>'IRA Calculations'!P43</f>
        <v>866549373738.27991</v>
      </c>
      <c r="D2" s="7">
        <f>'IRA Calculations'!Q43</f>
        <v>866549373738.27991</v>
      </c>
      <c r="E2" s="7">
        <f>'IRA Calculations'!R43</f>
        <v>866243489926.797</v>
      </c>
      <c r="F2" s="7">
        <f>'IRA Calculations'!S43</f>
        <v>865258484558.82349</v>
      </c>
      <c r="G2" s="7">
        <f>'IRA Calculations'!T43</f>
        <v>863846503054.73389</v>
      </c>
      <c r="H2" s="7">
        <f>'IRA Calculations'!U43</f>
        <v>862425320276.9873</v>
      </c>
      <c r="I2" s="7">
        <f>'IRA Calculations'!V43</f>
        <v>861450421244.76306</v>
      </c>
      <c r="J2" s="7">
        <f>'IRA Calculations'!W43</f>
        <v>861165204569.50757</v>
      </c>
      <c r="K2" s="7">
        <f>'IRA Calculations'!X43</f>
        <v>861660717909.22192</v>
      </c>
      <c r="L2" s="7">
        <f>'IRA Calculations'!Y43</f>
        <v>862983268301.35425</v>
      </c>
      <c r="M2" s="7">
        <f>'IRA Calculations'!Z43</f>
        <v>865415544403.84851</v>
      </c>
      <c r="N2" s="7">
        <f>'IRA Calculations'!AA43</f>
        <v>869108979269.1344</v>
      </c>
      <c r="O2" s="7">
        <f>'IRA Calculations'!AB43</f>
        <v>873819140726.72485</v>
      </c>
      <c r="P2" s="7">
        <f>'IRA Calculations'!AC43</f>
        <v>879339977861.62537</v>
      </c>
      <c r="Q2" s="7">
        <f>'IRA Calculations'!AD43</f>
        <v>885688931724.34424</v>
      </c>
      <c r="R2" s="7">
        <f>'IRA Calculations'!AE43</f>
        <v>892700222997.96936</v>
      </c>
      <c r="S2" s="7">
        <f>'IRA Calculations'!AF43</f>
        <v>900150359616.8894</v>
      </c>
      <c r="T2" s="7">
        <f>'IRA Calculations'!AG43</f>
        <v>907831454659.32214</v>
      </c>
      <c r="U2" s="7">
        <f>'IRA Calculations'!AH43</f>
        <v>915665297611.2959</v>
      </c>
      <c r="V2" s="7">
        <f>'IRA Calculations'!AI43</f>
        <v>923566191731.9292</v>
      </c>
      <c r="W2" s="7">
        <f>'IRA Calculations'!AJ43</f>
        <v>931471536133.78162</v>
      </c>
      <c r="X2" s="7">
        <f>'IRA Calculations'!AK43</f>
        <v>931335034825.82922</v>
      </c>
      <c r="Y2" s="7">
        <f>'IRA Calculations'!AL43</f>
        <v>931161243865.27856</v>
      </c>
      <c r="Z2" s="7">
        <f>'IRA Calculations'!AM43</f>
        <v>930958486360.88794</v>
      </c>
      <c r="AA2" s="7">
        <f>'IRA Calculations'!AN43</f>
        <v>930740918731.82764</v>
      </c>
      <c r="AB2" s="7">
        <f>'IRA Calculations'!AO43</f>
        <v>930523877991.90698</v>
      </c>
      <c r="AC2" s="7">
        <f>'IRA Calculations'!AP43</f>
        <v>930318376300.09863</v>
      </c>
      <c r="AD2" s="7">
        <f>'IRA Calculations'!AQ43</f>
        <v>930123941405.23975</v>
      </c>
      <c r="AE2" s="7">
        <f>'IRA Calculations'!AR43</f>
        <v>929944123035.10168</v>
      </c>
      <c r="AF2" s="7">
        <f>'IRA Calculations'!AS43</f>
        <v>929772670451.68848</v>
      </c>
      <c r="AG2" s="7">
        <f>'IRA Calculations'!AT43</f>
        <v>929603384402.05835</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376586358525.14734</v>
      </c>
      <c r="C4" s="7">
        <f>'IRA Calculations'!P45</f>
        <v>376586358525.14734</v>
      </c>
      <c r="D4" s="7">
        <f>'IRA Calculations'!Q45</f>
        <v>376586358525.14734</v>
      </c>
      <c r="E4" s="7">
        <f>'IRA Calculations'!R45</f>
        <v>379647098666.7403</v>
      </c>
      <c r="F4" s="7">
        <f>'IRA Calculations'!S45</f>
        <v>382589899657.54138</v>
      </c>
      <c r="G4" s="7">
        <f>'IRA Calculations'!T45</f>
        <v>385509335825.24658</v>
      </c>
      <c r="H4" s="7">
        <f>'IRA Calculations'!U45</f>
        <v>388558840468.71295</v>
      </c>
      <c r="I4" s="7">
        <f>'IRA Calculations'!V45</f>
        <v>391821503003.51984</v>
      </c>
      <c r="J4" s="7">
        <f>'IRA Calculations'!W45</f>
        <v>395300459997.8924</v>
      </c>
      <c r="K4" s="7">
        <f>'IRA Calculations'!X45</f>
        <v>398917538462.44202</v>
      </c>
      <c r="L4" s="7">
        <f>'IRA Calculations'!Y45</f>
        <v>402613017991.31439</v>
      </c>
      <c r="M4" s="7">
        <f>'IRA Calculations'!Z45</f>
        <v>406438672578.70221</v>
      </c>
      <c r="N4" s="7">
        <f>'IRA Calculations'!AA45</f>
        <v>410364006310.70825</v>
      </c>
      <c r="O4" s="7">
        <f>'IRA Calculations'!AB45</f>
        <v>414275350297.92175</v>
      </c>
      <c r="P4" s="7">
        <f>'IRA Calculations'!AC45</f>
        <v>418141981050.41144</v>
      </c>
      <c r="Q4" s="7">
        <f>'IRA Calculations'!AD45</f>
        <v>422033770799.29724</v>
      </c>
      <c r="R4" s="7">
        <f>'IRA Calculations'!AE45</f>
        <v>425952620532.3006</v>
      </c>
      <c r="S4" s="7">
        <f>'IRA Calculations'!AF45</f>
        <v>429867580832.74182</v>
      </c>
      <c r="T4" s="7">
        <f>'IRA Calculations'!AG45</f>
        <v>433773435281.51123</v>
      </c>
      <c r="U4" s="7">
        <f>'IRA Calculations'!AH45</f>
        <v>437692828617.6178</v>
      </c>
      <c r="V4" s="7">
        <f>'IRA Calculations'!AI45</f>
        <v>441612047519.84564</v>
      </c>
      <c r="W4" s="7">
        <f>'IRA Calculations'!AJ45</f>
        <v>445523701320.9483</v>
      </c>
      <c r="X4" s="7">
        <f>'IRA Calculations'!AK45</f>
        <v>445234764350.49835</v>
      </c>
      <c r="Y4" s="7">
        <f>'IRA Calculations'!AL45</f>
        <v>444941683727.94147</v>
      </c>
      <c r="Z4" s="7">
        <f>'IRA Calculations'!AM45</f>
        <v>444652850284.57941</v>
      </c>
      <c r="AA4" s="7">
        <f>'IRA Calculations'!AN45</f>
        <v>444374515294.12665</v>
      </c>
      <c r="AB4" s="7">
        <f>'IRA Calculations'!AO45</f>
        <v>444109670566.56549</v>
      </c>
      <c r="AC4" s="7">
        <f>'IRA Calculations'!AP45</f>
        <v>443857388716.4837</v>
      </c>
      <c r="AD4" s="7">
        <f>'IRA Calculations'!AQ45</f>
        <v>443622142732.79321</v>
      </c>
      <c r="AE4" s="7">
        <f>'IRA Calculations'!AR45</f>
        <v>443402595271.10889</v>
      </c>
      <c r="AF4" s="7">
        <f>'IRA Calculations'!AS45</f>
        <v>443201344053.27936</v>
      </c>
      <c r="AG4" s="7">
        <f>'IRA Calculations'!AT45</f>
        <v>443019126650.88647</v>
      </c>
    </row>
    <row r="5" spans="1:35" x14ac:dyDescent="0.2">
      <c r="A5" s="1" t="s">
        <v>79</v>
      </c>
      <c r="B5" s="7">
        <f>'IRA Calculations'!O46</f>
        <v>251118806835.86618</v>
      </c>
      <c r="C5" s="7">
        <f>'IRA Calculations'!P46</f>
        <v>251118806835.86618</v>
      </c>
      <c r="D5" s="7">
        <f>'IRA Calculations'!Q46</f>
        <v>251118806835.86618</v>
      </c>
      <c r="E5" s="7">
        <f>'IRA Calculations'!R46</f>
        <v>243160053779.43918</v>
      </c>
      <c r="F5" s="7">
        <f>'IRA Calculations'!S46</f>
        <v>237334396982.42783</v>
      </c>
      <c r="G5" s="7">
        <f>'IRA Calculations'!T46</f>
        <v>233361294275.17944</v>
      </c>
      <c r="H5" s="7">
        <f>'IRA Calculations'!U46</f>
        <v>230964638925.29477</v>
      </c>
      <c r="I5" s="7">
        <f>'IRA Calculations'!V46</f>
        <v>229890749811.5191</v>
      </c>
      <c r="J5" s="7">
        <f>'IRA Calculations'!W46</f>
        <v>229825833621.22546</v>
      </c>
      <c r="K5" s="7">
        <f>'IRA Calculations'!X46</f>
        <v>230453892908.94211</v>
      </c>
      <c r="L5" s="7">
        <f>'IRA Calculations'!Y46</f>
        <v>231513717950.88608</v>
      </c>
      <c r="M5" s="7">
        <f>'IRA Calculations'!Z46</f>
        <v>232893546619.06921</v>
      </c>
      <c r="N5" s="7">
        <f>'IRA Calculations'!AA46</f>
        <v>234480291927.75317</v>
      </c>
      <c r="O5" s="7">
        <f>'IRA Calculations'!AB46</f>
        <v>236141762634.89169</v>
      </c>
      <c r="P5" s="7">
        <f>'IRA Calculations'!AC46</f>
        <v>237822274473.78973</v>
      </c>
      <c r="Q5" s="7">
        <f>'IRA Calculations'!AD46</f>
        <v>239567359630.89581</v>
      </c>
      <c r="R5" s="7">
        <f>'IRA Calculations'!AE46</f>
        <v>241369826354.9248</v>
      </c>
      <c r="S5" s="7">
        <f>'IRA Calculations'!AF46</f>
        <v>243202930551.6748</v>
      </c>
      <c r="T5" s="7">
        <f>'IRA Calculations'!AG46</f>
        <v>245037724816.0499</v>
      </c>
      <c r="U5" s="7">
        <f>'IRA Calculations'!AH46</f>
        <v>246886593924.07104</v>
      </c>
      <c r="V5" s="7">
        <f>'IRA Calculations'!AI46</f>
        <v>248744467147.84286</v>
      </c>
      <c r="W5" s="7">
        <f>'IRA Calculations'!AJ46</f>
        <v>250608615781.37256</v>
      </c>
      <c r="X5" s="7">
        <f>'IRA Calculations'!AK46</f>
        <v>250392466389.13428</v>
      </c>
      <c r="Y5" s="7">
        <f>'IRA Calculations'!AL46</f>
        <v>250182652616.33502</v>
      </c>
      <c r="Z5" s="7">
        <f>'IRA Calculations'!AM46</f>
        <v>249983485558.13702</v>
      </c>
      <c r="AA5" s="7">
        <f>'IRA Calculations'!AN46</f>
        <v>249797291895.68146</v>
      </c>
      <c r="AB5" s="7">
        <f>'IRA Calculations'!AO46</f>
        <v>249624189911.79422</v>
      </c>
      <c r="AC5" s="7">
        <f>'IRA Calculations'!AP46</f>
        <v>249461188711.02234</v>
      </c>
      <c r="AD5" s="7">
        <f>'IRA Calculations'!AQ46</f>
        <v>249309966563.18982</v>
      </c>
      <c r="AE5" s="7">
        <f>'IRA Calculations'!AR46</f>
        <v>249168808389.53519</v>
      </c>
      <c r="AF5" s="7">
        <f>'IRA Calculations'!AS46</f>
        <v>249039296538.42224</v>
      </c>
      <c r="AG5" s="7">
        <f>'IRA Calculations'!AT46</f>
        <v>248922717519.81161</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231515719193.72937</v>
      </c>
      <c r="C10" s="7">
        <f>'IRA Calculations'!P51</f>
        <v>231515719193.72937</v>
      </c>
      <c r="D10" s="7">
        <f>'IRA Calculations'!Q51</f>
        <v>231515719193.72937</v>
      </c>
      <c r="E10" s="7">
        <f>'IRA Calculations'!R51</f>
        <v>229548827066.85828</v>
      </c>
      <c r="F10" s="7">
        <f>'IRA Calculations'!S51</f>
        <v>227946407154.98935</v>
      </c>
      <c r="G10" s="7">
        <f>'IRA Calculations'!T51</f>
        <v>226816561457.64481</v>
      </c>
      <c r="H10" s="7">
        <f>'IRA Calculations'!U51</f>
        <v>226241051678.99084</v>
      </c>
      <c r="I10" s="7">
        <f>'IRA Calculations'!V51</f>
        <v>226271099454.51389</v>
      </c>
      <c r="J10" s="7">
        <f>'IRA Calculations'!W51</f>
        <v>226841307008.88736</v>
      </c>
      <c r="K10" s="7">
        <f>'IRA Calculations'!X51</f>
        <v>227834352844.48749</v>
      </c>
      <c r="L10" s="7">
        <f>'IRA Calculations'!Y51</f>
        <v>229129829691.19073</v>
      </c>
      <c r="M10" s="7">
        <f>'IRA Calculations'!Z51</f>
        <v>230708780217.29117</v>
      </c>
      <c r="N10" s="7">
        <f>'IRA Calculations'!AA51</f>
        <v>232500520603.30518</v>
      </c>
      <c r="O10" s="7">
        <f>'IRA Calculations'!AB51</f>
        <v>234378217940.68137</v>
      </c>
      <c r="P10" s="7">
        <f>'IRA Calculations'!AC51</f>
        <v>236267249678.77145</v>
      </c>
      <c r="Q10" s="7">
        <f>'IRA Calculations'!AD51</f>
        <v>238193950523.48929</v>
      </c>
      <c r="R10" s="7">
        <f>'IRA Calculations'!AE51</f>
        <v>240150002863.59131</v>
      </c>
      <c r="S10" s="7">
        <f>'IRA Calculations'!AF51</f>
        <v>242117815279.96301</v>
      </c>
      <c r="T10" s="7">
        <f>'IRA Calculations'!AG51</f>
        <v>244075783871.73889</v>
      </c>
      <c r="U10" s="7">
        <f>'IRA Calculations'!AH51</f>
        <v>246039222646.60291</v>
      </c>
      <c r="V10" s="7">
        <f>'IRA Calculations'!AI51</f>
        <v>248002488798.09985</v>
      </c>
      <c r="W10" s="7">
        <f>'IRA Calculations'!AJ51</f>
        <v>249960018485.61957</v>
      </c>
      <c r="X10" s="7">
        <f>'IRA Calculations'!AK51</f>
        <v>249926161336.90289</v>
      </c>
      <c r="Y10" s="7">
        <f>'IRA Calculations'!AL51</f>
        <v>249878923950.91275</v>
      </c>
      <c r="Z10" s="7">
        <f>'IRA Calculations'!AM51</f>
        <v>249821677339.8378</v>
      </c>
      <c r="AA10" s="7">
        <f>'IRA Calculations'!AN51</f>
        <v>249757280118.67096</v>
      </c>
      <c r="AB10" s="7">
        <f>'IRA Calculations'!AO51</f>
        <v>249687509214.7023</v>
      </c>
      <c r="AC10" s="7">
        <f>'IRA Calculations'!AP51</f>
        <v>249613384333.77548</v>
      </c>
      <c r="AD10" s="7">
        <f>'IRA Calculations'!AQ51</f>
        <v>249537186859.58667</v>
      </c>
      <c r="AE10" s="7">
        <f>'IRA Calculations'!AR51</f>
        <v>249459666108.38391</v>
      </c>
      <c r="AF10" s="7">
        <f>'IRA Calculations'!AS51</f>
        <v>249383399385.98056</v>
      </c>
      <c r="AG10" s="7">
        <f>'IRA Calculations'!AT51</f>
        <v>249310190428.9938</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1030876210008.6931</v>
      </c>
      <c r="C2" s="7">
        <f>'IRA Calculations'!P56</f>
        <v>1030876210008.6931</v>
      </c>
      <c r="D2" s="7">
        <f>'IRA Calculations'!Q56</f>
        <v>1030876210008.6931</v>
      </c>
      <c r="E2" s="7">
        <f>'IRA Calculations'!R56</f>
        <v>1022197090045.7688</v>
      </c>
      <c r="F2" s="7">
        <f>'IRA Calculations'!S56</f>
        <v>1010806282994.9564</v>
      </c>
      <c r="G2" s="7">
        <f>'IRA Calculations'!T56</f>
        <v>999911957081.1344</v>
      </c>
      <c r="H2" s="7">
        <f>'IRA Calculations'!U56</f>
        <v>990327961015.86353</v>
      </c>
      <c r="I2" s="7">
        <f>'IRA Calculations'!V56</f>
        <v>982019969434.58923</v>
      </c>
      <c r="J2" s="7">
        <f>'IRA Calculations'!W56</f>
        <v>975319320702.89478</v>
      </c>
      <c r="K2" s="7">
        <f>'IRA Calculations'!X56</f>
        <v>968111612472.10571</v>
      </c>
      <c r="L2" s="7">
        <f>'IRA Calculations'!Y56</f>
        <v>960518253590.05383</v>
      </c>
      <c r="M2" s="7">
        <f>'IRA Calculations'!Z56</f>
        <v>953666900799.2085</v>
      </c>
      <c r="N2" s="7">
        <f>'IRA Calculations'!AA56</f>
        <v>948951073658.30237</v>
      </c>
      <c r="O2" s="7">
        <f>'IRA Calculations'!AB56</f>
        <v>944054896305.99792</v>
      </c>
      <c r="P2" s="7">
        <f>'IRA Calculations'!AC56</f>
        <v>939713155477.37317</v>
      </c>
      <c r="Q2" s="7">
        <f>'IRA Calculations'!AD56</f>
        <v>936013252173.69116</v>
      </c>
      <c r="R2" s="7">
        <f>'IRA Calculations'!AE56</f>
        <v>931932962332.58533</v>
      </c>
      <c r="S2" s="7">
        <f>'IRA Calculations'!AF56</f>
        <v>926776219700.80383</v>
      </c>
      <c r="T2" s="7">
        <f>'IRA Calculations'!AG56</f>
        <v>920690787118.33435</v>
      </c>
      <c r="U2" s="7">
        <f>'IRA Calculations'!AH56</f>
        <v>913857081642.46692</v>
      </c>
      <c r="V2" s="7">
        <f>'IRA Calculations'!AI56</f>
        <v>906424771221.05579</v>
      </c>
      <c r="W2" s="7">
        <f>'IRA Calculations'!AJ56</f>
        <v>898546097368.72803</v>
      </c>
      <c r="X2" s="7">
        <f>'IRA Calculations'!AK56</f>
        <v>885938477869.57178</v>
      </c>
      <c r="Y2" s="7">
        <f>'IRA Calculations'!AL56</f>
        <v>872735595719.37585</v>
      </c>
      <c r="Z2" s="7">
        <f>'IRA Calculations'!AM56</f>
        <v>858624428326.4342</v>
      </c>
      <c r="AA2" s="7">
        <f>'IRA Calculations'!AN56</f>
        <v>844209379517.24963</v>
      </c>
      <c r="AB2" s="7">
        <f>'IRA Calculations'!AO56</f>
        <v>829444325627.68311</v>
      </c>
      <c r="AC2" s="7">
        <f>'IRA Calculations'!AP56</f>
        <v>818762435952.49402</v>
      </c>
      <c r="AD2" s="7">
        <f>'IRA Calculations'!AQ56</f>
        <v>803683874838.51709</v>
      </c>
      <c r="AE2" s="7">
        <f>'IRA Calculations'!AR56</f>
        <v>788430227626.98389</v>
      </c>
      <c r="AF2" s="7">
        <f>'IRA Calculations'!AS56</f>
        <v>770404748737.97339</v>
      </c>
      <c r="AG2" s="7">
        <f>'IRA Calculations'!AT56</f>
        <v>754233792088.53528</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752017652284.3457</v>
      </c>
      <c r="C2" s="7">
        <f>'IRA Calculations'!P69</f>
        <v>752017652284.3457</v>
      </c>
      <c r="D2" s="7">
        <f>'IRA Calculations'!Q69</f>
        <v>752017652284.3457</v>
      </c>
      <c r="E2" s="7">
        <f>'IRA Calculations'!R69</f>
        <v>772842887294.38123</v>
      </c>
      <c r="F2" s="7">
        <f>'IRA Calculations'!S69</f>
        <v>793620439984.08093</v>
      </c>
      <c r="G2" s="7">
        <f>'IRA Calculations'!T69</f>
        <v>813068659701.34204</v>
      </c>
      <c r="H2" s="7">
        <f>'IRA Calculations'!U69</f>
        <v>832177570737.86023</v>
      </c>
      <c r="I2" s="7">
        <f>'IRA Calculations'!V69</f>
        <v>850216423921.03076</v>
      </c>
      <c r="J2" s="7">
        <f>'IRA Calculations'!W69</f>
        <v>868153086212.61206</v>
      </c>
      <c r="K2" s="7">
        <f>'IRA Calculations'!X69</f>
        <v>885712171391.3844</v>
      </c>
      <c r="L2" s="7">
        <f>'IRA Calculations'!Y69</f>
        <v>902714936921.56531</v>
      </c>
      <c r="M2" s="7">
        <f>'IRA Calculations'!Z69</f>
        <v>920460020914.52649</v>
      </c>
      <c r="N2" s="7">
        <f>'IRA Calculations'!AA69</f>
        <v>938114213764.24609</v>
      </c>
      <c r="O2" s="7">
        <f>'IRA Calculations'!AB69</f>
        <v>956699867182.58667</v>
      </c>
      <c r="P2" s="7">
        <f>'IRA Calculations'!AC69</f>
        <v>974003454645.41687</v>
      </c>
      <c r="Q2" s="7">
        <f>'IRA Calculations'!AD69</f>
        <v>991716595343.20081</v>
      </c>
      <c r="R2" s="7">
        <f>'IRA Calculations'!AE69</f>
        <v>1010994136523.8214</v>
      </c>
      <c r="S2" s="7">
        <f>'IRA Calculations'!AF69</f>
        <v>1029494641100.8707</v>
      </c>
      <c r="T2" s="7">
        <f>'IRA Calculations'!AG69</f>
        <v>1048394107264.871</v>
      </c>
      <c r="U2" s="7">
        <f>'IRA Calculations'!AH69</f>
        <v>1067997580210.8386</v>
      </c>
      <c r="V2" s="7">
        <f>'IRA Calculations'!AI69</f>
        <v>1086615012744.6532</v>
      </c>
      <c r="W2" s="7">
        <f>'IRA Calculations'!AJ69</f>
        <v>1105728291579.2786</v>
      </c>
      <c r="X2" s="7">
        <f>'IRA Calculations'!AK69</f>
        <v>1113573119709.2554</v>
      </c>
      <c r="Y2" s="7">
        <f>'IRA Calculations'!AL69</f>
        <v>1121405125600.6858</v>
      </c>
      <c r="Z2" s="7">
        <f>'IRA Calculations'!AM69</f>
        <v>1129529149367.9866</v>
      </c>
      <c r="AA2" s="7">
        <f>'IRA Calculations'!AN69</f>
        <v>1138783881424.2937</v>
      </c>
      <c r="AB2" s="7">
        <f>'IRA Calculations'!AO69</f>
        <v>1147323090754.835</v>
      </c>
      <c r="AC2" s="7">
        <f>'IRA Calculations'!AP69</f>
        <v>1155298099741.948</v>
      </c>
      <c r="AD2" s="7">
        <f>'IRA Calculations'!AQ69</f>
        <v>1164384110140.4993</v>
      </c>
      <c r="AE2" s="7">
        <f>'IRA Calculations'!AR69</f>
        <v>1172274639232.6685</v>
      </c>
      <c r="AF2" s="7">
        <f>'IRA Calculations'!AS69</f>
        <v>1180373045518.9658</v>
      </c>
      <c r="AG2" s="7">
        <f>'IRA Calculations'!AT69</f>
        <v>1189904085624.947</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1822292451687.5022</v>
      </c>
      <c r="C4" s="7">
        <f>'IRA Calculations'!P71</f>
        <v>1822292451687.5022</v>
      </c>
      <c r="D4" s="7">
        <f>'IRA Calculations'!Q71</f>
        <v>1822292451687.5022</v>
      </c>
      <c r="E4" s="7">
        <f>'IRA Calculations'!R71</f>
        <v>1831627619430.3225</v>
      </c>
      <c r="F4" s="7">
        <f>'IRA Calculations'!S71</f>
        <v>1790119341028.1311</v>
      </c>
      <c r="G4" s="7">
        <f>'IRA Calculations'!T71</f>
        <v>1749512574830.6719</v>
      </c>
      <c r="H4" s="7">
        <f>'IRA Calculations'!U71</f>
        <v>1709552953300.9885</v>
      </c>
      <c r="I4" s="7">
        <f>'IRA Calculations'!V71</f>
        <v>1672437842470.5671</v>
      </c>
      <c r="J4" s="7">
        <f>'IRA Calculations'!W71</f>
        <v>1641047551710.4456</v>
      </c>
      <c r="K4" s="7">
        <f>'IRA Calculations'!X71</f>
        <v>1613305800187.2549</v>
      </c>
      <c r="L4" s="7">
        <f>'IRA Calculations'!Y71</f>
        <v>1592074153493.4846</v>
      </c>
      <c r="M4" s="7">
        <f>'IRA Calculations'!Z71</f>
        <v>1578843918340.9395</v>
      </c>
      <c r="N4" s="7">
        <f>'IRA Calculations'!AA71</f>
        <v>1573065307014.2175</v>
      </c>
      <c r="O4" s="7">
        <f>'IRA Calculations'!AB71</f>
        <v>1575614541743.8049</v>
      </c>
      <c r="P4" s="7">
        <f>'IRA Calculations'!AC71</f>
        <v>1635754424008.7886</v>
      </c>
      <c r="Q4" s="7">
        <f>'IRA Calculations'!AD71</f>
        <v>1702694751128.8721</v>
      </c>
      <c r="R4" s="7">
        <f>'IRA Calculations'!AE71</f>
        <v>1776462168512.2422</v>
      </c>
      <c r="S4" s="7">
        <f>'IRA Calculations'!AF71</f>
        <v>1852123176602.5439</v>
      </c>
      <c r="T4" s="7">
        <f>'IRA Calculations'!AG71</f>
        <v>1930398739092.9624</v>
      </c>
      <c r="U4" s="7">
        <f>'IRA Calculations'!AH71</f>
        <v>2012652866730.7568</v>
      </c>
      <c r="V4" s="7">
        <f>'IRA Calculations'!AI71</f>
        <v>2095355080572.1128</v>
      </c>
      <c r="W4" s="7">
        <f>'IRA Calculations'!AJ71</f>
        <v>2180704991904.0869</v>
      </c>
      <c r="X4" s="7">
        <f>'IRA Calculations'!AK71</f>
        <v>2231982926956.1719</v>
      </c>
      <c r="Y4" s="7">
        <f>'IRA Calculations'!AL71</f>
        <v>2282310964723.106</v>
      </c>
      <c r="Z4" s="7">
        <f>'IRA Calculations'!AM71</f>
        <v>2332564922962.8799</v>
      </c>
      <c r="AA4" s="7">
        <f>'IRA Calculations'!AN71</f>
        <v>2381768361475.6963</v>
      </c>
      <c r="AB4" s="7">
        <f>'IRA Calculations'!AO71</f>
        <v>2429033916116.4194</v>
      </c>
      <c r="AC4" s="7">
        <f>'IRA Calculations'!AP71</f>
        <v>2473308993838.229</v>
      </c>
      <c r="AD4" s="7">
        <f>'IRA Calculations'!AQ71</f>
        <v>2513620592676.314</v>
      </c>
      <c r="AE4" s="7">
        <f>'IRA Calculations'!AR71</f>
        <v>2548715800271.6831</v>
      </c>
      <c r="AF4" s="7">
        <f>'IRA Calculations'!AS71</f>
        <v>2579308012015.8921</v>
      </c>
      <c r="AG4" s="7">
        <f>'IRA Calculations'!AT71</f>
        <v>2604660199666.7085</v>
      </c>
    </row>
    <row r="5" spans="1:35" x14ac:dyDescent="0.2">
      <c r="A5" s="1" t="s">
        <v>79</v>
      </c>
      <c r="B5" s="7">
        <f>'IRA Calculations'!O72</f>
        <v>5806723929978.9561</v>
      </c>
      <c r="C5" s="7">
        <f>'IRA Calculations'!P72</f>
        <v>5806723929978.9561</v>
      </c>
      <c r="D5" s="7">
        <f>'IRA Calculations'!Q72</f>
        <v>5806723929978.9561</v>
      </c>
      <c r="E5" s="7">
        <f>'IRA Calculations'!R72</f>
        <v>5816418704482.2002</v>
      </c>
      <c r="F5" s="7">
        <f>'IRA Calculations'!S72</f>
        <v>5820684484437.668</v>
      </c>
      <c r="G5" s="7">
        <f>'IRA Calculations'!T72</f>
        <v>5814823107647.3906</v>
      </c>
      <c r="H5" s="7">
        <f>'IRA Calculations'!U72</f>
        <v>5799224908584.9307</v>
      </c>
      <c r="I5" s="7">
        <f>'IRA Calculations'!V72</f>
        <v>5771851843476.7256</v>
      </c>
      <c r="J5" s="7">
        <f>'IRA Calculations'!W72</f>
        <v>5732883351438.7812</v>
      </c>
      <c r="K5" s="7">
        <f>'IRA Calculations'!X72</f>
        <v>5671502998938.2041</v>
      </c>
      <c r="L5" s="7">
        <f>'IRA Calculations'!Y72</f>
        <v>5588158998790.2246</v>
      </c>
      <c r="M5" s="7">
        <f>'IRA Calculations'!Z72</f>
        <v>5478930403955.9482</v>
      </c>
      <c r="N5" s="7">
        <f>'IRA Calculations'!AA72</f>
        <v>5347215724077.4443</v>
      </c>
      <c r="O5" s="7">
        <f>'IRA Calculations'!AB72</f>
        <v>5192382080644.6875</v>
      </c>
      <c r="P5" s="7">
        <f>'IRA Calculations'!AC72</f>
        <v>5017895045412.8145</v>
      </c>
      <c r="Q5" s="7">
        <f>'IRA Calculations'!AD72</f>
        <v>4825370947848.2061</v>
      </c>
      <c r="R5" s="7">
        <f>'IRA Calculations'!AE72</f>
        <v>4622844964618.3672</v>
      </c>
      <c r="S5" s="7">
        <f>'IRA Calculations'!AF72</f>
        <v>4410282803979.5977</v>
      </c>
      <c r="T5" s="7">
        <f>'IRA Calculations'!AG72</f>
        <v>4193401917990.4468</v>
      </c>
      <c r="U5" s="7">
        <f>'IRA Calculations'!AH72</f>
        <v>3974396323180.5771</v>
      </c>
      <c r="V5" s="7">
        <f>'IRA Calculations'!AI72</f>
        <v>3750628735192.1196</v>
      </c>
      <c r="W5" s="7">
        <f>'IRA Calculations'!AJ72</f>
        <v>3524661821166.6191</v>
      </c>
      <c r="X5" s="7">
        <f>'IRA Calculations'!AK72</f>
        <v>3252903086210.353</v>
      </c>
      <c r="Y5" s="7">
        <f>'IRA Calculations'!AL72</f>
        <v>2984631933181.7505</v>
      </c>
      <c r="Z5" s="7">
        <f>'IRA Calculations'!AM72</f>
        <v>2721217256690.3379</v>
      </c>
      <c r="AA5" s="7">
        <f>'IRA Calculations'!AN72</f>
        <v>2463474458486.3984</v>
      </c>
      <c r="AB5" s="7">
        <f>'IRA Calculations'!AO72</f>
        <v>2213932890945.1616</v>
      </c>
      <c r="AC5" s="7">
        <f>'IRA Calculations'!AP72</f>
        <v>1975587742059.3948</v>
      </c>
      <c r="AD5" s="7">
        <f>'IRA Calculations'!AQ72</f>
        <v>1751110724759.6819</v>
      </c>
      <c r="AE5" s="7">
        <f>'IRA Calculations'!AR72</f>
        <v>1542145588351.4939</v>
      </c>
      <c r="AF5" s="7">
        <f>'IRA Calculations'!AS72</f>
        <v>1350387382170.3391</v>
      </c>
      <c r="AG5" s="7">
        <f>'IRA Calculations'!AT72</f>
        <v>1176337479916.05</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7866025605020.8613</v>
      </c>
      <c r="C7" s="7">
        <f>'IRA Calculations'!P74</f>
        <v>7866025605020.8613</v>
      </c>
      <c r="D7" s="7">
        <f>'IRA Calculations'!Q74</f>
        <v>7866025605020.8613</v>
      </c>
      <c r="E7" s="7">
        <f>'IRA Calculations'!R74</f>
        <v>7882859560402.8984</v>
      </c>
      <c r="F7" s="7">
        <f>'IRA Calculations'!S74</f>
        <v>7897002894548.4795</v>
      </c>
      <c r="G7" s="7">
        <f>'IRA Calculations'!T74</f>
        <v>7905553501579.3193</v>
      </c>
      <c r="H7" s="7">
        <f>'IRA Calculations'!U74</f>
        <v>7914450737919.8848</v>
      </c>
      <c r="I7" s="7">
        <f>'IRA Calculations'!V74</f>
        <v>7926088808217.2227</v>
      </c>
      <c r="J7" s="7">
        <f>'IRA Calculations'!W74</f>
        <v>7945712962825.3926</v>
      </c>
      <c r="K7" s="7">
        <f>'IRA Calculations'!X74</f>
        <v>7969572143463.8555</v>
      </c>
      <c r="L7" s="7">
        <f>'IRA Calculations'!Y74</f>
        <v>8002443130219.4814</v>
      </c>
      <c r="M7" s="7">
        <f>'IRA Calculations'!Z74</f>
        <v>8043594933146.6611</v>
      </c>
      <c r="N7" s="7">
        <f>'IRA Calculations'!AA74</f>
        <v>8100440761881.542</v>
      </c>
      <c r="O7" s="7">
        <f>'IRA Calculations'!AB74</f>
        <v>8167193163397.7627</v>
      </c>
      <c r="P7" s="7">
        <f>'IRA Calculations'!AC74</f>
        <v>8245881888780.4727</v>
      </c>
      <c r="Q7" s="7">
        <f>'IRA Calculations'!AD74</f>
        <v>8333246297314.4844</v>
      </c>
      <c r="R7" s="7">
        <f>'IRA Calculations'!AE74</f>
        <v>8433210254683.2236</v>
      </c>
      <c r="S7" s="7">
        <f>'IRA Calculations'!AF74</f>
        <v>8540391300634.6748</v>
      </c>
      <c r="T7" s="7">
        <f>'IRA Calculations'!AG74</f>
        <v>8656365663465.6074</v>
      </c>
      <c r="U7" s="7">
        <f>'IRA Calculations'!AH74</f>
        <v>8781879133694.1475</v>
      </c>
      <c r="V7" s="7">
        <f>'IRA Calculations'!AI74</f>
        <v>8912960973059.7852</v>
      </c>
      <c r="W7" s="7">
        <f>'IRA Calculations'!AJ74</f>
        <v>9053663926535.5332</v>
      </c>
      <c r="X7" s="7">
        <f>'IRA Calculations'!AK74</f>
        <v>9101755268502.125</v>
      </c>
      <c r="Y7" s="7">
        <f>'IRA Calculations'!AL74</f>
        <v>9152175809191.7656</v>
      </c>
      <c r="Z7" s="7">
        <f>'IRA Calculations'!AM74</f>
        <v>9206682627506.4082</v>
      </c>
      <c r="AA7" s="7">
        <f>'IRA Calculations'!AN74</f>
        <v>9262701806699.416</v>
      </c>
      <c r="AB7" s="7">
        <f>'IRA Calculations'!AO74</f>
        <v>9319675319840.1406</v>
      </c>
      <c r="AC7" s="7">
        <f>'IRA Calculations'!AP74</f>
        <v>9377408874774.7012</v>
      </c>
      <c r="AD7" s="7">
        <f>'IRA Calculations'!AQ74</f>
        <v>9435581281148.6543</v>
      </c>
      <c r="AE7" s="7">
        <f>'IRA Calculations'!AR74</f>
        <v>9491771833185.0664</v>
      </c>
      <c r="AF7" s="7">
        <f>'IRA Calculations'!AS74</f>
        <v>9548007477158.1816</v>
      </c>
      <c r="AG7" s="7">
        <f>'IRA Calculations'!AT74</f>
        <v>9601377555451.707</v>
      </c>
    </row>
    <row r="8" spans="1:35" x14ac:dyDescent="0.2">
      <c r="A8" s="1" t="s">
        <v>344</v>
      </c>
      <c r="B8" s="7">
        <f>'IRA Calculations'!O75</f>
        <v>222537675892.6225</v>
      </c>
      <c r="C8" s="7">
        <f>'IRA Calculations'!P75</f>
        <v>222537675892.6225</v>
      </c>
      <c r="D8" s="7">
        <f>'IRA Calculations'!Q75</f>
        <v>222537675892.6225</v>
      </c>
      <c r="E8" s="7">
        <f>'IRA Calculations'!R75</f>
        <v>222432199752.49704</v>
      </c>
      <c r="F8" s="7">
        <f>'IRA Calculations'!S75</f>
        <v>222029343218.28006</v>
      </c>
      <c r="G8" s="7">
        <f>'IRA Calculations'!T75</f>
        <v>221067990776.24713</v>
      </c>
      <c r="H8" s="7">
        <f>'IRA Calculations'!U75</f>
        <v>219582617522.54196</v>
      </c>
      <c r="I8" s="7">
        <f>'IRA Calculations'!V75</f>
        <v>217341480166.15979</v>
      </c>
      <c r="J8" s="7">
        <f>'IRA Calculations'!W75</f>
        <v>214295823676.07938</v>
      </c>
      <c r="K8" s="7">
        <f>'IRA Calculations'!X75</f>
        <v>210075637246.33698</v>
      </c>
      <c r="L8" s="7">
        <f>'IRA Calculations'!Y75</f>
        <v>204788398069.86575</v>
      </c>
      <c r="M8" s="7">
        <f>'IRA Calculations'!Z75</f>
        <v>198322317330.26712</v>
      </c>
      <c r="N8" s="7">
        <f>'IRA Calculations'!AA75</f>
        <v>190818954655.67746</v>
      </c>
      <c r="O8" s="7">
        <f>'IRA Calculations'!AB75</f>
        <v>182438176313.93625</v>
      </c>
      <c r="P8" s="7">
        <f>'IRA Calculations'!AC75</f>
        <v>173275673619.23456</v>
      </c>
      <c r="Q8" s="7">
        <f>'IRA Calculations'!AD75</f>
        <v>163388231775.09839</v>
      </c>
      <c r="R8" s="7">
        <f>'IRA Calculations'!AE75</f>
        <v>152999262401.09216</v>
      </c>
      <c r="S8" s="7">
        <f>'IRA Calculations'!AF75</f>
        <v>142240615728.8176</v>
      </c>
      <c r="T8" s="7">
        <f>'IRA Calculations'!AG75</f>
        <v>131284131118.94847</v>
      </c>
      <c r="U8" s="7">
        <f>'IRA Calculations'!AH75</f>
        <v>120236408185.62215</v>
      </c>
      <c r="V8" s="7">
        <f>'IRA Calculations'!AI75</f>
        <v>109140056927.12852</v>
      </c>
      <c r="W8" s="7">
        <f>'IRA Calculations'!AJ75</f>
        <v>98247586957.787476</v>
      </c>
      <c r="X8" s="7">
        <f>'IRA Calculations'!AK75</f>
        <v>86710204336.956406</v>
      </c>
      <c r="Y8" s="7">
        <f>'IRA Calculations'!AL75</f>
        <v>75773755582.598038</v>
      </c>
      <c r="Z8" s="7">
        <f>'IRA Calculations'!AM75</f>
        <v>65568541709.043678</v>
      </c>
      <c r="AA8" s="7">
        <f>'IRA Calculations'!AN75</f>
        <v>56175330097.214371</v>
      </c>
      <c r="AB8" s="7">
        <f>'IRA Calculations'!AO75</f>
        <v>47678257769.23391</v>
      </c>
      <c r="AC8" s="7">
        <f>'IRA Calculations'!AP75</f>
        <v>40128782210.156265</v>
      </c>
      <c r="AD8" s="7">
        <f>'IRA Calculations'!AQ75</f>
        <v>33556651556.121227</v>
      </c>
      <c r="AE8" s="7">
        <f>'IRA Calculations'!AR75</f>
        <v>27957341808.577164</v>
      </c>
      <c r="AF8" s="7">
        <f>'IRA Calculations'!AS75</f>
        <v>23304852694.533226</v>
      </c>
      <c r="AG8" s="7">
        <f>'IRA Calculations'!AT75</f>
        <v>19528839713.355534</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3789492636174.668</v>
      </c>
      <c r="C10" s="7">
        <f>'IRA Calculations'!P77</f>
        <v>3789492636174.668</v>
      </c>
      <c r="D10" s="7">
        <f>'IRA Calculations'!Q77</f>
        <v>3789492636174.668</v>
      </c>
      <c r="E10" s="7">
        <f>'IRA Calculations'!R77</f>
        <v>3849637738575.5786</v>
      </c>
      <c r="F10" s="7">
        <f>'IRA Calculations'!S77</f>
        <v>3905393315674.3311</v>
      </c>
      <c r="G10" s="7">
        <f>'IRA Calculations'!T77</f>
        <v>3953625332639.356</v>
      </c>
      <c r="H10" s="7">
        <f>'IRA Calculations'!U77</f>
        <v>3995795281070.7568</v>
      </c>
      <c r="I10" s="7">
        <f>'IRA Calculations'!V77</f>
        <v>4032345142602.5249</v>
      </c>
      <c r="J10" s="7">
        <f>'IRA Calculations'!W77</f>
        <v>4066440091893.5688</v>
      </c>
      <c r="K10" s="7">
        <f>'IRA Calculations'!X77</f>
        <v>4094792496385.1289</v>
      </c>
      <c r="L10" s="7">
        <f>'IRA Calculations'!Y77</f>
        <v>4122190779473.2515</v>
      </c>
      <c r="M10" s="7">
        <f>'IRA Calculations'!Z77</f>
        <v>4150085078267.9673</v>
      </c>
      <c r="N10" s="7">
        <f>'IRA Calculations'!AA77</f>
        <v>4184639713474.9849</v>
      </c>
      <c r="O10" s="7">
        <f>'IRA Calculations'!AB77</f>
        <v>4225992961669.5298</v>
      </c>
      <c r="P10" s="7">
        <f>'IRA Calculations'!AC77</f>
        <v>4277801738056.9443</v>
      </c>
      <c r="Q10" s="7">
        <f>'IRA Calculations'!AD77</f>
        <v>4340578932527.437</v>
      </c>
      <c r="R10" s="7">
        <f>'IRA Calculations'!AE77</f>
        <v>4418335105749.8838</v>
      </c>
      <c r="S10" s="7">
        <f>'IRA Calculations'!AF77</f>
        <v>4505877248674.9482</v>
      </c>
      <c r="T10" s="7">
        <f>'IRA Calculations'!AG77</f>
        <v>4603494317258.7588</v>
      </c>
      <c r="U10" s="7">
        <f>'IRA Calculations'!AH77</f>
        <v>4710203951425.293</v>
      </c>
      <c r="V10" s="7">
        <f>'IRA Calculations'!AI77</f>
        <v>4821233277579.3477</v>
      </c>
      <c r="W10" s="7">
        <f>'IRA Calculations'!AJ77</f>
        <v>4939133127891.8105</v>
      </c>
      <c r="X10" s="7">
        <f>'IRA Calculations'!AK77</f>
        <v>4998461227506.8525</v>
      </c>
      <c r="Y10" s="7">
        <f>'IRA Calculations'!AL77</f>
        <v>5058948282039.8291</v>
      </c>
      <c r="Z10" s="7">
        <f>'IRA Calculations'!AM77</f>
        <v>5122012854455.2178</v>
      </c>
      <c r="AA10" s="7">
        <f>'IRA Calculations'!AN77</f>
        <v>5186519869641.6855</v>
      </c>
      <c r="AB10" s="7">
        <f>'IRA Calculations'!AO77</f>
        <v>5251619438598.667</v>
      </c>
      <c r="AC10" s="7">
        <f>'IRA Calculations'!AP77</f>
        <v>5315808809737.6396</v>
      </c>
      <c r="AD10" s="7">
        <f>'IRA Calculations'!AQ77</f>
        <v>5377397592674.8555</v>
      </c>
      <c r="AE10" s="7">
        <f>'IRA Calculations'!AR77</f>
        <v>5433988466115.7881</v>
      </c>
      <c r="AF10" s="7">
        <f>'IRA Calculations'!AS77</f>
        <v>5486257563784.5605</v>
      </c>
      <c r="AG10" s="7">
        <f>'IRA Calculations'!AT77</f>
        <v>5532438380417.7559</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118021990547.2139</v>
      </c>
      <c r="C2" s="7">
        <f>'IRA Calculations'!P82</f>
        <v>118021990547.2139</v>
      </c>
      <c r="D2" s="7">
        <f>'IRA Calculations'!Q82</f>
        <v>118021990547.2139</v>
      </c>
      <c r="E2" s="7">
        <f>'IRA Calculations'!R82</f>
        <v>116862978632.26744</v>
      </c>
      <c r="F2" s="7">
        <f>'IRA Calculations'!S82</f>
        <v>144055253684.70197</v>
      </c>
      <c r="G2" s="7">
        <f>'IRA Calculations'!T82</f>
        <v>171363815169.94809</v>
      </c>
      <c r="H2" s="7">
        <f>'IRA Calculations'!U82</f>
        <v>198913617121.46603</v>
      </c>
      <c r="I2" s="7">
        <f>'IRA Calculations'!V82</f>
        <v>226358101351.01743</v>
      </c>
      <c r="J2" s="7">
        <f>'IRA Calculations'!W82</f>
        <v>254184003215.05246</v>
      </c>
      <c r="K2" s="7">
        <f>'IRA Calculations'!X82</f>
        <v>282219309276.06702</v>
      </c>
      <c r="L2" s="7">
        <f>'IRA Calculations'!Y82</f>
        <v>310343759458.13556</v>
      </c>
      <c r="M2" s="7">
        <f>'IRA Calculations'!Z82</f>
        <v>338712595565.76971</v>
      </c>
      <c r="N2" s="7">
        <f>'IRA Calculations'!AA82</f>
        <v>366965362694.12964</v>
      </c>
      <c r="O2" s="7">
        <f>'IRA Calculations'!AB82</f>
        <v>395613121762.22211</v>
      </c>
      <c r="P2" s="7">
        <f>'IRA Calculations'!AC82</f>
        <v>396005264468.92554</v>
      </c>
      <c r="Q2" s="7">
        <f>'IRA Calculations'!AD82</f>
        <v>396482441765.93323</v>
      </c>
      <c r="R2" s="7">
        <f>'IRA Calculations'!AE82</f>
        <v>397116505895.46936</v>
      </c>
      <c r="S2" s="7">
        <f>'IRA Calculations'!AF82</f>
        <v>397440072868.69299</v>
      </c>
      <c r="T2" s="7">
        <f>'IRA Calculations'!AG82</f>
        <v>397968893615.62469</v>
      </c>
      <c r="U2" s="7">
        <f>'IRA Calculations'!AH82</f>
        <v>398535582357.85889</v>
      </c>
      <c r="V2" s="7">
        <f>'IRA Calculations'!AI82</f>
        <v>398995907744.02594</v>
      </c>
      <c r="W2" s="7">
        <f>'IRA Calculations'!AJ82</f>
        <v>399490588449.73993</v>
      </c>
      <c r="X2" s="7">
        <f>'IRA Calculations'!AK82</f>
        <v>400015844401.1463</v>
      </c>
      <c r="Y2" s="7">
        <f>'IRA Calculations'!AL82</f>
        <v>400489130270.13452</v>
      </c>
      <c r="Z2" s="7">
        <f>'IRA Calculations'!AM82</f>
        <v>400746782490.62701</v>
      </c>
      <c r="AA2" s="7">
        <f>'IRA Calculations'!AN82</f>
        <v>401317265671.85382</v>
      </c>
      <c r="AB2" s="7">
        <f>'IRA Calculations'!AO82</f>
        <v>401744538669.29553</v>
      </c>
      <c r="AC2" s="7">
        <f>'IRA Calculations'!AP82</f>
        <v>402074171707.81238</v>
      </c>
      <c r="AD2" s="7">
        <f>'IRA Calculations'!AQ82</f>
        <v>402592616065.21783</v>
      </c>
      <c r="AE2" s="7">
        <f>'IRA Calculations'!AR82</f>
        <v>402981856661.7384</v>
      </c>
      <c r="AF2" s="7">
        <f>'IRA Calculations'!AS82</f>
        <v>403438278144.04767</v>
      </c>
      <c r="AG2" s="7">
        <f>'IRA Calculations'!AT82</f>
        <v>404199159636.47583</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407954829564.10291</v>
      </c>
      <c r="C2" s="7">
        <f>'IRA Calculations'!P95</f>
        <v>407954829564.10291</v>
      </c>
      <c r="D2" s="7">
        <f>'IRA Calculations'!Q95</f>
        <v>407954829564.10291</v>
      </c>
      <c r="E2" s="7">
        <f>'IRA Calculations'!R95</f>
        <v>402621098718.19995</v>
      </c>
      <c r="F2" s="7">
        <f>'IRA Calculations'!S95</f>
        <v>397617176147.44812</v>
      </c>
      <c r="G2" s="7">
        <f>'IRA Calculations'!T95</f>
        <v>392406717566.79016</v>
      </c>
      <c r="H2" s="7">
        <f>'IRA Calculations'!U95</f>
        <v>389205988438.16431</v>
      </c>
      <c r="I2" s="7">
        <f>'IRA Calculations'!V95</f>
        <v>387187132632.51685</v>
      </c>
      <c r="J2" s="7">
        <f>'IRA Calculations'!W95</f>
        <v>385515468516.88916</v>
      </c>
      <c r="K2" s="7">
        <f>'IRA Calculations'!X95</f>
        <v>384140443625.91205</v>
      </c>
      <c r="L2" s="7">
        <f>'IRA Calculations'!Y95</f>
        <v>382638673870.27234</v>
      </c>
      <c r="M2" s="7">
        <f>'IRA Calculations'!Z95</f>
        <v>381746257075.07672</v>
      </c>
      <c r="N2" s="7">
        <f>'IRA Calculations'!AA95</f>
        <v>381147582001.1958</v>
      </c>
      <c r="O2" s="7">
        <f>'IRA Calculations'!AB95</f>
        <v>381084026246.4162</v>
      </c>
      <c r="P2" s="7">
        <f>'IRA Calculations'!AC95</f>
        <v>381092199352.60101</v>
      </c>
      <c r="Q2" s="7">
        <f>'IRA Calculations'!AD95</f>
        <v>381238791557.27704</v>
      </c>
      <c r="R2" s="7">
        <f>'IRA Calculations'!AE95</f>
        <v>381742017892.27661</v>
      </c>
      <c r="S2" s="7">
        <f>'IRA Calculations'!AF95</f>
        <v>381041793219.36121</v>
      </c>
      <c r="T2" s="7">
        <f>'IRA Calculations'!AG95</f>
        <v>380064994610.38593</v>
      </c>
      <c r="U2" s="7">
        <f>'IRA Calculations'!AH95</f>
        <v>378988351630.83936</v>
      </c>
      <c r="V2" s="7">
        <f>'IRA Calculations'!AI95</f>
        <v>377371672835.69385</v>
      </c>
      <c r="W2" s="7">
        <f>'IRA Calculations'!AJ95</f>
        <v>375741201290.33026</v>
      </c>
      <c r="X2" s="7">
        <f>'IRA Calculations'!AK95</f>
        <v>370981699034.90533</v>
      </c>
      <c r="Y2" s="7">
        <f>'IRA Calculations'!AL95</f>
        <v>366141932671.16821</v>
      </c>
      <c r="Z2" s="7">
        <f>'IRA Calculations'!AM95</f>
        <v>361317693500.9986</v>
      </c>
      <c r="AA2" s="7">
        <f>'IRA Calculations'!AN95</f>
        <v>357099626207.67169</v>
      </c>
      <c r="AB2" s="7">
        <f>'IRA Calculations'!AO95</f>
        <v>352535451660.21356</v>
      </c>
      <c r="AC2" s="7">
        <f>'IRA Calculations'!AP95</f>
        <v>347765089046.2912</v>
      </c>
      <c r="AD2" s="7">
        <f>'IRA Calculations'!AQ95</f>
        <v>343753455174.5592</v>
      </c>
      <c r="AE2" s="7">
        <f>'IRA Calculations'!AR95</f>
        <v>339376230869.83551</v>
      </c>
      <c r="AF2" s="7">
        <f>'IRA Calculations'!AS95</f>
        <v>335296731977.05719</v>
      </c>
      <c r="AG2" s="7">
        <f>'IRA Calculations'!AT95</f>
        <v>332324979990.25446</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1563872691952.3528</v>
      </c>
      <c r="C2" s="7">
        <f>'IRA Calculations'!P108</f>
        <v>1563872691952.3528</v>
      </c>
      <c r="D2" s="7">
        <f>'IRA Calculations'!Q108</f>
        <v>1563872691952.3528</v>
      </c>
      <c r="E2" s="7">
        <f>'IRA Calculations'!R108</f>
        <v>1558141985452.6228</v>
      </c>
      <c r="F2" s="7">
        <f>'IRA Calculations'!S108</f>
        <v>1551051606419.1162</v>
      </c>
      <c r="G2" s="7">
        <f>'IRA Calculations'!T108</f>
        <v>1543263605128.5413</v>
      </c>
      <c r="H2" s="7">
        <f>'IRA Calculations'!U108</f>
        <v>1537053281965.3665</v>
      </c>
      <c r="I2" s="7">
        <f>'IRA Calculations'!V108</f>
        <v>1531213736645.7578</v>
      </c>
      <c r="J2" s="7">
        <f>'IRA Calculations'!W108</f>
        <v>1527264652340.3372</v>
      </c>
      <c r="K2" s="7">
        <f>'IRA Calculations'!X108</f>
        <v>1525663865821.4922</v>
      </c>
      <c r="L2" s="7">
        <f>'IRA Calculations'!Y108</f>
        <v>1524829092228.2681</v>
      </c>
      <c r="M2" s="7">
        <f>'IRA Calculations'!Z108</f>
        <v>1527357819793.6531</v>
      </c>
      <c r="N2" s="7">
        <f>'IRA Calculations'!AA108</f>
        <v>1531092521484.4985</v>
      </c>
      <c r="O2" s="7">
        <f>'IRA Calculations'!AB108</f>
        <v>1537715603485.9026</v>
      </c>
      <c r="P2" s="7">
        <f>'IRA Calculations'!AC108</f>
        <v>1544780946124.5625</v>
      </c>
      <c r="Q2" s="7">
        <f>'IRA Calculations'!AD108</f>
        <v>1553764366104.6838</v>
      </c>
      <c r="R2" s="7">
        <f>'IRA Calculations'!AE108</f>
        <v>1565600159712.6838</v>
      </c>
      <c r="S2" s="7">
        <f>'IRA Calculations'!AF108</f>
        <v>1576292722531.9817</v>
      </c>
      <c r="T2" s="7">
        <f>'IRA Calculations'!AG108</f>
        <v>1587425618178.2336</v>
      </c>
      <c r="U2" s="7">
        <f>'IRA Calculations'!AH108</f>
        <v>1599148598549.6064</v>
      </c>
      <c r="V2" s="7">
        <f>'IRA Calculations'!AI108</f>
        <v>1609438797873.6284</v>
      </c>
      <c r="W2" s="7">
        <f>'IRA Calculations'!AJ108</f>
        <v>1620102324631.9905</v>
      </c>
      <c r="X2" s="7">
        <f>'IRA Calculations'!AK108</f>
        <v>1616656848072.1614</v>
      </c>
      <c r="Y2" s="7">
        <f>'IRA Calculations'!AL108</f>
        <v>1612479981357.0146</v>
      </c>
      <c r="Z2" s="7">
        <f>'IRA Calculations'!AM108</f>
        <v>1607817031513.3459</v>
      </c>
      <c r="AA2" s="7">
        <f>'IRA Calculations'!AN108</f>
        <v>1604863731506.6743</v>
      </c>
      <c r="AB2" s="7">
        <f>'IRA Calculations'!AO108</f>
        <v>1600019970392.9207</v>
      </c>
      <c r="AC2" s="7">
        <f>'IRA Calculations'!AP108</f>
        <v>1593908517731.9263</v>
      </c>
      <c r="AD2" s="7">
        <f>'IRA Calculations'!AQ108</f>
        <v>1590325331023.0293</v>
      </c>
      <c r="AE2" s="7">
        <f>'IRA Calculations'!AR108</f>
        <v>1585062919776.2224</v>
      </c>
      <c r="AF2" s="7">
        <f>'IRA Calculations'!AS108</f>
        <v>1580712691405.48</v>
      </c>
      <c r="AG2" s="7">
        <f>'IRA Calculations'!AT108</f>
        <v>1580399958571.1694</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695691815844.0188</v>
      </c>
      <c r="C4" s="7">
        <f>'IRA Calculations'!P110</f>
        <v>695691815844.0188</v>
      </c>
      <c r="D4" s="7">
        <f>'IRA Calculations'!Q110</f>
        <v>695691815844.0188</v>
      </c>
      <c r="E4" s="7">
        <f>'IRA Calculations'!R110</f>
        <v>701346114834.7489</v>
      </c>
      <c r="F4" s="7">
        <f>'IRA Calculations'!S110</f>
        <v>706782537367.35437</v>
      </c>
      <c r="G4" s="7">
        <f>'IRA Calculations'!T110</f>
        <v>712175796583.39661</v>
      </c>
      <c r="H4" s="7">
        <f>'IRA Calculations'!U110</f>
        <v>717809339527.29541</v>
      </c>
      <c r="I4" s="7">
        <f>'IRA Calculations'!V110</f>
        <v>723836662535.5304</v>
      </c>
      <c r="J4" s="7">
        <f>'IRA Calculations'!W110</f>
        <v>730263559989.1106</v>
      </c>
      <c r="K4" s="7">
        <f>'IRA Calculations'!X110</f>
        <v>736945617976.83984</v>
      </c>
      <c r="L4" s="7">
        <f>'IRA Calculations'!Y110</f>
        <v>743772511213.02686</v>
      </c>
      <c r="M4" s="7">
        <f>'IRA Calculations'!Z110</f>
        <v>750839885074.13855</v>
      </c>
      <c r="N4" s="7">
        <f>'IRA Calculations'!AA110</f>
        <v>758091402528.21729</v>
      </c>
      <c r="O4" s="7">
        <f>'IRA Calculations'!AB110</f>
        <v>765317075841.27075</v>
      </c>
      <c r="P4" s="7">
        <f>'IRA Calculations'!AC110</f>
        <v>772460147565.72949</v>
      </c>
      <c r="Q4" s="7">
        <f>'IRA Calculations'!AD110</f>
        <v>779649697096.6499</v>
      </c>
      <c r="R4" s="7">
        <f>'IRA Calculations'!AE110</f>
        <v>786889236248.97131</v>
      </c>
      <c r="S4" s="7">
        <f>'IRA Calculations'!AF110</f>
        <v>794121590206.34204</v>
      </c>
      <c r="T4" s="7">
        <f>'IRA Calculations'!AG110</f>
        <v>801337122347.57166</v>
      </c>
      <c r="U4" s="7">
        <f>'IRA Calculations'!AH110</f>
        <v>808577665732.3125</v>
      </c>
      <c r="V4" s="7">
        <f>'IRA Calculations'!AI110</f>
        <v>815817886874.30859</v>
      </c>
      <c r="W4" s="7">
        <f>'IRA Calculations'!AJ110</f>
        <v>823044132526.16895</v>
      </c>
      <c r="X4" s="7">
        <f>'IRA Calculations'!AK110</f>
        <v>822510360972.61597</v>
      </c>
      <c r="Y4" s="7">
        <f>'IRA Calculations'!AL110</f>
        <v>821968934588.25671</v>
      </c>
      <c r="Z4" s="7">
        <f>'IRA Calculations'!AM110</f>
        <v>821435354286.84595</v>
      </c>
      <c r="AA4" s="7">
        <f>'IRA Calculations'!AN110</f>
        <v>820921168441.98596</v>
      </c>
      <c r="AB4" s="7">
        <f>'IRA Calculations'!AO110</f>
        <v>820431904013.62134</v>
      </c>
      <c r="AC4" s="7">
        <f>'IRA Calculations'!AP110</f>
        <v>819965847783.98181</v>
      </c>
      <c r="AD4" s="7">
        <f>'IRA Calculations'!AQ110</f>
        <v>819531262988.59888</v>
      </c>
      <c r="AE4" s="7">
        <f>'IRA Calculations'!AR110</f>
        <v>819125679066.5437</v>
      </c>
      <c r="AF4" s="7">
        <f>'IRA Calculations'!AS110</f>
        <v>818753894953.80798</v>
      </c>
      <c r="AG4" s="7">
        <f>'IRA Calculations'!AT110</f>
        <v>818417273213.05896</v>
      </c>
    </row>
    <row r="5" spans="1:35" x14ac:dyDescent="0.2">
      <c r="A5" s="1" t="s">
        <v>79</v>
      </c>
      <c r="B5" s="7">
        <f>'IRA Calculations'!O111</f>
        <v>463907666237.36084</v>
      </c>
      <c r="C5" s="7">
        <f>'IRA Calculations'!P111</f>
        <v>463907666237.36084</v>
      </c>
      <c r="D5" s="7">
        <f>'IRA Calculations'!Q111</f>
        <v>463907666237.36084</v>
      </c>
      <c r="E5" s="7">
        <f>'IRA Calculations'!R111</f>
        <v>449204957973.14178</v>
      </c>
      <c r="F5" s="7">
        <f>'IRA Calculations'!S111</f>
        <v>438442853441.60907</v>
      </c>
      <c r="G5" s="7">
        <f>'IRA Calculations'!T111</f>
        <v>431103089336.065</v>
      </c>
      <c r="H5" s="7">
        <f>'IRA Calculations'!U111</f>
        <v>426675596213.78766</v>
      </c>
      <c r="I5" s="7">
        <f>'IRA Calculations'!V111</f>
        <v>424691732882.93408</v>
      </c>
      <c r="J5" s="7">
        <f>'IRA Calculations'!W111</f>
        <v>424571809095.78491</v>
      </c>
      <c r="K5" s="7">
        <f>'IRA Calculations'!X111</f>
        <v>425732062770.50775</v>
      </c>
      <c r="L5" s="7">
        <f>'IRA Calculations'!Y111</f>
        <v>427689944651.29218</v>
      </c>
      <c r="M5" s="7">
        <f>'IRA Calculations'!Z111</f>
        <v>430238989485.20868</v>
      </c>
      <c r="N5" s="7">
        <f>'IRA Calculations'!AA111</f>
        <v>433170284525.75012</v>
      </c>
      <c r="O5" s="7">
        <f>'IRA Calculations'!AB111</f>
        <v>436239624524.5426</v>
      </c>
      <c r="P5" s="7">
        <f>'IRA Calculations'!AC111</f>
        <v>439344140411.22803</v>
      </c>
      <c r="Q5" s="7">
        <f>'IRA Calculations'!AD111</f>
        <v>442567946675.75714</v>
      </c>
      <c r="R5" s="7">
        <f>'IRA Calculations'!AE111</f>
        <v>445897757540.78455</v>
      </c>
      <c r="S5" s="7">
        <f>'IRA Calculations'!AF111</f>
        <v>449284166948.34448</v>
      </c>
      <c r="T5" s="7">
        <f>'IRA Calculations'!AG111</f>
        <v>452673698524.79974</v>
      </c>
      <c r="U5" s="7">
        <f>'IRA Calculations'!AH111</f>
        <v>456089231450.77863</v>
      </c>
      <c r="V5" s="7">
        <f>'IRA Calculations'!AI111</f>
        <v>459521398249.69226</v>
      </c>
      <c r="W5" s="7">
        <f>'IRA Calculations'!AJ111</f>
        <v>462965158010.24878</v>
      </c>
      <c r="X5" s="7">
        <f>'IRA Calculations'!AK111</f>
        <v>462565851556.95941</v>
      </c>
      <c r="Y5" s="7">
        <f>'IRA Calculations'!AL111</f>
        <v>462178249294.4679</v>
      </c>
      <c r="Z5" s="7">
        <f>'IRA Calculations'!AM111</f>
        <v>461810315381.73474</v>
      </c>
      <c r="AA5" s="7">
        <f>'IRA Calculations'!AN111</f>
        <v>461466348044.0976</v>
      </c>
      <c r="AB5" s="7">
        <f>'IRA Calculations'!AO111</f>
        <v>461146565792.90735</v>
      </c>
      <c r="AC5" s="7">
        <f>'IRA Calculations'!AP111</f>
        <v>460845443357.68726</v>
      </c>
      <c r="AD5" s="7">
        <f>'IRA Calculations'!AQ111</f>
        <v>460566081112.50812</v>
      </c>
      <c r="AE5" s="7">
        <f>'IRA Calculations'!AR111</f>
        <v>460305310683.81915</v>
      </c>
      <c r="AF5" s="7">
        <f>'IRA Calculations'!AS111</f>
        <v>460066055243.90637</v>
      </c>
      <c r="AG5" s="7">
        <f>'IRA Calculations'!AT111</f>
        <v>459850691444.04871</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427693641673.86377</v>
      </c>
      <c r="C10" s="7">
        <f>'IRA Calculations'!P116</f>
        <v>427693641673.86377</v>
      </c>
      <c r="D10" s="7">
        <f>'IRA Calculations'!Q116</f>
        <v>427693641673.86377</v>
      </c>
      <c r="E10" s="7">
        <f>'IRA Calculations'!R116</f>
        <v>424060077354.98822</v>
      </c>
      <c r="F10" s="7">
        <f>'IRA Calculations'!S116</f>
        <v>421099825627.8714</v>
      </c>
      <c r="G10" s="7">
        <f>'IRA Calculations'!T116</f>
        <v>419012590158.46259</v>
      </c>
      <c r="H10" s="7">
        <f>'IRA Calculations'!U116</f>
        <v>417949414517.9115</v>
      </c>
      <c r="I10" s="7">
        <f>'IRA Calculations'!V116</f>
        <v>418004923675.48578</v>
      </c>
      <c r="J10" s="7">
        <f>'IRA Calculations'!W116</f>
        <v>419058304181.52332</v>
      </c>
      <c r="K10" s="7">
        <f>'IRA Calculations'!X116</f>
        <v>420892820607.69086</v>
      </c>
      <c r="L10" s="7">
        <f>'IRA Calculations'!Y116</f>
        <v>423286036982.80469</v>
      </c>
      <c r="M10" s="7">
        <f>'IRA Calculations'!Z116</f>
        <v>426202932228.11487</v>
      </c>
      <c r="N10" s="7">
        <f>'IRA Calculations'!AA116</f>
        <v>429512927650.01202</v>
      </c>
      <c r="O10" s="7">
        <f>'IRA Calculations'!AB116</f>
        <v>432981716788.73883</v>
      </c>
      <c r="P10" s="7">
        <f>'IRA Calculations'!AC116</f>
        <v>436471444683.30652</v>
      </c>
      <c r="Q10" s="7">
        <f>'IRA Calculations'!AD116</f>
        <v>440030761102.78442</v>
      </c>
      <c r="R10" s="7">
        <f>'IRA Calculations'!AE116</f>
        <v>443644300397.46558</v>
      </c>
      <c r="S10" s="7">
        <f>'IRA Calculations'!AF116</f>
        <v>447279564825.38464</v>
      </c>
      <c r="T10" s="7">
        <f>'IRA Calculations'!AG116</f>
        <v>450896644133.07056</v>
      </c>
      <c r="U10" s="7">
        <f>'IRA Calculations'!AH116</f>
        <v>454523828856.20624</v>
      </c>
      <c r="V10" s="7">
        <f>'IRA Calculations'!AI116</f>
        <v>458150694681.2699</v>
      </c>
      <c r="W10" s="7">
        <f>'IRA Calculations'!AJ116</f>
        <v>461766963173.34332</v>
      </c>
      <c r="X10" s="7">
        <f>'IRA Calculations'!AK116</f>
        <v>461704416719.55713</v>
      </c>
      <c r="Y10" s="7">
        <f>'IRA Calculations'!AL116</f>
        <v>461617152106.56396</v>
      </c>
      <c r="Z10" s="7">
        <f>'IRA Calculations'!AM116</f>
        <v>461511396818.54553</v>
      </c>
      <c r="AA10" s="7">
        <f>'IRA Calculations'!AN116</f>
        <v>461392431755.91205</v>
      </c>
      <c r="AB10" s="7">
        <f>'IRA Calculations'!AO116</f>
        <v>461263539548.91565</v>
      </c>
      <c r="AC10" s="7">
        <f>'IRA Calculations'!AP116</f>
        <v>461126603964.70288</v>
      </c>
      <c r="AD10" s="7">
        <f>'IRA Calculations'!AQ116</f>
        <v>460985839547.77405</v>
      </c>
      <c r="AE10" s="7">
        <f>'IRA Calculations'!AR116</f>
        <v>460842630557.46161</v>
      </c>
      <c r="AF10" s="7">
        <f>'IRA Calculations'!AS116</f>
        <v>460701738213.92303</v>
      </c>
      <c r="AG10" s="7">
        <f>'IRA Calculations'!AT116</f>
        <v>460566494673.97742</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1860435426386.7334</v>
      </c>
      <c r="C2" s="7">
        <f>'IRA Calculations'!P121</f>
        <v>1860435426386.7334</v>
      </c>
      <c r="D2" s="7">
        <f>'IRA Calculations'!Q121</f>
        <v>1860435426386.7334</v>
      </c>
      <c r="E2" s="7">
        <f>'IRA Calculations'!R121</f>
        <v>1838256734382.6914</v>
      </c>
      <c r="F2" s="7">
        <f>'IRA Calculations'!S121</f>
        <v>1810943554621.7788</v>
      </c>
      <c r="G2" s="7">
        <f>'IRA Calculations'!T121</f>
        <v>1784656000248.4033</v>
      </c>
      <c r="H2" s="7">
        <f>'IRA Calculations'!U121</f>
        <v>1762686181480.5659</v>
      </c>
      <c r="I2" s="7">
        <f>'IRA Calculations'!V121</f>
        <v>1742533905069.6433</v>
      </c>
      <c r="J2" s="7">
        <f>'IRA Calculations'!W121</f>
        <v>1726084225874.6145</v>
      </c>
      <c r="K2" s="7">
        <f>'IRA Calculations'!X121</f>
        <v>1709775638488.4482</v>
      </c>
      <c r="L2" s="7">
        <f>'IRA Calculations'!Y121</f>
        <v>1691848321701.6101</v>
      </c>
      <c r="M2" s="7">
        <f>'IRA Calculations'!Z121</f>
        <v>1676854265618.5068</v>
      </c>
      <c r="N2" s="7">
        <f>'IRA Calculations'!AA121</f>
        <v>1664468338370.2354</v>
      </c>
      <c r="O2" s="7">
        <f>'IRA Calculations'!AB121</f>
        <v>1652950907745.8044</v>
      </c>
      <c r="P2" s="7">
        <f>'IRA Calculations'!AC121</f>
        <v>1641202240830.6028</v>
      </c>
      <c r="Q2" s="7">
        <f>'IRA Calculations'!AD121</f>
        <v>1631101150153.7522</v>
      </c>
      <c r="R2" s="7">
        <f>'IRA Calculations'!AE121</f>
        <v>1622235017491.9377</v>
      </c>
      <c r="S2" s="7">
        <f>'IRA Calculations'!AF121</f>
        <v>1609055815761.9392</v>
      </c>
      <c r="T2" s="7">
        <f>'IRA Calculations'!AG121</f>
        <v>1594177247064.7729</v>
      </c>
      <c r="U2" s="7">
        <f>'IRA Calculations'!AH121</f>
        <v>1578282639233.8093</v>
      </c>
      <c r="V2" s="7">
        <f>'IRA Calculations'!AI121</f>
        <v>1559430348819.562</v>
      </c>
      <c r="W2" s="7">
        <f>'IRA Calculations'!AJ121</f>
        <v>1540187805511.2866</v>
      </c>
      <c r="X2" s="7">
        <f>'IRA Calculations'!AK121</f>
        <v>1513098084426.5911</v>
      </c>
      <c r="Y2" s="7">
        <f>'IRA Calculations'!AL121</f>
        <v>1484120561624.6614</v>
      </c>
      <c r="Z2" s="7">
        <f>'IRA Calculations'!AM121</f>
        <v>1452950504554.8328</v>
      </c>
      <c r="AA2" s="7">
        <f>'IRA Calculations'!AN121</f>
        <v>1423285472914.3264</v>
      </c>
      <c r="AB2" s="7">
        <f>'IRA Calculations'!AO121</f>
        <v>1390723740836.0581</v>
      </c>
      <c r="AC2" s="7">
        <f>'IRA Calculations'!AP121</f>
        <v>1364171648855.6396</v>
      </c>
      <c r="AD2" s="7">
        <f>'IRA Calculations'!AQ121</f>
        <v>1332480696111.4121</v>
      </c>
      <c r="AE2" s="7">
        <f>'IRA Calculations'!AR121</f>
        <v>1298436511362.1611</v>
      </c>
      <c r="AF2" s="7">
        <f>'IRA Calculations'!AS121</f>
        <v>1260338524502.6775</v>
      </c>
      <c r="AG2" s="7">
        <f>'IRA Calculations'!AT121</f>
        <v>1230464892756.0532</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171820527967.2518</v>
      </c>
      <c r="C2" s="7">
        <f>'IRA Calculations'!P134</f>
        <v>171820527967.2518</v>
      </c>
      <c r="D2" s="7">
        <f>'IRA Calculations'!Q134</f>
        <v>171820527967.2518</v>
      </c>
      <c r="E2" s="7">
        <f>'IRA Calculations'!R134</f>
        <v>170676119048.20831</v>
      </c>
      <c r="F2" s="7">
        <f>'IRA Calculations'!S134</f>
        <v>169493479940.23062</v>
      </c>
      <c r="G2" s="7">
        <f>'IRA Calculations'!T134</f>
        <v>168292756841.05206</v>
      </c>
      <c r="H2" s="7">
        <f>'IRA Calculations'!U134</f>
        <v>167129185001.60678</v>
      </c>
      <c r="I2" s="7">
        <f>'IRA Calculations'!V134</f>
        <v>166025832787.93707</v>
      </c>
      <c r="J2" s="7">
        <f>'IRA Calculations'!W134</f>
        <v>165004944570.91623</v>
      </c>
      <c r="K2" s="7">
        <f>'IRA Calculations'!X134</f>
        <v>164044087240.9415</v>
      </c>
      <c r="L2" s="7">
        <f>'IRA Calculations'!Y134</f>
        <v>163196927682.76163</v>
      </c>
      <c r="M2" s="7">
        <f>'IRA Calculations'!Z134</f>
        <v>162410044098.25311</v>
      </c>
      <c r="N2" s="7">
        <f>'IRA Calculations'!AA134</f>
        <v>161701310696.82227</v>
      </c>
      <c r="O2" s="7">
        <f>'IRA Calculations'!AB134</f>
        <v>160990028975.8071</v>
      </c>
      <c r="P2" s="7">
        <f>'IRA Calculations'!AC134</f>
        <v>160344617494.76099</v>
      </c>
      <c r="Q2" s="7">
        <f>'IRA Calculations'!AD134</f>
        <v>159665055267.32382</v>
      </c>
      <c r="R2" s="7">
        <f>'IRA Calculations'!AE134</f>
        <v>158964496291.09204</v>
      </c>
      <c r="S2" s="7">
        <f>'IRA Calculations'!AF134</f>
        <v>158253602055.5173</v>
      </c>
      <c r="T2" s="7">
        <f>'IRA Calculations'!AG134</f>
        <v>157547289948.83505</v>
      </c>
      <c r="U2" s="7">
        <f>'IRA Calculations'!AH134</f>
        <v>156868975188.25589</v>
      </c>
      <c r="V2" s="7">
        <f>'IRA Calculations'!AI134</f>
        <v>156226711317.17566</v>
      </c>
      <c r="W2" s="7">
        <f>'IRA Calculations'!AJ134</f>
        <v>155642104385.10468</v>
      </c>
      <c r="X2" s="7">
        <f>'IRA Calculations'!AK134</f>
        <v>155092339079.7728</v>
      </c>
      <c r="Y2" s="7">
        <f>'IRA Calculations'!AL134</f>
        <v>154609220960.05975</v>
      </c>
      <c r="Z2" s="7">
        <f>'IRA Calculations'!AM134</f>
        <v>154230479792.84882</v>
      </c>
      <c r="AA2" s="7">
        <f>'IRA Calculations'!AN134</f>
        <v>153894581774.1207</v>
      </c>
      <c r="AB2" s="7">
        <f>'IRA Calculations'!AO134</f>
        <v>153628273796.6459</v>
      </c>
      <c r="AC2" s="7">
        <f>'IRA Calculations'!AP134</f>
        <v>153424325417.93588</v>
      </c>
      <c r="AD2" s="7">
        <f>'IRA Calculations'!AQ134</f>
        <v>153229534419.05704</v>
      </c>
      <c r="AE2" s="7">
        <f>'IRA Calculations'!AR134</f>
        <v>153078353298.4902</v>
      </c>
      <c r="AF2" s="7">
        <f>'IRA Calculations'!AS134</f>
        <v>152950023194.17261</v>
      </c>
      <c r="AG2" s="7">
        <f>'IRA Calculations'!AT134</f>
        <v>152852521501.83978</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3946431113136.1484</v>
      </c>
      <c r="C4" s="7">
        <f>'IRA Calculations'!P136</f>
        <v>3946431113136.1484</v>
      </c>
      <c r="D4" s="7">
        <f>'IRA Calculations'!Q136</f>
        <v>3946431113136.1484</v>
      </c>
      <c r="E4" s="7">
        <f>'IRA Calculations'!R136</f>
        <v>3913549326075.2046</v>
      </c>
      <c r="F4" s="7">
        <f>'IRA Calculations'!S136</f>
        <v>3875521796085.8306</v>
      </c>
      <c r="G4" s="7">
        <f>'IRA Calculations'!T136</f>
        <v>3836810101681.7671</v>
      </c>
      <c r="H4" s="7">
        <f>'IRA Calculations'!U136</f>
        <v>3798558343980.7588</v>
      </c>
      <c r="I4" s="7">
        <f>'IRA Calculations'!V136</f>
        <v>3761433620489.1235</v>
      </c>
      <c r="J4" s="7">
        <f>'IRA Calculations'!W136</f>
        <v>3726327399827.3169</v>
      </c>
      <c r="K4" s="7">
        <f>'IRA Calculations'!X136</f>
        <v>3693348010945.689</v>
      </c>
      <c r="L4" s="7">
        <f>'IRA Calculations'!Y136</f>
        <v>3664459716978.0317</v>
      </c>
      <c r="M4" s="7">
        <f>'IRA Calculations'!Z136</f>
        <v>3639287930160.2266</v>
      </c>
      <c r="N4" s="7">
        <f>'IRA Calculations'!AA136</f>
        <v>3618660941808.9907</v>
      </c>
      <c r="O4" s="7">
        <f>'IRA Calculations'!AB136</f>
        <v>3601372109238.751</v>
      </c>
      <c r="P4" s="7">
        <f>'IRA Calculations'!AC136</f>
        <v>3593870807562.314</v>
      </c>
      <c r="Q4" s="7">
        <f>'IRA Calculations'!AD136</f>
        <v>3589706972473.5234</v>
      </c>
      <c r="R4" s="7">
        <f>'IRA Calculations'!AE136</f>
        <v>3589131814605.0044</v>
      </c>
      <c r="S4" s="7">
        <f>'IRA Calculations'!AF136</f>
        <v>3591942189882.7021</v>
      </c>
      <c r="T4" s="7">
        <f>'IRA Calculations'!AG136</f>
        <v>3597431042040.021</v>
      </c>
      <c r="U4" s="7">
        <f>'IRA Calculations'!AH136</f>
        <v>3605450089969.1343</v>
      </c>
      <c r="V4" s="7">
        <f>'IRA Calculations'!AI136</f>
        <v>3615497202798.7344</v>
      </c>
      <c r="W4" s="7">
        <f>'IRA Calculations'!AJ136</f>
        <v>3627402145990.9775</v>
      </c>
      <c r="X4" s="7">
        <f>'IRA Calculations'!AK136</f>
        <v>3639306698808.7637</v>
      </c>
      <c r="Y4" s="7">
        <f>'IRA Calculations'!AL136</f>
        <v>3651528499569.8691</v>
      </c>
      <c r="Z4" s="7">
        <f>'IRA Calculations'!AM136</f>
        <v>3664578492930.1504</v>
      </c>
      <c r="AA4" s="7">
        <f>'IRA Calculations'!AN136</f>
        <v>3676565627484.9883</v>
      </c>
      <c r="AB4" s="7">
        <f>'IRA Calculations'!AO136</f>
        <v>3688003600789.6655</v>
      </c>
      <c r="AC4" s="7">
        <f>'IRA Calculations'!AP136</f>
        <v>3698676937572.9058</v>
      </c>
      <c r="AD4" s="7">
        <f>'IRA Calculations'!AQ136</f>
        <v>3707308586257.2905</v>
      </c>
      <c r="AE4" s="7">
        <f>'IRA Calculations'!AR136</f>
        <v>3714917869846.2905</v>
      </c>
      <c r="AF4" s="7">
        <f>'IRA Calculations'!AS136</f>
        <v>3721218593410.7671</v>
      </c>
      <c r="AG4" s="7">
        <f>'IRA Calculations'!AT136</f>
        <v>3726622253483.2329</v>
      </c>
    </row>
    <row r="5" spans="1:35" x14ac:dyDescent="0.2">
      <c r="A5" s="1" t="s">
        <v>79</v>
      </c>
      <c r="B5" s="7">
        <f>'IRA Calculations'!O137</f>
        <v>3769576321009.1406</v>
      </c>
      <c r="C5" s="7">
        <f>'IRA Calculations'!P137</f>
        <v>3769576321009.1406</v>
      </c>
      <c r="D5" s="7">
        <f>'IRA Calculations'!Q137</f>
        <v>3769576321009.1406</v>
      </c>
      <c r="E5" s="7">
        <f>'IRA Calculations'!R137</f>
        <v>3789698247959.666</v>
      </c>
      <c r="F5" s="7">
        <f>'IRA Calculations'!S137</f>
        <v>3808453952825.0264</v>
      </c>
      <c r="G5" s="7">
        <f>'IRA Calculations'!T137</f>
        <v>3825749684267.1416</v>
      </c>
      <c r="H5" s="7">
        <f>'IRA Calculations'!U137</f>
        <v>3842288630073.5391</v>
      </c>
      <c r="I5" s="7">
        <f>'IRA Calculations'!V137</f>
        <v>3857929373035.4751</v>
      </c>
      <c r="J5" s="7">
        <f>'IRA Calculations'!W137</f>
        <v>3872522665049.2251</v>
      </c>
      <c r="K5" s="7">
        <f>'IRA Calculations'!X137</f>
        <v>3884965151001.584</v>
      </c>
      <c r="L5" s="7">
        <f>'IRA Calculations'!Y137</f>
        <v>3896383859863.3799</v>
      </c>
      <c r="M5" s="7">
        <f>'IRA Calculations'!Z137</f>
        <v>3905578223653.3545</v>
      </c>
      <c r="N5" s="7">
        <f>'IRA Calculations'!AA137</f>
        <v>3913171017552.375</v>
      </c>
      <c r="O5" s="7">
        <f>'IRA Calculations'!AB137</f>
        <v>3917891226315.938</v>
      </c>
      <c r="P5" s="7">
        <f>'IRA Calculations'!AC137</f>
        <v>3922106827984.9038</v>
      </c>
      <c r="Q5" s="7">
        <f>'IRA Calculations'!AD137</f>
        <v>3923962084970.1343</v>
      </c>
      <c r="R5" s="7">
        <f>'IRA Calculations'!AE137</f>
        <v>3924003703807.1992</v>
      </c>
      <c r="S5" s="7">
        <f>'IRA Calculations'!AF137</f>
        <v>3922434650754.7671</v>
      </c>
      <c r="T5" s="7">
        <f>'IRA Calculations'!AG137</f>
        <v>3919665908014.4927</v>
      </c>
      <c r="U5" s="7">
        <f>'IRA Calculations'!AH137</f>
        <v>3915893533970.0298</v>
      </c>
      <c r="V5" s="7">
        <f>'IRA Calculations'!AI137</f>
        <v>3911051194883.7451</v>
      </c>
      <c r="W5" s="7">
        <f>'IRA Calculations'!AJ137</f>
        <v>3905685798496.125</v>
      </c>
      <c r="X5" s="7">
        <f>'IRA Calculations'!AK137</f>
        <v>3898817692641.79</v>
      </c>
      <c r="Y5" s="7">
        <f>'IRA Calculations'!AL137</f>
        <v>3891435597871.8145</v>
      </c>
      <c r="Z5" s="7">
        <f>'IRA Calculations'!AM137</f>
        <v>3884867008264.8081</v>
      </c>
      <c r="AA5" s="7">
        <f>'IRA Calculations'!AN137</f>
        <v>3877963630391.543</v>
      </c>
      <c r="AB5" s="7">
        <f>'IRA Calculations'!AO137</f>
        <v>3871768439766.9438</v>
      </c>
      <c r="AC5" s="7">
        <f>'IRA Calculations'!AP137</f>
        <v>3866410315898.3267</v>
      </c>
      <c r="AD5" s="7">
        <f>'IRA Calculations'!AQ137</f>
        <v>3860780282775.7046</v>
      </c>
      <c r="AE5" s="7">
        <f>'IRA Calculations'!AR137</f>
        <v>3855921576875.6753</v>
      </c>
      <c r="AF5" s="7">
        <f>'IRA Calculations'!AS137</f>
        <v>3851274107986.4292</v>
      </c>
      <c r="AG5" s="7">
        <f>'IRA Calculations'!AT137</f>
        <v>3847065395300.0449</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2300000000000</v>
      </c>
      <c r="C7" s="7">
        <f>'IRA Calculations'!P139</f>
        <v>2300000000000</v>
      </c>
      <c r="D7" s="7">
        <f>'IRA Calculations'!Q139</f>
        <v>2300000000000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24000000000</v>
      </c>
      <c r="C8" s="7">
        <f>'IRA Calculations'!P140</f>
        <v>24000000000</v>
      </c>
      <c r="D8" s="7">
        <f>'IRA Calculations'!Q140</f>
        <v>24000000000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92000000000</v>
      </c>
      <c r="C9" s="7">
        <f>'IRA Calculations'!P141</f>
        <v>92000000000</v>
      </c>
      <c r="D9" s="7">
        <f>'IRA Calculations'!Q141</f>
        <v>92000000000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3295000000000</v>
      </c>
      <c r="C10" s="7">
        <f>'IRA Calculations'!P142</f>
        <v>3295000000000</v>
      </c>
      <c r="D10" s="7">
        <f>'IRA Calculations'!Q142</f>
        <v>3295000000000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732746026089.52026</v>
      </c>
      <c r="C2" s="7">
        <f>'IRA Calculations'!P147</f>
        <v>732746026089.52026</v>
      </c>
      <c r="D2" s="7">
        <f>'IRA Calculations'!Q147</f>
        <v>732746026089.52026</v>
      </c>
      <c r="E2" s="7">
        <f>'IRA Calculations'!R147</f>
        <v>733331218485.1156</v>
      </c>
      <c r="F2" s="7">
        <f>'IRA Calculations'!S147</f>
        <v>727290134311.22412</v>
      </c>
      <c r="G2" s="7">
        <f>'IRA Calculations'!T147</f>
        <v>721157123292.66199</v>
      </c>
      <c r="H2" s="7">
        <f>'IRA Calculations'!U147</f>
        <v>714296743362.99731</v>
      </c>
      <c r="I2" s="7">
        <f>'IRA Calculations'!V147</f>
        <v>706926482010.29407</v>
      </c>
      <c r="J2" s="7">
        <f>'IRA Calculations'!W147</f>
        <v>698937290660.46045</v>
      </c>
      <c r="K2" s="7">
        <f>'IRA Calculations'!X147</f>
        <v>690460443343.0625</v>
      </c>
      <c r="L2" s="7">
        <f>'IRA Calculations'!Y147</f>
        <v>681254988631.56934</v>
      </c>
      <c r="M2" s="7">
        <f>'IRA Calculations'!Z147</f>
        <v>671834325758.84351</v>
      </c>
      <c r="N2" s="7">
        <f>'IRA Calculations'!AA147</f>
        <v>662684787665.3689</v>
      </c>
      <c r="O2" s="7">
        <f>'IRA Calculations'!AB147</f>
        <v>653804209498.87</v>
      </c>
      <c r="P2" s="7">
        <f>'IRA Calculations'!AC147</f>
        <v>650563271737.57458</v>
      </c>
      <c r="Q2" s="7">
        <f>'IRA Calculations'!AD147</f>
        <v>647973562670.724</v>
      </c>
      <c r="R2" s="7">
        <f>'IRA Calculations'!AE147</f>
        <v>645210116718.52881</v>
      </c>
      <c r="S2" s="7">
        <f>'IRA Calculations'!AF147</f>
        <v>643358004519.11938</v>
      </c>
      <c r="T2" s="7">
        <f>'IRA Calculations'!AG147</f>
        <v>641219488072.12036</v>
      </c>
      <c r="U2" s="7">
        <f>'IRA Calculations'!AH147</f>
        <v>639824683529.50122</v>
      </c>
      <c r="V2" s="7">
        <f>'IRA Calculations'!AI147</f>
        <v>639511213897.08325</v>
      </c>
      <c r="W2" s="7">
        <f>'IRA Calculations'!AJ147</f>
        <v>639207218728.98804</v>
      </c>
      <c r="X2" s="7">
        <f>'IRA Calculations'!AK147</f>
        <v>639937812146.38379</v>
      </c>
      <c r="Y2" s="7">
        <f>'IRA Calculations'!AL147</f>
        <v>640624692544.21155</v>
      </c>
      <c r="Z2" s="7">
        <f>'IRA Calculations'!AM147</f>
        <v>641733417215.82056</v>
      </c>
      <c r="AA2" s="7">
        <f>'IRA Calculations'!AN147</f>
        <v>644033160800.35925</v>
      </c>
      <c r="AB2" s="7">
        <f>'IRA Calculations'!AO147</f>
        <v>646607831411.71411</v>
      </c>
      <c r="AC2" s="7">
        <f>'IRA Calculations'!AP147</f>
        <v>649736864035.75037</v>
      </c>
      <c r="AD2" s="7">
        <f>'IRA Calculations'!AQ147</f>
        <v>653918615256.61584</v>
      </c>
      <c r="AE2" s="7">
        <f>'IRA Calculations'!AR147</f>
        <v>657344210712.54443</v>
      </c>
      <c r="AF2" s="7">
        <f>'IRA Calculations'!AS147</f>
        <v>661791709291.10779</v>
      </c>
      <c r="AG2" s="7">
        <f>'IRA Calculations'!AT147</f>
        <v>666350456613.02649</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16800938076.612259</v>
      </c>
      <c r="C4" s="7">
        <f>'IRA Calculations'!P149</f>
        <v>16800938076.612259</v>
      </c>
      <c r="D4" s="7">
        <f>'IRA Calculations'!Q149</f>
        <v>16800938076.612259</v>
      </c>
      <c r="E4" s="7">
        <f>'IRA Calculations'!R149</f>
        <v>16970681332.793207</v>
      </c>
      <c r="F4" s="7">
        <f>'IRA Calculations'!S149</f>
        <v>17131952497.37484</v>
      </c>
      <c r="G4" s="7">
        <f>'IRA Calculations'!T149</f>
        <v>17286676672.677639</v>
      </c>
      <c r="H4" s="7">
        <f>'IRA Calculations'!U149</f>
        <v>17432895747.839268</v>
      </c>
      <c r="I4" s="7">
        <f>'IRA Calculations'!V149</f>
        <v>17563116551.041805</v>
      </c>
      <c r="J4" s="7">
        <f>'IRA Calculations'!W149</f>
        <v>17686200231.364796</v>
      </c>
      <c r="K4" s="7">
        <f>'IRA Calculations'!X149</f>
        <v>17792428072.557327</v>
      </c>
      <c r="L4" s="7">
        <f>'IRA Calculations'!Y149</f>
        <v>17888439473.191662</v>
      </c>
      <c r="M4" s="7">
        <f>'IRA Calculations'!Z149</f>
        <v>17983029830.136112</v>
      </c>
      <c r="N4" s="7">
        <f>'IRA Calculations'!AA149</f>
        <v>18060295179.738052</v>
      </c>
      <c r="O4" s="7">
        <f>'IRA Calculations'!AB149</f>
        <v>18142613182.791695</v>
      </c>
      <c r="P4" s="7">
        <f>'IRA Calculations'!AC149</f>
        <v>18210280906.334545</v>
      </c>
      <c r="Q4" s="7">
        <f>'IRA Calculations'!AD149</f>
        <v>18280767245.434162</v>
      </c>
      <c r="R4" s="7">
        <f>'IRA Calculations'!AE149</f>
        <v>18348976597.282433</v>
      </c>
      <c r="S4" s="7">
        <f>'IRA Calculations'!AF149</f>
        <v>18411721323.207172</v>
      </c>
      <c r="T4" s="7">
        <f>'IRA Calculations'!AG149</f>
        <v>18462733892.366623</v>
      </c>
      <c r="U4" s="7">
        <f>'IRA Calculations'!AH149</f>
        <v>18518926888.711483</v>
      </c>
      <c r="V4" s="7">
        <f>'IRA Calculations'!AI149</f>
        <v>18564893551.448936</v>
      </c>
      <c r="W4" s="7">
        <f>'IRA Calculations'!AJ149</f>
        <v>18597725424.696133</v>
      </c>
      <c r="X4" s="7">
        <f>'IRA Calculations'!AK149</f>
        <v>18628563322.037827</v>
      </c>
      <c r="Y4" s="7">
        <f>'IRA Calculations'!AL149</f>
        <v>18647440528.562077</v>
      </c>
      <c r="Z4" s="7">
        <f>'IRA Calculations'!AM149</f>
        <v>18661683200.642155</v>
      </c>
      <c r="AA4" s="7">
        <f>'IRA Calculations'!AN149</f>
        <v>18665910113.621552</v>
      </c>
      <c r="AB4" s="7">
        <f>'IRA Calculations'!AO149</f>
        <v>18660282774.464466</v>
      </c>
      <c r="AC4" s="7">
        <f>'IRA Calculations'!AP149</f>
        <v>18644789597.526505</v>
      </c>
      <c r="AD4" s="7">
        <f>'IRA Calculations'!AQ149</f>
        <v>18627803045.312195</v>
      </c>
      <c r="AE4" s="7">
        <f>'IRA Calculations'!AR149</f>
        <v>18598958219.631527</v>
      </c>
      <c r="AF4" s="7">
        <f>'IRA Calculations'!AS149</f>
        <v>18565203912.411465</v>
      </c>
      <c r="AG4" s="7">
        <f>'IRA Calculations'!AT149</f>
        <v>18529766746.734848</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547535178913.51868</v>
      </c>
      <c r="C2" s="7">
        <f>'IRA Calculations'!P160</f>
        <v>547535178913.51868</v>
      </c>
      <c r="D2" s="7">
        <f>'IRA Calculations'!Q160</f>
        <v>547535178913.51868</v>
      </c>
      <c r="E2" s="7">
        <f>'IRA Calculations'!R160</f>
        <v>538213279171.79413</v>
      </c>
      <c r="F2" s="7">
        <f>'IRA Calculations'!S160</f>
        <v>524543309815.88519</v>
      </c>
      <c r="G2" s="7">
        <f>'IRA Calculations'!T160</f>
        <v>509574327864.06879</v>
      </c>
      <c r="H2" s="7">
        <f>'IRA Calculations'!U160</f>
        <v>494829451596.0799</v>
      </c>
      <c r="I2" s="7">
        <f>'IRA Calculations'!V160</f>
        <v>480476491130.74176</v>
      </c>
      <c r="J2" s="7">
        <f>'IRA Calculations'!W160</f>
        <v>466302188488.74255</v>
      </c>
      <c r="K2" s="7">
        <f>'IRA Calculations'!X160</f>
        <v>453114533736.33673</v>
      </c>
      <c r="L2" s="7">
        <f>'IRA Calculations'!Y160</f>
        <v>440928306681.73676</v>
      </c>
      <c r="M2" s="7">
        <f>'IRA Calculations'!Z160</f>
        <v>429959499942.09247</v>
      </c>
      <c r="N2" s="7">
        <f>'IRA Calculations'!AA160</f>
        <v>420451454945.97803</v>
      </c>
      <c r="O2" s="7">
        <f>'IRA Calculations'!AB160</f>
        <v>412296802200.41907</v>
      </c>
      <c r="P2" s="7">
        <f>'IRA Calculations'!AC160</f>
        <v>405435527145.05945</v>
      </c>
      <c r="Q2" s="7">
        <f>'IRA Calculations'!AD160</f>
        <v>399060618046.32513</v>
      </c>
      <c r="R2" s="7">
        <f>'IRA Calculations'!AE160</f>
        <v>393282142210.9538</v>
      </c>
      <c r="S2" s="7">
        <f>'IRA Calculations'!AF160</f>
        <v>387834168444.83447</v>
      </c>
      <c r="T2" s="7">
        <f>'IRA Calculations'!AG160</f>
        <v>382980742816.77179</v>
      </c>
      <c r="U2" s="7">
        <f>'IRA Calculations'!AH160</f>
        <v>378671428876.28967</v>
      </c>
      <c r="V2" s="7">
        <f>'IRA Calculations'!AI160</f>
        <v>374723620291.61975</v>
      </c>
      <c r="W2" s="7">
        <f>'IRA Calculations'!AJ160</f>
        <v>371126425210.3371</v>
      </c>
      <c r="X2" s="7">
        <f>'IRA Calculations'!AK160</f>
        <v>367982122915.72186</v>
      </c>
      <c r="Y2" s="7">
        <f>'IRA Calculations'!AL160</f>
        <v>365430898488.47424</v>
      </c>
      <c r="Z2" s="7">
        <f>'IRA Calculations'!AM160</f>
        <v>363562484663.99762</v>
      </c>
      <c r="AA2" s="7">
        <f>'IRA Calculations'!AN160</f>
        <v>361971531276.0495</v>
      </c>
      <c r="AB2" s="7">
        <f>'IRA Calculations'!AO160</f>
        <v>360780288997.4043</v>
      </c>
      <c r="AC2" s="7">
        <f>'IRA Calculations'!AP160</f>
        <v>360059437899.35779</v>
      </c>
      <c r="AD2" s="7">
        <f>'IRA Calculations'!AQ160</f>
        <v>359791405491.29974</v>
      </c>
      <c r="AE2" s="7">
        <f>'IRA Calculations'!AR160</f>
        <v>359879223245.27838</v>
      </c>
      <c r="AF2" s="7">
        <f>'IRA Calculations'!AS160</f>
        <v>360404176357.74646</v>
      </c>
      <c r="AG2" s="7">
        <f>'IRA Calculations'!AT160</f>
        <v>361321487601.33875</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1202878619127.0657</v>
      </c>
      <c r="C2" s="7">
        <f>'IRA Calculations'!P173</f>
        <v>1202878619127.0657</v>
      </c>
      <c r="D2" s="7">
        <f>'IRA Calculations'!Q173</f>
        <v>1202878619127.0657</v>
      </c>
      <c r="E2" s="7">
        <f>'IRA Calculations'!R173</f>
        <v>1212298037572.3198</v>
      </c>
      <c r="F2" s="7">
        <f>'IRA Calculations'!S173</f>
        <v>1220099487798.156</v>
      </c>
      <c r="G2" s="7">
        <f>'IRA Calculations'!T173</f>
        <v>1224804788403.6184</v>
      </c>
      <c r="H2" s="7">
        <f>'IRA Calculations'!U173</f>
        <v>1226223463449.8706</v>
      </c>
      <c r="I2" s="7">
        <f>'IRA Calculations'!V173</f>
        <v>1223803297587.3965</v>
      </c>
      <c r="J2" s="7">
        <f>'IRA Calculations'!W173</f>
        <v>1218447466707.8501</v>
      </c>
      <c r="K2" s="7">
        <f>'IRA Calculations'!X173</f>
        <v>1211459792320.3467</v>
      </c>
      <c r="L2" s="7">
        <f>'IRA Calculations'!Y173</f>
        <v>1203899759296.8921</v>
      </c>
      <c r="M2" s="7">
        <f>'IRA Calculations'!Z173</f>
        <v>1196704457308.0691</v>
      </c>
      <c r="N2" s="7">
        <f>'IRA Calculations'!AA173</f>
        <v>1190597102849.1294</v>
      </c>
      <c r="O2" s="7">
        <f>'IRA Calculations'!AB173</f>
        <v>1185872965763.0007</v>
      </c>
      <c r="P2" s="7">
        <f>'IRA Calculations'!AC173</f>
        <v>1182565264646.646</v>
      </c>
      <c r="Q2" s="7">
        <f>'IRA Calculations'!AD173</f>
        <v>1180453968318.199</v>
      </c>
      <c r="R2" s="7">
        <f>'IRA Calculations'!AE173</f>
        <v>1179047578720.7295</v>
      </c>
      <c r="S2" s="7">
        <f>'IRA Calculations'!AF173</f>
        <v>1178455132445.1628</v>
      </c>
      <c r="T2" s="7">
        <f>'IRA Calculations'!AG173</f>
        <v>1178684694033.3567</v>
      </c>
      <c r="U2" s="7">
        <f>'IRA Calculations'!AH173</f>
        <v>1179273601312.1296</v>
      </c>
      <c r="V2" s="7">
        <f>'IRA Calculations'!AI173</f>
        <v>1180531127123.8044</v>
      </c>
      <c r="W2" s="7">
        <f>'IRA Calculations'!AJ173</f>
        <v>1181955626758.9475</v>
      </c>
      <c r="X2" s="7">
        <f>'IRA Calculations'!AK173</f>
        <v>1184002370081.3772</v>
      </c>
      <c r="Y2" s="7">
        <f>'IRA Calculations'!AL173</f>
        <v>1186422697438.3977</v>
      </c>
      <c r="Z2" s="7">
        <f>'IRA Calculations'!AM173</f>
        <v>1189112240108.0967</v>
      </c>
      <c r="AA2" s="7">
        <f>'IRA Calculations'!AN173</f>
        <v>1192445774951.0771</v>
      </c>
      <c r="AB2" s="7">
        <f>'IRA Calculations'!AO173</f>
        <v>1196228004806.2278</v>
      </c>
      <c r="AC2" s="7">
        <f>'IRA Calculations'!AP173</f>
        <v>1200310603319.8806</v>
      </c>
      <c r="AD2" s="7">
        <f>'IRA Calculations'!AQ173</f>
        <v>1205094595634.1045</v>
      </c>
      <c r="AE2" s="7">
        <f>'IRA Calculations'!AR173</f>
        <v>1209948774441.9163</v>
      </c>
      <c r="AF2" s="7">
        <f>'IRA Calculations'!AS173</f>
        <v>1215294209125.6367</v>
      </c>
      <c r="AG2" s="7">
        <f>'IRA Calculations'!AT173</f>
        <v>1221018659834.1812</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1167344146392.0342</v>
      </c>
      <c r="C4" s="7">
        <f>'IRA Calculations'!P175</f>
        <v>1167344146392.0342</v>
      </c>
      <c r="D4" s="7">
        <f>'IRA Calculations'!Q175</f>
        <v>1167344146392.0342</v>
      </c>
      <c r="E4" s="7">
        <f>'IRA Calculations'!R175</f>
        <v>1179137857893.5928</v>
      </c>
      <c r="F4" s="7">
        <f>'IRA Calculations'!S175</f>
        <v>1190418792462.0623</v>
      </c>
      <c r="G4" s="7">
        <f>'IRA Calculations'!T175</f>
        <v>1200526794691.2883</v>
      </c>
      <c r="H4" s="7">
        <f>'IRA Calculations'!U175</f>
        <v>1209638365697.9939</v>
      </c>
      <c r="I4" s="7">
        <f>'IRA Calculations'!V175</f>
        <v>1219312061916.6494</v>
      </c>
      <c r="J4" s="7">
        <f>'IRA Calculations'!W175</f>
        <v>1228361177381.1162</v>
      </c>
      <c r="K4" s="7">
        <f>'IRA Calculations'!X175</f>
        <v>1237893723907.2554</v>
      </c>
      <c r="L4" s="7">
        <f>'IRA Calculations'!Y175</f>
        <v>1248497011185.7935</v>
      </c>
      <c r="M4" s="7">
        <f>'IRA Calculations'!Z175</f>
        <v>1258742335811.7053</v>
      </c>
      <c r="N4" s="7">
        <f>'IRA Calculations'!AA175</f>
        <v>1269009065360.5647</v>
      </c>
      <c r="O4" s="7">
        <f>'IRA Calculations'!AB175</f>
        <v>1278668463335.3352</v>
      </c>
      <c r="P4" s="7">
        <f>'IRA Calculations'!AC175</f>
        <v>1289431935646.1792</v>
      </c>
      <c r="Q4" s="7">
        <f>'IRA Calculations'!AD175</f>
        <v>1300006879846.0315</v>
      </c>
      <c r="R4" s="7">
        <f>'IRA Calculations'!AE175</f>
        <v>1309395460467.3401</v>
      </c>
      <c r="S4" s="7">
        <f>'IRA Calculations'!AF175</f>
        <v>1319104092673.5205</v>
      </c>
      <c r="T4" s="7">
        <f>'IRA Calculations'!AG175</f>
        <v>1330109191899.5693</v>
      </c>
      <c r="U4" s="7">
        <f>'IRA Calculations'!AH175</f>
        <v>1340700675931.2041</v>
      </c>
      <c r="V4" s="7">
        <f>'IRA Calculations'!AI175</f>
        <v>1351634983527.8743</v>
      </c>
      <c r="W4" s="7">
        <f>'IRA Calculations'!AJ175</f>
        <v>1362503565494.353</v>
      </c>
      <c r="X4" s="7">
        <f>'IRA Calculations'!AK175</f>
        <v>1372905478757.5901</v>
      </c>
      <c r="Y4" s="7">
        <f>'IRA Calculations'!AL175</f>
        <v>1383045809081.4536</v>
      </c>
      <c r="Z4" s="7">
        <f>'IRA Calculations'!AM175</f>
        <v>1393917405701.1086</v>
      </c>
      <c r="AA4" s="7">
        <f>'IRA Calculations'!AN175</f>
        <v>1404480310080.4915</v>
      </c>
      <c r="AB4" s="7">
        <f>'IRA Calculations'!AO175</f>
        <v>1415501908265.4421</v>
      </c>
      <c r="AC4" s="7">
        <f>'IRA Calculations'!AP175</f>
        <v>1425116147811.6702</v>
      </c>
      <c r="AD4" s="7">
        <f>'IRA Calculations'!AQ175</f>
        <v>1435884207918.6631</v>
      </c>
      <c r="AE4" s="7">
        <f>'IRA Calculations'!AR175</f>
        <v>1446714974264.9934</v>
      </c>
      <c r="AF4" s="7">
        <f>'IRA Calculations'!AS175</f>
        <v>1458083297066.1824</v>
      </c>
      <c r="AG4" s="7">
        <f>'IRA Calculations'!AT175</f>
        <v>1468553259802.0964</v>
      </c>
    </row>
    <row r="5" spans="1:35" x14ac:dyDescent="0.2">
      <c r="A5" s="1" t="s">
        <v>79</v>
      </c>
      <c r="B5" s="7">
        <f>'IRA Calculations'!O176</f>
        <v>11313352809.586069</v>
      </c>
      <c r="C5" s="7">
        <f>'IRA Calculations'!P176</f>
        <v>11313352809.586069</v>
      </c>
      <c r="D5" s="7">
        <f>'IRA Calculations'!Q176</f>
        <v>11313352809.586069</v>
      </c>
      <c r="E5" s="7">
        <f>'IRA Calculations'!R176</f>
        <v>10781097421.792814</v>
      </c>
      <c r="F5" s="7">
        <f>'IRA Calculations'!S176</f>
        <v>10242995999.771629</v>
      </c>
      <c r="G5" s="7">
        <f>'IRA Calculations'!T176</f>
        <v>9715170649.7558289</v>
      </c>
      <c r="H5" s="7">
        <f>'IRA Calculations'!U176</f>
        <v>9210369869.5095615</v>
      </c>
      <c r="I5" s="7">
        <f>'IRA Calculations'!V176</f>
        <v>8741712487.2745094</v>
      </c>
      <c r="J5" s="7">
        <f>'IRA Calculations'!W176</f>
        <v>8317544004.1373501</v>
      </c>
      <c r="K5" s="7">
        <f>'IRA Calculations'!X176</f>
        <v>7947936396.3251047</v>
      </c>
      <c r="L5" s="7">
        <f>'IRA Calculations'!Y176</f>
        <v>7645093818.5579653</v>
      </c>
      <c r="M5" s="7">
        <f>'IRA Calculations'!Z176</f>
        <v>7393397069.8249006</v>
      </c>
      <c r="N5" s="7">
        <f>'IRA Calculations'!AA176</f>
        <v>7195142043.846961</v>
      </c>
      <c r="O5" s="7">
        <f>'IRA Calculations'!AB176</f>
        <v>7042878864.3189535</v>
      </c>
      <c r="P5" s="7">
        <f>'IRA Calculations'!AC176</f>
        <v>6923924969.4905663</v>
      </c>
      <c r="Q5" s="7">
        <f>'IRA Calculations'!AD176</f>
        <v>6828997306.9469643</v>
      </c>
      <c r="R5" s="7">
        <f>'IRA Calculations'!AE176</f>
        <v>6744546746.9490252</v>
      </c>
      <c r="S5" s="7">
        <f>'IRA Calculations'!AF176</f>
        <v>6663685526.8357143</v>
      </c>
      <c r="T5" s="7">
        <f>'IRA Calculations'!AG176</f>
        <v>6594085368.3370676</v>
      </c>
      <c r="U5" s="7">
        <f>'IRA Calculations'!AH176</f>
        <v>6523203717.5736513</v>
      </c>
      <c r="V5" s="7">
        <f>'IRA Calculations'!AI176</f>
        <v>6454919144.8083582</v>
      </c>
      <c r="W5" s="7">
        <f>'IRA Calculations'!AJ176</f>
        <v>6386055386.3422461</v>
      </c>
      <c r="X5" s="7">
        <f>'IRA Calculations'!AK176</f>
        <v>6312359299.2610092</v>
      </c>
      <c r="Y5" s="7">
        <f>'IRA Calculations'!AL176</f>
        <v>6235434668.8845406</v>
      </c>
      <c r="Z5" s="7">
        <f>'IRA Calculations'!AM176</f>
        <v>6159761416.2876196</v>
      </c>
      <c r="AA5" s="7">
        <f>'IRA Calculations'!AN176</f>
        <v>6081600886.362915</v>
      </c>
      <c r="AB5" s="7">
        <f>'IRA Calculations'!AO176</f>
        <v>6003391805.8233261</v>
      </c>
      <c r="AC5" s="7">
        <f>'IRA Calculations'!AP176</f>
        <v>5915191523.2085819</v>
      </c>
      <c r="AD5" s="7">
        <f>'IRA Calculations'!AQ176</f>
        <v>5828683955.5805798</v>
      </c>
      <c r="AE5" s="7">
        <f>'IRA Calculations'!AR176</f>
        <v>5743214751.3672085</v>
      </c>
      <c r="AF5" s="7">
        <f>'IRA Calculations'!AS176</f>
        <v>5656803148.6572142</v>
      </c>
      <c r="AG5" s="7">
        <f>'IRA Calculations'!AT176</f>
        <v>5570196876.1330185</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3716019647902.6436</v>
      </c>
      <c r="C2" s="7">
        <f>'IRA Calculations'!P186</f>
        <v>3716019647902.6436</v>
      </c>
      <c r="D2" s="7">
        <f>'IRA Calculations'!Q186</f>
        <v>3716019647902.6436</v>
      </c>
      <c r="E2" s="7">
        <f>'IRA Calculations'!R186</f>
        <v>3752761162759.0923</v>
      </c>
      <c r="F2" s="7">
        <f>'IRA Calculations'!S186</f>
        <v>3795404661354.8735</v>
      </c>
      <c r="G2" s="7">
        <f>'IRA Calculations'!T186</f>
        <v>3844970921929.6641</v>
      </c>
      <c r="H2" s="7">
        <f>'IRA Calculations'!U186</f>
        <v>3895860293152.7085</v>
      </c>
      <c r="I2" s="7">
        <f>'IRA Calculations'!V186</f>
        <v>3950288253910.4609</v>
      </c>
      <c r="J2" s="7">
        <f>'IRA Calculations'!W186</f>
        <v>4007094237860.3423</v>
      </c>
      <c r="K2" s="7">
        <f>'IRA Calculations'!X186</f>
        <v>4065374498662.7686</v>
      </c>
      <c r="L2" s="7">
        <f>'IRA Calculations'!Y186</f>
        <v>4126138436456.022</v>
      </c>
      <c r="M2" s="7">
        <f>'IRA Calculations'!Z186</f>
        <v>4188513188318.585</v>
      </c>
      <c r="N2" s="7">
        <f>'IRA Calculations'!AA186</f>
        <v>4252189920069.6665</v>
      </c>
      <c r="O2" s="7">
        <f>'IRA Calculations'!AB186</f>
        <v>4318870470589.7573</v>
      </c>
      <c r="P2" s="7">
        <f>'IRA Calculations'!AC186</f>
        <v>4387051305051.2954</v>
      </c>
      <c r="Q2" s="7">
        <f>'IRA Calculations'!AD186</f>
        <v>4457660551439.7305</v>
      </c>
      <c r="R2" s="7">
        <f>'IRA Calculations'!AE186</f>
        <v>4530325983295.0527</v>
      </c>
      <c r="S2" s="7">
        <f>'IRA Calculations'!AF186</f>
        <v>4603760249716.2412</v>
      </c>
      <c r="T2" s="7">
        <f>'IRA Calculations'!AG186</f>
        <v>4680424271491.3496</v>
      </c>
      <c r="U2" s="7">
        <f>'IRA Calculations'!AH186</f>
        <v>4757590555171.0078</v>
      </c>
      <c r="V2" s="7">
        <f>'IRA Calculations'!AI186</f>
        <v>4837147865587.2578</v>
      </c>
      <c r="W2" s="7">
        <f>'IRA Calculations'!AJ186</f>
        <v>4918902775016.3389</v>
      </c>
      <c r="X2" s="7">
        <f>'IRA Calculations'!AK186</f>
        <v>5003147863208.4697</v>
      </c>
      <c r="Y2" s="7">
        <f>'IRA Calculations'!AL186</f>
        <v>5089125673699.1729</v>
      </c>
      <c r="Z2" s="7">
        <f>'IRA Calculations'!AM186</f>
        <v>5177800094221.1504</v>
      </c>
      <c r="AA2" s="7">
        <f>'IRA Calculations'!AN186</f>
        <v>5267966671469.292</v>
      </c>
      <c r="AB2" s="7">
        <f>'IRA Calculations'!AO186</f>
        <v>5359041871386.1973</v>
      </c>
      <c r="AC2" s="7">
        <f>'IRA Calculations'!AP186</f>
        <v>5453481738430.7246</v>
      </c>
      <c r="AD2" s="7">
        <f>'IRA Calculations'!AQ186</f>
        <v>5547798071802.9395</v>
      </c>
      <c r="AE2" s="7">
        <f>'IRA Calculations'!AR186</f>
        <v>5645100344070.5381</v>
      </c>
      <c r="AF2" s="7">
        <f>'IRA Calculations'!AS186</f>
        <v>5744622971553.7549</v>
      </c>
      <c r="AG2" s="7">
        <f>'IRA Calculations'!AT186</f>
        <v>5846920230334.9756</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2647423802395.2056</v>
      </c>
      <c r="C4" s="7">
        <f>'IRA Calculations'!P188</f>
        <v>2647423802395.2056</v>
      </c>
      <c r="D4" s="7">
        <f>'IRA Calculations'!Q188</f>
        <v>2647423802395.2056</v>
      </c>
      <c r="E4" s="7">
        <f>'IRA Calculations'!R188</f>
        <v>2638294544932.7563</v>
      </c>
      <c r="F4" s="7">
        <f>'IRA Calculations'!S188</f>
        <v>2635369378687.499</v>
      </c>
      <c r="G4" s="7">
        <f>'IRA Calculations'!T188</f>
        <v>2631474228836.8579</v>
      </c>
      <c r="H4" s="7">
        <f>'IRA Calculations'!U188</f>
        <v>2626141220935.8677</v>
      </c>
      <c r="I4" s="7">
        <f>'IRA Calculations'!V188</f>
        <v>2620735939746.6406</v>
      </c>
      <c r="J4" s="7">
        <f>'IRA Calculations'!W188</f>
        <v>2608628262037.0581</v>
      </c>
      <c r="K4" s="7">
        <f>'IRA Calculations'!X188</f>
        <v>2598384474392.7368</v>
      </c>
      <c r="L4" s="7">
        <f>'IRA Calculations'!Y188</f>
        <v>2590993579705.4209</v>
      </c>
      <c r="M4" s="7">
        <f>'IRA Calculations'!Z188</f>
        <v>2587684223875.2725</v>
      </c>
      <c r="N4" s="7">
        <f>'IRA Calculations'!AA188</f>
        <v>2585637748660.7861</v>
      </c>
      <c r="O4" s="7">
        <f>'IRA Calculations'!AB188</f>
        <v>2585013916067.5088</v>
      </c>
      <c r="P4" s="7">
        <f>'IRA Calculations'!AC188</f>
        <v>2586098015391.1826</v>
      </c>
      <c r="Q4" s="7">
        <f>'IRA Calculations'!AD188</f>
        <v>2585896410955.5488</v>
      </c>
      <c r="R4" s="7">
        <f>'IRA Calculations'!AE188</f>
        <v>2581362213082.5391</v>
      </c>
      <c r="S4" s="7">
        <f>'IRA Calculations'!AF188</f>
        <v>2577619217522.9248</v>
      </c>
      <c r="T4" s="7">
        <f>'IRA Calculations'!AG188</f>
        <v>2574937498143.3223</v>
      </c>
      <c r="U4" s="7">
        <f>'IRA Calculations'!AH188</f>
        <v>2574169118973.5728</v>
      </c>
      <c r="V4" s="7">
        <f>'IRA Calculations'!AI188</f>
        <v>2573492032378.4355</v>
      </c>
      <c r="W4" s="7">
        <f>'IRA Calculations'!AJ188</f>
        <v>2574945105857.8765</v>
      </c>
      <c r="X4" s="7">
        <f>'IRA Calculations'!AK188</f>
        <v>2576154732471.6616</v>
      </c>
      <c r="Y4" s="7">
        <f>'IRA Calculations'!AL188</f>
        <v>2575614584738.4595</v>
      </c>
      <c r="Z4" s="7">
        <f>'IRA Calculations'!AM188</f>
        <v>2573130665937.2217</v>
      </c>
      <c r="AA4" s="7">
        <f>'IRA Calculations'!AN188</f>
        <v>2569893583395.3257</v>
      </c>
      <c r="AB4" s="7">
        <f>'IRA Calculations'!AO188</f>
        <v>2566234272695.7861</v>
      </c>
      <c r="AC4" s="7">
        <f>'IRA Calculations'!AP188</f>
        <v>2562909701436.5464</v>
      </c>
      <c r="AD4" s="7">
        <f>'IRA Calculations'!AQ188</f>
        <v>2560425782635.3086</v>
      </c>
      <c r="AE4" s="7">
        <f>'IRA Calculations'!AR188</f>
        <v>2557025134230.5479</v>
      </c>
      <c r="AF4" s="7">
        <f>'IRA Calculations'!AS188</f>
        <v>2554662938862.1372</v>
      </c>
      <c r="AG4" s="7">
        <f>'IRA Calculations'!AT188</f>
        <v>2552042081198.9482</v>
      </c>
    </row>
    <row r="5" spans="1:35" x14ac:dyDescent="0.2">
      <c r="A5" s="1" t="s">
        <v>79</v>
      </c>
      <c r="B5" s="7">
        <f>'IRA Calculations'!O189</f>
        <v>410110326181.27301</v>
      </c>
      <c r="C5" s="7">
        <f>'IRA Calculations'!P189</f>
        <v>410110326181.27301</v>
      </c>
      <c r="D5" s="7">
        <f>'IRA Calculations'!Q189</f>
        <v>410110326181.27301</v>
      </c>
      <c r="E5" s="7">
        <f>'IRA Calculations'!R189</f>
        <v>410567121985.35895</v>
      </c>
      <c r="F5" s="7">
        <f>'IRA Calculations'!S189</f>
        <v>410453514738.74677</v>
      </c>
      <c r="G5" s="7">
        <f>'IRA Calculations'!T189</f>
        <v>409980151211.19684</v>
      </c>
      <c r="H5" s="7">
        <f>'IRA Calculations'!U189</f>
        <v>408690235598.62219</v>
      </c>
      <c r="I5" s="7">
        <f>'IRA Calculations'!V189</f>
        <v>407468957697.54254</v>
      </c>
      <c r="J5" s="7">
        <f>'IRA Calculations'!W189</f>
        <v>406713942871.10101</v>
      </c>
      <c r="K5" s="7">
        <f>'IRA Calculations'!X189</f>
        <v>406808615576.61096</v>
      </c>
      <c r="L5" s="7">
        <f>'IRA Calculations'!Y189</f>
        <v>406796781488.42163</v>
      </c>
      <c r="M5" s="7">
        <f>'IRA Calculations'!Z189</f>
        <v>406117504826.38678</v>
      </c>
      <c r="N5" s="7">
        <f>'IRA Calculations'!AA189</f>
        <v>405180245041.83807</v>
      </c>
      <c r="O5" s="7">
        <f>'IRA Calculations'!AB189</f>
        <v>404127011193.03894</v>
      </c>
      <c r="P5" s="7">
        <f>'IRA Calculations'!AC189</f>
        <v>404103343016.66113</v>
      </c>
      <c r="Q5" s="7">
        <f>'IRA Calculations'!AD189</f>
        <v>404070207569.73328</v>
      </c>
      <c r="R5" s="7">
        <f>'IRA Calculations'!AE189</f>
        <v>404193282086.89557</v>
      </c>
      <c r="S5" s="7">
        <f>'IRA Calculations'!AF189</f>
        <v>403577909501.08014</v>
      </c>
      <c r="T5" s="7">
        <f>'IRA Calculations'!AG189</f>
        <v>403542407236.51404</v>
      </c>
      <c r="U5" s="7">
        <f>'IRA Calculations'!AH189</f>
        <v>403814591264.85559</v>
      </c>
      <c r="V5" s="7">
        <f>'IRA Calculations'!AI189</f>
        <v>403897429882.17719</v>
      </c>
      <c r="W5" s="7">
        <f>'IRA Calculations'!AJ189</f>
        <v>404008670311.15112</v>
      </c>
      <c r="X5" s="7">
        <f>'IRA Calculations'!AK189</f>
        <v>404427597033.03271</v>
      </c>
      <c r="Y5" s="7">
        <f>'IRA Calculations'!AL189</f>
        <v>405218114124.04138</v>
      </c>
      <c r="Z5" s="7">
        <f>'IRA Calculations'!AM189</f>
        <v>406105670738.19836</v>
      </c>
      <c r="AA5" s="7">
        <f>'IRA Calculations'!AN189</f>
        <v>406929323276.13593</v>
      </c>
      <c r="AB5" s="7">
        <f>'IRA Calculations'!AO189</f>
        <v>407565997220.69073</v>
      </c>
      <c r="AC5" s="7">
        <f>'IRA Calculations'!AP189</f>
        <v>407925753501.62848</v>
      </c>
      <c r="AD5" s="7">
        <f>'IRA Calculations'!AQ189</f>
        <v>408015692571.86292</v>
      </c>
      <c r="AE5" s="7">
        <f>'IRA Calculations'!AR189</f>
        <v>408287876600.20447</v>
      </c>
      <c r="AF5" s="7">
        <f>'IRA Calculations'!AS189</f>
        <v>408626331522.40271</v>
      </c>
      <c r="AG5" s="7">
        <f>'IRA Calculations'!AT189</f>
        <v>408754139674.84155</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2023-12-15T19:13:16Z</dcterms:modified>
</cp:coreProperties>
</file>