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VA/bldgs/BCEU/"/>
    </mc:Choice>
  </mc:AlternateContent>
  <xr:revisionPtr revIDLastSave="0" documentId="8_{022CE947-BA6A-064E-9B8E-C6ACC32A7729}"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C151" i="36" l="1"/>
  <c r="P6" i="14" s="1"/>
  <c r="AF143" i="36"/>
  <c r="S11" i="21" s="1"/>
  <c r="AN182" i="36"/>
  <c r="AA11" i="16" s="1"/>
  <c r="AF182" i="36"/>
  <c r="S11" i="16" s="1"/>
  <c r="X182" i="36"/>
  <c r="K11" i="16" s="1"/>
  <c r="AN156" i="36"/>
  <c r="AA11" i="14" s="1"/>
  <c r="AF156" i="36"/>
  <c r="S11" i="14" s="1"/>
  <c r="X156" i="36"/>
  <c r="K11" i="14" s="1"/>
  <c r="AR151" i="36"/>
  <c r="AE6" i="14" s="1"/>
  <c r="AJ151" i="36"/>
  <c r="W6" i="14" s="1"/>
  <c r="T151" i="36"/>
  <c r="G6" i="14" s="1"/>
  <c r="AM143" i="36"/>
  <c r="Z11" i="21" s="1"/>
  <c r="W143" i="36"/>
  <c r="J11" i="21" s="1"/>
  <c r="AM182" i="36"/>
  <c r="Z11" i="16" s="1"/>
  <c r="W182" i="36"/>
  <c r="J11" i="16" s="1"/>
  <c r="AE156" i="36"/>
  <c r="R11" i="14" s="1"/>
  <c r="W156" i="36"/>
  <c r="J11" i="14" s="1"/>
  <c r="AQ151" i="36"/>
  <c r="AD6" i="14" s="1"/>
  <c r="AI151" i="36"/>
  <c r="V6" i="14" s="1"/>
  <c r="AA151" i="36"/>
  <c r="N6" i="14" s="1"/>
  <c r="S151" i="36"/>
  <c r="F6" i="14" s="1"/>
  <c r="AL143" i="36"/>
  <c r="Y11" i="21" s="1"/>
  <c r="V143" i="36"/>
  <c r="I11" i="21" s="1"/>
  <c r="AL156" i="36"/>
  <c r="Y11" i="14" s="1"/>
  <c r="V156" i="36"/>
  <c r="I11" i="14" s="1"/>
  <c r="AH151" i="36"/>
  <c r="U6" i="14" s="1"/>
  <c r="Z151" i="36"/>
  <c r="M6" i="14" s="1"/>
  <c r="AS143" i="36"/>
  <c r="AF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O182" i="36"/>
  <c r="AB11" i="16" s="1"/>
  <c r="AG182" i="36"/>
  <c r="T11" i="16" s="1"/>
  <c r="Y182" i="36"/>
  <c r="L11" i="16" s="1"/>
  <c r="AS151" i="36"/>
  <c r="AF6" i="14" s="1"/>
  <c r="X143" i="36"/>
  <c r="K11" i="21" s="1"/>
  <c r="AB151" i="36"/>
  <c r="O6" i="14" s="1"/>
  <c r="AE143" i="36"/>
  <c r="R11" i="21" s="1"/>
  <c r="AE182" i="36"/>
  <c r="R11" i="16" s="1"/>
  <c r="AM156" i="36"/>
  <c r="Z11" i="14" s="1"/>
  <c r="AD143" i="36"/>
  <c r="Q11" i="21" s="1"/>
  <c r="AL182" i="36"/>
  <c r="Y11" i="16" s="1"/>
  <c r="AD182" i="36"/>
  <c r="Q11" i="16" s="1"/>
  <c r="V182" i="36"/>
  <c r="I11" i="16" s="1"/>
  <c r="AD156" i="36"/>
  <c r="Q11" i="14" s="1"/>
  <c r="AP151" i="36"/>
  <c r="AC6" i="14" s="1"/>
  <c r="R151" i="36"/>
  <c r="E6" i="14" s="1"/>
  <c r="AC143" i="36"/>
  <c r="P11" i="21"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O156" i="36"/>
  <c r="AB11" i="14" s="1"/>
  <c r="AG156" i="36"/>
  <c r="T11" i="14" s="1"/>
  <c r="Y156" i="36"/>
  <c r="L11" i="14" s="1"/>
  <c r="AK151" i="36"/>
  <c r="X6" i="14" s="1"/>
  <c r="U151" i="36"/>
  <c r="H6" i="14" s="1"/>
  <c r="AN143" i="36"/>
  <c r="AA11" i="21" s="1"/>
  <c r="AK143" i="36"/>
  <c r="X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<sst xmlns="http://schemas.openxmlformats.org/spreadsheetml/2006/main" count="211474" uniqueCount="1097">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</sst>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159117000000000</c:v>
                </c:pt>
                <c:pt idx="1">
                  <c:v>159117000000000</c:v>
                </c:pt>
                <c:pt idx="2">
                  <c:v>159437754514597.19</c:v>
                </c:pt>
                <c:pt idx="3">
                  <c:v>159817768912977.25</c:v>
                </c:pt>
                <c:pt idx="4">
                  <c:v>160246276180858.25</c:v>
                </c:pt>
                <c:pt idx="5">
                  <c:v>160703665957181.09</c:v>
                </c:pt>
                <c:pt idx="6">
                  <c:v>161191083852416.78</c:v>
                </c:pt>
                <c:pt idx="7">
                  <c:v>161812968208566.78</c:v>
                </c:pt>
                <c:pt idx="8">
                  <c:v>162473929495072.97</c:v>
                </c:pt>
                <c:pt idx="9">
                  <c:v>163140993335627.56</c:v>
                </c:pt>
                <c:pt idx="10">
                  <c:v>163767929095929.91</c:v>
                </c:pt>
                <c:pt idx="11">
                  <c:v>164511643443704.12</c:v>
                </c:pt>
                <c:pt idx="12">
                  <c:v>165333402554193.97</c:v>
                </c:pt>
                <c:pt idx="13">
                  <c:v>166246944267233.47</c:v>
                </c:pt>
                <c:pt idx="14">
                  <c:v>167303510624787.62</c:v>
                </c:pt>
                <c:pt idx="15">
                  <c:v>168456375247799.34</c:v>
                </c:pt>
                <c:pt idx="16">
                  <c:v>169698186582819.5</c:v>
                </c:pt>
                <c:pt idx="17">
                  <c:v>170943859800095.53</c:v>
                </c:pt>
                <c:pt idx="18">
                  <c:v>172294214799006.84</c:v>
                </c:pt>
                <c:pt idx="19">
                  <c:v>173631935718047.59</c:v>
                </c:pt>
                <c:pt idx="20">
                  <c:v>174931404712869.84</c:v>
                </c:pt>
                <c:pt idx="21">
                  <c:v>175946025710814.91</c:v>
                </c:pt>
                <c:pt idx="22">
                  <c:v>176929484099900.34</c:v>
                </c:pt>
                <c:pt idx="23">
                  <c:v>177949868840458.5</c:v>
                </c:pt>
                <c:pt idx="24">
                  <c:v>178964770541575.5</c:v>
                </c:pt>
                <c:pt idx="25">
                  <c:v>179986164901138.94</c:v>
                </c:pt>
                <c:pt idx="26">
                  <c:v>180945852795525.38</c:v>
                </c:pt>
                <c:pt idx="27">
                  <c:v>181849110378616.44</c:v>
                </c:pt>
                <c:pt idx="28">
                  <c:v>182686092864720.78</c:v>
                </c:pt>
                <c:pt idx="29">
                  <c:v>183510336375051.91</c:v>
                </c:pt>
                <c:pt idx="30">
                  <c:v>184300544534453.12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200366000000000</c:v>
                </c:pt>
                <c:pt idx="1">
                  <c:v>200366000000000</c:v>
                </c:pt>
                <c:pt idx="2">
                  <c:v>201517550045568.75</c:v>
                </c:pt>
                <c:pt idx="3">
                  <c:v>202508373089954.56</c:v>
                </c:pt>
                <c:pt idx="4">
                  <c:v>203488451279482.75</c:v>
                </c:pt>
                <c:pt idx="5">
                  <c:v>204367774091178</c:v>
                </c:pt>
                <c:pt idx="6">
                  <c:v>205189918526972.12</c:v>
                </c:pt>
                <c:pt idx="7">
                  <c:v>205974125643835.03</c:v>
                </c:pt>
                <c:pt idx="8">
                  <c:v>206758004460574.25</c:v>
                </c:pt>
                <c:pt idx="9">
                  <c:v>207601159908612.66</c:v>
                </c:pt>
                <c:pt idx="10">
                  <c:v>208511194752282.94</c:v>
                </c:pt>
                <c:pt idx="11">
                  <c:v>209552241148455.06</c:v>
                </c:pt>
                <c:pt idx="12">
                  <c:v>210763834456418.62</c:v>
                </c:pt>
                <c:pt idx="13">
                  <c:v>212115260235943.06</c:v>
                </c:pt>
                <c:pt idx="14">
                  <c:v>213599039645797.25</c:v>
                </c:pt>
                <c:pt idx="15">
                  <c:v>215200182625801.88</c:v>
                </c:pt>
                <c:pt idx="16">
                  <c:v>216856012796636.62</c:v>
                </c:pt>
                <c:pt idx="17">
                  <c:v>218638021476209.03</c:v>
                </c:pt>
                <c:pt idx="18">
                  <c:v>220516030599330.16</c:v>
                </c:pt>
                <c:pt idx="19">
                  <c:v>222514340796637.31</c:v>
                </c:pt>
                <c:pt idx="20">
                  <c:v>224616597602924.28</c:v>
                </c:pt>
                <c:pt idx="21">
                  <c:v>226843859098118.88</c:v>
                </c:pt>
                <c:pt idx="22">
                  <c:v>229185646730683.62</c:v>
                </c:pt>
                <c:pt idx="23">
                  <c:v>231675885254017.62</c:v>
                </c:pt>
                <c:pt idx="24">
                  <c:v>234276771894506.88</c:v>
                </c:pt>
                <c:pt idx="25">
                  <c:v>236970543267647</c:v>
                </c:pt>
                <c:pt idx="26">
                  <c:v>239816596903704.25</c:v>
                </c:pt>
                <c:pt idx="27">
                  <c:v>242711267294008.12</c:v>
                </c:pt>
                <c:pt idx="28">
                  <c:v>245721814937094.28</c:v>
                </c:pt>
                <c:pt idx="29">
                  <c:v>248840176048751</c:v>
                </c:pt>
                <c:pt idx="30">
                  <c:v>252063611996179.69</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807</v>
      </c>
      <c r="C1" s="95">
        <v>45275</v>
      </c>
      <c r="E1" s="128" t="s">
        <v>915</v>
      </c>
      <c r="F1" s="129" t="str">
        <f>B1</f>
        <v>Virginia</v>
      </c>
      <c r="H1" t="s">
        <v>712</v>
      </c>
      <c r="I1" t="s">
        <v>817</v>
      </c>
    </row>
    <row r="2" spans="1:9" x14ac:dyDescent="0.2">
      <c r="B2" t="str">
        <f>VLOOKUP(B1,H2:I52,2)</f>
        <v>VA</v>
      </c>
      <c r="E2" s="128" t="s">
        <v>817</v>
      </c>
      <c r="F2" s="130" t="str">
        <f>LOOKUP(F1,H:H,I:I)</f>
        <v>VA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0.24365476117238549</v>
      </c>
      <c r="H5" s="100" t="s">
        <v>724</v>
      </c>
      <c r="I5" s="100" t="s">
        <v>725</v>
      </c>
    </row>
    <row r="6" spans="1:9" x14ac:dyDescent="0.2">
      <c r="B6" t="s">
        <v>551</v>
      </c>
      <c r="E6" s="119" t="s">
        <v>910</v>
      </c>
      <c r="F6" s="120">
        <f>SUMIFS('Rural Urban'!F:F,'Rural Urban'!B:B,About!F2) / 100</f>
        <v>0.75634523882761462</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0.24365476117238549</v>
      </c>
      <c r="R11" s="207">
        <f>1-Q11</f>
        <v>0.75634523882761451</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VA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283603000000000</v>
      </c>
      <c r="G23" s="6">
        <f>BF2</f>
        <v>1.1695032E+16</v>
      </c>
      <c r="H23" s="207">
        <f>IFERROR(F23/G23,0)</f>
        <v>2.4249869517244588E-2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12101000000000</v>
      </c>
      <c r="G25" s="6">
        <f t="shared" si="2"/>
        <v>473453000000000</v>
      </c>
      <c r="H25" s="207">
        <f t="shared" si="3"/>
        <v>2.5559031202674817E-2</v>
      </c>
    </row>
    <row r="26" spans="1:58" x14ac:dyDescent="0.2">
      <c r="C26" s="204" t="s">
        <v>966</v>
      </c>
      <c r="D26" s="204" t="s">
        <v>635</v>
      </c>
      <c r="E26" t="s">
        <v>1022</v>
      </c>
      <c r="F26">
        <f t="shared" si="1"/>
        <v>159117000000000</v>
      </c>
      <c r="G26" s="6">
        <f t="shared" si="2"/>
        <v>5017299000000000</v>
      </c>
      <c r="H26" s="213">
        <f t="shared" si="3"/>
        <v>3.1713677020245357E-2</v>
      </c>
    </row>
    <row r="27" spans="1:58" x14ac:dyDescent="0.2">
      <c r="C27" s="204" t="s">
        <v>968</v>
      </c>
      <c r="D27" s="204" t="s">
        <v>969</v>
      </c>
      <c r="E27" t="s">
        <v>1022</v>
      </c>
      <c r="F27">
        <f t="shared" si="1"/>
        <v>431000000000</v>
      </c>
      <c r="G27" s="6">
        <f t="shared" si="2"/>
        <v>9410000000000</v>
      </c>
      <c r="H27" s="207">
        <f t="shared" si="3"/>
        <v>4.5802337938363441E-2</v>
      </c>
    </row>
    <row r="28" spans="1:58" x14ac:dyDescent="0.2">
      <c r="C28" s="204" t="s">
        <v>971</v>
      </c>
      <c r="D28" s="204" t="s">
        <v>972</v>
      </c>
      <c r="E28" t="s">
        <v>1022</v>
      </c>
      <c r="F28">
        <f t="shared" si="1"/>
        <v>86265000000000</v>
      </c>
      <c r="G28" s="6">
        <f t="shared" si="2"/>
        <v>4914171000000000</v>
      </c>
      <c r="H28" s="213">
        <f t="shared" si="3"/>
        <v>1.7554334189835884E-2</v>
      </c>
    </row>
    <row r="29" spans="1:58" x14ac:dyDescent="0.2">
      <c r="C29" s="204" t="s">
        <v>974</v>
      </c>
      <c r="D29" s="204" t="s">
        <v>975</v>
      </c>
      <c r="E29" t="s">
        <v>1022</v>
      </c>
      <c r="F29">
        <f t="shared" si="1"/>
        <v>11737000000000</v>
      </c>
      <c r="G29" s="6">
        <f t="shared" si="2"/>
        <v>484129000000000</v>
      </c>
      <c r="H29" s="207">
        <f t="shared" si="3"/>
        <v>2.4243538395758154E-2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10509000000000</v>
      </c>
      <c r="G31" s="6">
        <f t="shared" si="2"/>
        <v>438967000000000</v>
      </c>
      <c r="H31" s="207">
        <f t="shared" si="3"/>
        <v>2.3940296195385985E-2</v>
      </c>
    </row>
    <row r="32" spans="1:58" x14ac:dyDescent="0.2">
      <c r="C32" s="204" t="s">
        <v>983</v>
      </c>
      <c r="D32" s="204" t="s">
        <v>983</v>
      </c>
      <c r="E32" t="s">
        <v>1013</v>
      </c>
      <c r="F32">
        <f t="shared" si="1"/>
        <v>312234000000000</v>
      </c>
      <c r="G32" s="6">
        <f t="shared" si="2"/>
        <v>9178628000000000</v>
      </c>
      <c r="H32" s="207">
        <f t="shared" si="3"/>
        <v>3.4017502397961877E-2</v>
      </c>
    </row>
    <row r="33" spans="3:8" x14ac:dyDescent="0.2">
      <c r="C33" s="204" t="s">
        <v>985</v>
      </c>
      <c r="D33" s="204" t="s">
        <v>961</v>
      </c>
      <c r="E33" t="s">
        <v>1013</v>
      </c>
      <c r="F33">
        <f t="shared" si="1"/>
        <v>231000000000</v>
      </c>
      <c r="G33" s="6">
        <f t="shared" si="2"/>
        <v>14648000000000</v>
      </c>
      <c r="H33" s="207">
        <f t="shared" si="3"/>
        <v>1.577007099945385E-2</v>
      </c>
    </row>
    <row r="34" spans="3:8" x14ac:dyDescent="0.2">
      <c r="C34" s="204" t="s">
        <v>988</v>
      </c>
      <c r="D34" s="204" t="s">
        <v>964</v>
      </c>
      <c r="E34" t="s">
        <v>1013</v>
      </c>
      <c r="F34">
        <f t="shared" si="1"/>
        <v>20526000000000</v>
      </c>
      <c r="G34" s="6">
        <f t="shared" si="2"/>
        <v>707192000000000</v>
      </c>
      <c r="H34" s="207">
        <f t="shared" si="3"/>
        <v>2.9024649600108598E-2</v>
      </c>
    </row>
    <row r="35" spans="3:8" x14ac:dyDescent="0.2">
      <c r="C35" s="204" t="s">
        <v>990</v>
      </c>
      <c r="D35" s="204" t="s">
        <v>635</v>
      </c>
      <c r="E35" t="s">
        <v>1013</v>
      </c>
      <c r="F35">
        <f t="shared" si="1"/>
        <v>200366000000000</v>
      </c>
      <c r="G35" s="6">
        <f t="shared" si="2"/>
        <v>4532636000000000</v>
      </c>
      <c r="H35" s="213">
        <f t="shared" si="3"/>
        <v>4.4205182150077793E-2</v>
      </c>
    </row>
    <row r="36" spans="3:8" x14ac:dyDescent="0.2">
      <c r="C36" s="204" t="s">
        <v>992</v>
      </c>
      <c r="D36" s="204" t="s">
        <v>969</v>
      </c>
      <c r="E36" t="s">
        <v>1013</v>
      </c>
      <c r="F36">
        <f t="shared" si="1"/>
        <v>78000000000</v>
      </c>
      <c r="G36" s="6">
        <f t="shared" si="2"/>
        <v>1434000000000</v>
      </c>
      <c r="H36" s="207">
        <f t="shared" si="3"/>
        <v>5.4393305439330547E-2</v>
      </c>
    </row>
    <row r="37" spans="3:8" x14ac:dyDescent="0.2">
      <c r="C37" s="204" t="s">
        <v>994</v>
      </c>
      <c r="D37" s="204" t="s">
        <v>972</v>
      </c>
      <c r="E37" t="s">
        <v>1013</v>
      </c>
      <c r="F37">
        <f t="shared" si="1"/>
        <v>75724000000000</v>
      </c>
      <c r="G37" s="6">
        <f t="shared" si="2"/>
        <v>3434314000000000</v>
      </c>
      <c r="H37" s="213">
        <f t="shared" si="3"/>
        <v>2.2049236033746478E-2</v>
      </c>
    </row>
    <row r="38" spans="3:8" x14ac:dyDescent="0.2">
      <c r="C38" s="204" t="s">
        <v>996</v>
      </c>
      <c r="D38" s="204" t="s">
        <v>975</v>
      </c>
      <c r="E38" t="s">
        <v>1013</v>
      </c>
      <c r="F38">
        <f t="shared" si="1"/>
        <v>7838000000000</v>
      </c>
      <c r="G38" s="6">
        <f t="shared" si="2"/>
        <v>216973000000000</v>
      </c>
      <c r="H38" s="207">
        <f t="shared" si="3"/>
        <v>3.612431039806796E-2</v>
      </c>
    </row>
    <row r="39" spans="3:8" x14ac:dyDescent="0.2">
      <c r="C39" s="204" t="s">
        <v>998</v>
      </c>
      <c r="D39" s="204" t="s">
        <v>978</v>
      </c>
      <c r="E39" t="s">
        <v>1013</v>
      </c>
      <c r="F39">
        <f t="shared" si="1"/>
        <v>2000000000</v>
      </c>
      <c r="G39" s="6">
        <f t="shared" si="2"/>
        <v>3163000000000</v>
      </c>
      <c r="H39" s="207">
        <f t="shared" si="3"/>
        <v>6.3231109705975345E-4</v>
      </c>
    </row>
    <row r="40" spans="3:8" ht="16" thickBot="1" x14ac:dyDescent="0.25">
      <c r="C40" s="205" t="s">
        <v>1001</v>
      </c>
      <c r="D40" s="205" t="s">
        <v>981</v>
      </c>
      <c r="E40" t="s">
        <v>1013</v>
      </c>
      <c r="F40">
        <f t="shared" si="1"/>
        <v>5942000000000</v>
      </c>
      <c r="G40" s="6">
        <f t="shared" si="2"/>
        <v>122008000000000</v>
      </c>
      <c r="H40" s="207">
        <f t="shared" si="3"/>
        <v>4.8701724477083472E-2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Virginia</v>
      </c>
      <c r="H2" s="1" t="s">
        <v>354</v>
      </c>
      <c r="I2" s="1"/>
      <c r="J2" s="1"/>
      <c r="K2" s="1"/>
      <c r="L2" s="1"/>
      <c r="M2" s="1"/>
      <c r="P2" s="1" t="s">
        <v>1087</v>
      </c>
      <c r="Q2">
        <f>SUMIFS(BDEQ!C:C,BDEQ!$AG:$AG,About!$B$2,BDEQ!$AH:$AH,Calculations!$I4)*BDEQ!$C$2</f>
        <v>465155742.19999999</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0.2039026747887738</v>
      </c>
      <c r="K4" s="207">
        <f>$B$12</f>
        <v>0.75634523882761451</v>
      </c>
      <c r="L4" s="209" t="s">
        <v>1022</v>
      </c>
      <c r="M4" s="12" t="s">
        <v>1015</v>
      </c>
      <c r="N4" s="1" t="s">
        <v>635</v>
      </c>
      <c r="O4" s="7">
        <f>P4</f>
        <v>24539153780071.523</v>
      </c>
      <c r="P4" s="7">
        <f>Q4</f>
        <v>24539153780071.523</v>
      </c>
      <c r="Q4" s="45">
        <f>SUMIFS('SEDS 2021'!$F$23:$F$40,'SEDS 2021'!E$23:E$40,Calculations!L4,'SEDS 2021'!D$23:D$40,Calculations!N4)*J4*K4</f>
        <v>24539153780071.523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24596705894758.379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24633272585364.406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24641465952148.625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24627965213500.121</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24601471719479.852</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24571057553689.684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24504240277854.977</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24441437572241.453</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24353397474808.168</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24270850750267.797</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24189166502460.551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24108597825979.625</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24056171833287.941</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24007363503253.348</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24001456530099.395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24014891519357.074</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24047243779282.605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24093814633564.422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24164383245334.258</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24157700155312.344</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24153846612164.25</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24165889721155.09</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24180412646074.168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24203310282980.547</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24216627329877.145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24230965250279.449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24248101935144.941</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24268309917786.781</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24292016894688.863</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0.75634523882761451</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0.75171962104584145</v>
      </c>
      <c r="K6" s="207">
        <f t="shared" si="0"/>
        <v>0.75634523882761451</v>
      </c>
      <c r="L6" s="209" t="s">
        <v>1022</v>
      </c>
      <c r="M6" s="12" t="s">
        <v>1015</v>
      </c>
      <c r="N6" s="1" t="s">
        <v>972</v>
      </c>
      <c r="O6" s="7">
        <f t="shared" si="1"/>
        <v>49046790125196.094</v>
      </c>
      <c r="P6" s="7">
        <f t="shared" si="1"/>
        <v>49046790125196.094</v>
      </c>
      <c r="Q6" s="45">
        <f>SUMIFS('SEDS 2021'!$F$23:$F$40,'SEDS 2021'!E$23:E$40,Calculations!L6,'SEDS 2021'!D$23:D$40,Calculations!N6)*J6*K6</f>
        <v>49046790125196.094</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48978299949246.406</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48877291228651.961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48745713394679.109</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48601765153416.336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48482371524709.453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48415648739949.164</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48335312488634.391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48315085631176.5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48297575870626.219</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48331287144303.852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48404749900018.984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48497979029096.898</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48640177084702.453</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48769584276760.141</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48972500575574.781</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49194705165082.758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49421286466994.062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49663679067504.406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49940862792845.445</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50019724272769.922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50095461337997.789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50207161533117.969</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50336205017644.477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50505268817810.742</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50668701640181.078</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50838892436145.172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51007905909476.922</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51166148407498.57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51307565922467.609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0.99264712002360933</v>
      </c>
      <c r="K7" s="207">
        <f t="shared" si="0"/>
        <v>0.75634523882761451</v>
      </c>
      <c r="L7" s="209" t="s">
        <v>1022</v>
      </c>
      <c r="M7" s="12" t="s">
        <v>1015</v>
      </c>
      <c r="N7" s="1" t="s">
        <v>964</v>
      </c>
      <c r="O7" s="7">
        <f t="shared" si="1"/>
        <v>9085236253019.252</v>
      </c>
      <c r="P7" s="7">
        <f t="shared" si="1"/>
        <v>9085236253019.252</v>
      </c>
      <c r="Q7" s="45">
        <f>SUMIFS('SEDS 2021'!$F$23:$F$40,'SEDS 2021'!E$23:E$40,Calculations!L7,'SEDS 2021'!D$23:D$40,Calculations!N7)*J7*K7</f>
        <v>9085236253019.252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9045512681991.8125</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8992289340458.3848</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8922718743902.0254</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8833139815782.7988</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8723715867716.1143</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8589072109922.2871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8410019080143.8477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8192484077794.916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7925857493196.0303</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7620679593463.5664</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7283990145735.1992</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6918625435465.9023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6532703284813.9902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6124788689342.3535</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5712558281190.9111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5294802163038.8486</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4872729800394.335</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4451954750851.6484</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4036865567096.4326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3613255047532.7324</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3204178849944.5244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2814574517363.4727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2445767352079.3564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2102291041584.2766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1786234485257.2974</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1501795311366.5276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1250599923102.2607</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1032428484259.2051</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845966824469.35168</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0.75634523882761451</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0.75634523882761451</v>
      </c>
      <c r="L9" s="209" t="s">
        <v>1022</v>
      </c>
      <c r="M9" s="12" t="s">
        <v>1015</v>
      </c>
      <c r="N9" s="1" t="s">
        <v>981</v>
      </c>
      <c r="O9" s="7">
        <f t="shared" si="1"/>
        <v>7948432114839.4004</v>
      </c>
      <c r="P9" s="7">
        <f t="shared" si="1"/>
        <v>7948432114839.4004</v>
      </c>
      <c r="Q9" s="45">
        <f>SUMIFS('SEDS 2021'!$F$23:$F$40,'SEDS 2021'!E$23:E$40,Calculations!L9,'SEDS 2021'!D$23:D$40,Calculations!N9)*J9*K9</f>
        <v>7948432114839.4004</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7920094176439.5439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7888440882737.2441</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7854378816109.1191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7816870196287.3145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7782118647736.8896</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7750937759479.0254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7715209179819.1162</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7683494712972.1729</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7647739623018.9443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7615076729694.9307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7588146595175.8887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7562053715533.9785</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7544552478449.9395</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7531442210226.2207</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7534014155137.1211</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7547411288003.7998</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7566967738202.9658</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7593147843702.1992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7624397887480.9404</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7645014238603.7305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7662388415854.168</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7679764070318.2422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7691866298192.332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7701798910433.2539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7704583503917.1104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7705640305260.3389</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7706714079640.832</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7707911507214.9219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7709326829617.7725</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0.75634523882761451</v>
      </c>
      <c r="L10" s="209" t="s">
        <v>1022</v>
      </c>
      <c r="M10" s="12" t="s">
        <v>1015</v>
      </c>
      <c r="N10" s="1" t="s">
        <v>969</v>
      </c>
      <c r="O10" s="7">
        <f t="shared" si="1"/>
        <v>325984797934.70184</v>
      </c>
      <c r="P10" s="7">
        <f t="shared" si="1"/>
        <v>325984797934.70184</v>
      </c>
      <c r="Q10" s="45">
        <f>SUMIFS('SEDS 2021'!$F$23:$F$40,'SEDS 2021'!E$23:E$40,Calculations!L10,'SEDS 2021'!D$23:D$40,Calculations!N10)*J10*K10</f>
        <v>325984797934.70184</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325053451816.39673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323738537436.07379</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321906042817.06219</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319329422354.65839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316006773108.28522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311692076273.34033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305805299918.94489</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298571870849.04559</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289643048162.42371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279408850129.74628</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268178354130.62973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255957476544.76077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243060110918.1965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229426928548.05902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215554951079.052</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201421608968.22543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187070812679.74606</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172754312693.76187</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158674103842.80911</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144806194246.78323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131557152620.29099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119194678408.30881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107810751853.10614</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97581328328.2686</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88515838005.068665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80709829778.310486</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74165246140.778229</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68827506155.096283</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64602282145.724815</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0.75634523882761451</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0.75634523882761451</v>
      </c>
      <c r="C12" s="207">
        <f>'Rural Urban'!Q11</f>
        <v>0.24365476117238549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0.84389726617078142</v>
      </c>
      <c r="K12" s="207">
        <f t="shared" si="0"/>
        <v>0.75634523882761451</v>
      </c>
      <c r="L12" s="209" t="s">
        <v>1022</v>
      </c>
      <c r="M12" s="12" t="s">
        <v>1015</v>
      </c>
      <c r="N12" s="1" t="s">
        <v>975</v>
      </c>
      <c r="O12" s="7">
        <f t="shared" si="1"/>
        <v>7491465122271.6865</v>
      </c>
      <c r="P12" s="7">
        <f t="shared" si="1"/>
        <v>7491465122271.6865</v>
      </c>
      <c r="Q12" s="45">
        <f>SUMIFS('SEDS 2021'!$F$23:$F$40,'SEDS 2021'!E$23:E$40,Calculations!L12,'SEDS 2021'!D$23:D$40,Calculations!N12)*J12*K12</f>
        <v>7491465122271.6865</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7522556687604.8076</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7551099867297.2979</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7577962389434.0049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7601950038706.583</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7628548015804.2812</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7658947879492.2363</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7684362921860.5938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7713280189841.0635</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7737903623435.9043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7763624212733.374</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7790963475609.4414</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7813791293172.8916</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7837512846663.7041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7854402084967.0693</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7874129320529.6484</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7890555053816.0156</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7901125260521.2207</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7910585206727.0576</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7921323658908.3828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7917145845354.3047</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7912089670905.6328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7913340774061.7686</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7918587307794.3467</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7931834284103.334</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7946300966891.6533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7964508052802.6426</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7985619508279.334</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8008374319542.3555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8031878172126.083</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0.75634523882761451</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0.10552445303896416</v>
      </c>
      <c r="K17" s="207">
        <f>$B$12</f>
        <v>0.75634523882761451</v>
      </c>
      <c r="L17" s="209" t="s">
        <v>1022</v>
      </c>
      <c r="M17" s="12" t="s">
        <v>1018</v>
      </c>
      <c r="N17" s="1" t="s">
        <v>635</v>
      </c>
      <c r="O17" s="7">
        <f>P17</f>
        <v>12699592015472.891</v>
      </c>
      <c r="P17" s="7">
        <f>Q17</f>
        <v>12699592015472.891</v>
      </c>
      <c r="Q17" s="45">
        <f>SUMIFS('SEDS 2021'!$F$23:$F$40,'SEDS 2021'!E$23:E$40,Calculations!L17,'SEDS 2021'!D$23:D$40,Calculations!N17)*J17*K17</f>
        <v>12699592015472.891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12447805348657.977</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12208267042362.377</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11983289791987.928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11769606555615.162</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11580838780192.18</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11411850574779.635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11261557442069.604</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11127475949482.342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11001289304854.426</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10895805322027.551</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10804279761494.559</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10723601728261.576</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10651281243483.973</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10586716749527.412</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10530342345936.455</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10477798873313.072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10436958693470.521</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10402687322948.74</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10374061536344.658</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10350677649585.115</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10327984575829.711</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10313705473941.211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10302860062460.016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10290930837848.99</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10286021353596.789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10283615359055.428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10279343294003.686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10280752035074.285</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10282927735798.578</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0.75634523882761451</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0.75634523882761451</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0.75634523882761451</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0.75634523882761451</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0.75634523882761451</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0.75634523882761451</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0.75634523882761451</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0.75634523882761451</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0.75634523882761451</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4.103678043667848E-2</v>
      </c>
      <c r="K30" s="207">
        <f>$B$12</f>
        <v>0.75634523882761451</v>
      </c>
      <c r="L30" s="209" t="s">
        <v>1022</v>
      </c>
      <c r="M30" s="12" t="s">
        <v>1019</v>
      </c>
      <c r="N30" s="1" t="s">
        <v>635</v>
      </c>
      <c r="O30" s="7">
        <f>P30</f>
        <v>4938669229414.7695</v>
      </c>
      <c r="P30" s="7">
        <f>Q30</f>
        <v>4938669229414.7695</v>
      </c>
      <c r="Q30" s="45">
        <f>SUMIFS('SEDS 2021'!$F$23:$F$40,'SEDS 2021'!E$23:E$40,Calculations!L30,'SEDS 2021'!D$23:D$40,Calculations!N30)*J30*K30</f>
        <v>4938669229414.7695</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4943423538173.8857</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4951142838395.8721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4961468882640.999</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4987116942954.0098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5027278872804.4336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5071786888154.7363</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5116709121752.0195</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5161905546000.501</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5210110905783.5762</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5265313093657.7803</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5326780846951.5439</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5393427537689.542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5460226716704.9375</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5528055239980.1006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5584654992167.3818</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5639068592011.4629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5692053133375.3652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5743968017136.8574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5795069309097.9434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5842763745981.6299</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5892120744494.7559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5943695155616.5771</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5997924630342.9854</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6054760276304.7041</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6114006243819.0879</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6175321331906.1514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6238332797692.9062</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6302831516203.4824</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6368740904976.3486</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0.75634523882761451</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0.75634523882761451</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0.75634523882761451</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0.75634523882761451</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0.75634523882761451</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0.75634523882761451</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0.75634523882761451</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0.75634523882761451</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0.75634523882761451</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0.27434823162871136</v>
      </c>
      <c r="K43" s="207">
        <f>$B$12</f>
        <v>0.75634523882761451</v>
      </c>
      <c r="L43" s="209" t="s">
        <v>1022</v>
      </c>
      <c r="M43" s="12" t="s">
        <v>1014</v>
      </c>
      <c r="N43" s="1" t="s">
        <v>635</v>
      </c>
      <c r="O43" s="7">
        <f>P43</f>
        <v>33017092356447.531</v>
      </c>
      <c r="P43" s="7">
        <f>Q43</f>
        <v>33017092356447.531</v>
      </c>
      <c r="Q43" s="45">
        <f>SUMIFS('SEDS 2021'!$F$23:$F$40,'SEDS 2021'!E$23:E$40,Calculations!L43,'SEDS 2021'!D$23:D$40,Calculations!N43)*J43*K43</f>
        <v>33017092356447.531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32915668128514.559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32821605371021.457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32745817157360.059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32696165627916.438</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32680691721813.891</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32700038454076.07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32753016946251.848</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32833150408392.027</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32944197815759.797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33088462619928.277</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33258547840343.91</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33448776464429.816</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33662181064284.812</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33896913768665.012</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34149618113986.953</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34411234559756.031</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34677281591164.863</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34945173618578.934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35213883108274.102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35456088739945.383</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35700518587899.25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35947134551593.477</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36196148067273.43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36447902682841.195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36702628171340.195</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36960441620961.984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37221606725021.766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37485911686329.281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37753112569134.18</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0.75634523882761451</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0.24617780486643465</v>
      </c>
      <c r="K45" s="207">
        <f t="shared" si="8"/>
        <v>0.75634523882761451</v>
      </c>
      <c r="L45" s="209" t="s">
        <v>1022</v>
      </c>
      <c r="M45" s="12" t="s">
        <v>1014</v>
      </c>
      <c r="N45" s="1" t="s">
        <v>972</v>
      </c>
      <c r="O45" s="7">
        <f t="shared" ref="O45:O52" si="10">P45</f>
        <v>16062147096768.656</v>
      </c>
      <c r="P45" s="7">
        <f t="shared" si="9"/>
        <v>16062147096768.656</v>
      </c>
      <c r="Q45" s="45">
        <f>SUMIFS('SEDS 2021'!$F$23:$F$40,'SEDS 2021'!E$23:E$40,Calculations!L45,'SEDS 2021'!D$23:D$40,Calculations!N45)*J45*K45</f>
        <v>16062147096768.656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16165607855752.168</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16271780201253.365</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16382784227413.742</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16501053260383.551</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16629982493577.326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16766830890307.6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16907328712841.131</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17047635274372.486</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17190944178102.648</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17336614195366.975</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17480001364977.355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17621237777423.961</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17766307505256.863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17916763707474.121</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18071732653417.543</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18227856933202.438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18384667083211.598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18540729625097.18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18695704440886.707</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18822758570704.125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18950065215022.695</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19078426115203.348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19208336328325.797</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19339899652982.168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19472939532137.285</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19607499677703.02</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19743143691910.945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19880228150167.484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20019082202881.004</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7.3528799763906381E-3</v>
      </c>
      <c r="K46" s="207">
        <f t="shared" si="8"/>
        <v>0.75634523882761451</v>
      </c>
      <c r="L46" s="209" t="s">
        <v>1022</v>
      </c>
      <c r="M46" s="12" t="s">
        <v>1014</v>
      </c>
      <c r="N46" s="1" t="s">
        <v>964</v>
      </c>
      <c r="O46" s="7">
        <f t="shared" si="10"/>
        <v>67297482033.710754</v>
      </c>
      <c r="P46" s="7">
        <f t="shared" si="9"/>
        <v>67297482033.710754</v>
      </c>
      <c r="Q46" s="45">
        <f>SUMIFS('SEDS 2021'!$F$23:$F$40,'SEDS 2021'!E$23:E$40,Calculations!L46,'SEDS 2021'!D$23:D$40,Calculations!N46)*J46*K46</f>
        <v>67297482033.710754</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65050195508.501778</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63458340262.608208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62405061399.768425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61781492713.721283</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61502202457.380135</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61472717761.190773</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61608982713.337509</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61846765368.190727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62165279362.698982</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62539164009.666122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62934811892.065414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63342681253.937592</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63780710217.281403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64249187074.091812</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64740591552.25132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65238743763.843758</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65741368608.029533</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66242473766.727699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66740186486.309151</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67184886827.50264</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67630910851.033089</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68081828840.602219</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68539798283.985626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69005331486.593018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69477016004.377121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69954580105.749771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70435987154.05513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70922362725.955063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71415351525.560089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0.75634523882761451</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0.75634523882761451</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0.75634523882761451</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0.75634523882761451</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0.15610273382921852</v>
      </c>
      <c r="K51" s="207">
        <f t="shared" si="8"/>
        <v>0.75634523882761451</v>
      </c>
      <c r="L51" s="209" t="s">
        <v>1022</v>
      </c>
      <c r="M51" s="12" t="s">
        <v>1014</v>
      </c>
      <c r="N51" s="1" t="s">
        <v>975</v>
      </c>
      <c r="O51" s="7">
        <f t="shared" si="10"/>
        <v>1385758945848.0237</v>
      </c>
      <c r="P51" s="7">
        <f t="shared" si="9"/>
        <v>1385758945848.0237</v>
      </c>
      <c r="Q51" s="45">
        <f>SUMIFS('SEDS 2021'!$F$23:$F$40,'SEDS 2021'!E$23:E$40,Calculations!L51,'SEDS 2021'!D$23:D$40,Calculations!N51)*J51*K51</f>
        <v>1385758945848.0237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1374438645663.4275</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1367208368810.3901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1363722184835.1736</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1363417885450.0725</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1365849594210.1318</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1370321567103.9517</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1376237248064.0513</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1383039242712.0823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1390835842029.2766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1399440343652.25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1408330804377.6104</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1417272131567.7563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1426510560555.261</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1436089995889.2322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1445989856746.0701</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1455957192722.73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1465968485373.969</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1475937351422.3855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1485851981680.3247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1496626064916.0378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1507371469112.2881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1518131298422.1387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1528937529976.906</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1539804724965.7957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1550735588308.1653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1561738308034.3564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1572801618495.6216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1583949698746.7627</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1595205247405.875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0.75634523882761451</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0.37518786010687216</v>
      </c>
      <c r="K56" s="207">
        <f>$B$12</f>
        <v>0.75634523882761451</v>
      </c>
      <c r="L56" s="209" t="s">
        <v>1022</v>
      </c>
      <c r="M56" s="12" t="s">
        <v>1016</v>
      </c>
      <c r="N56" s="1" t="s">
        <v>635</v>
      </c>
      <c r="O56" s="7">
        <f>P56</f>
        <v>45152877985126.82</v>
      </c>
      <c r="P56" s="7">
        <f>Q56</f>
        <v>45152877985126.82</v>
      </c>
      <c r="Q56" s="45">
        <f>SUMIFS('SEDS 2021'!$F$23:$F$40,'SEDS 2021'!E$23:E$40,Calculations!L56,'SEDS 2021'!D$23:D$40,Calculations!N56)*J56*K56</f>
        <v>45152877985126.82</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45686383606376.773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46263120760238.164</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46869466245109.5</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47466598268871.586</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48025827718947.82</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48631734614413.508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49250859219283.531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49826944090893.164</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50356097943158.961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50907166464470.352</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51470356889783.398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52065681209801.242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52709352842441.695</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53392128107405.156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54084343477405.508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54749580922179.859</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55460371843477.766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56140044296538.75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56761137876954.672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57268708546191.422</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57745302386797.766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58221111145172.922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58681806710846.531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59134774797842.891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59538251148864.773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59890365257700.836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60186371786387.711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60459364037530.656</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60698041267372.367</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0.75634523882761451</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0.75634523882761451</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0.75634523882761451</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0.75634523882761451</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0.75634523882761451</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0.75634523882761451</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0.75634523882761451</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0.75634523882761451</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0.75634523882761451</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0.2039026747887738</v>
      </c>
      <c r="K69" s="210">
        <f>$C$12</f>
        <v>0.24365476117238549</v>
      </c>
      <c r="L69" s="209" t="s">
        <v>1022</v>
      </c>
      <c r="M69" s="12" t="s">
        <v>1015</v>
      </c>
      <c r="N69" s="1" t="s">
        <v>635</v>
      </c>
      <c r="O69" s="7">
        <f>P69</f>
        <v>7905228124293.7979</v>
      </c>
      <c r="P69" s="7">
        <f>Q69</f>
        <v>7905228124293.7979</v>
      </c>
      <c r="Q69" s="45">
        <f>SUMIFS('SEDS 2021'!$F$23:$F$40,'SEDS 2021'!E$23:E$40,Calculations!L69,'SEDS 2021'!D$23:D$40,Calculations!N69)*J69*K69</f>
        <v>7905228124293.7979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7923768396697.3467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7935548266271.5723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7938187739258.9365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7933838509459.9209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7925303695426.9316</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7915505846612.0869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7893980825299.1611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7873749087923.5654</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7845387186754</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7818794962170.6562</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7792480582348.7227</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7766525581089.8213</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7749636676297.7217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7733913192645.9482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7732010275751.3975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7736338324545.6328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7746760525626.4004</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7761763211959.4551</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7784496716930.9395</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7782343775893.4473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7781102366432.2451</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7784982024416.8506</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7789660549012.5332</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7797036966507.3848</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7801327020459.6533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7805945946304.6123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7811466487247.873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7817976439226.9531</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7825613583613.7539</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0.24365476117238549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0.75171962104584145</v>
      </c>
      <c r="K71" s="210">
        <f t="shared" si="14"/>
        <v>0.24365476117238549</v>
      </c>
      <c r="L71" s="209" t="s">
        <v>1022</v>
      </c>
      <c r="M71" s="12" t="s">
        <v>1015</v>
      </c>
      <c r="N71" s="1" t="s">
        <v>972</v>
      </c>
      <c r="O71" s="7">
        <f t="shared" si="15"/>
        <v>15800302984323.422</v>
      </c>
      <c r="P71" s="7">
        <f t="shared" si="16"/>
        <v>15800302984323.422</v>
      </c>
      <c r="Q71" s="45">
        <f>SUMIFS('SEDS 2021'!$F$23:$F$40,'SEDS 2021'!E$23:E$40,Calculations!L71,'SEDS 2021'!D$23:D$40,Calculations!N71)*J71*K71</f>
        <v>15800302984323.422</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15778239042346.947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15745699331075.787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15703311855004.768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15656939282605.91</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15618476918338.01</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15596982337092.646</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15571102211030.205</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15564586178575.49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15558945452216.615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15569805456240.006</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15593471302575.711</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15623504837545.797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15669313591933.48</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15711001801042.43</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15776370788361.373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15847953451156.867</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15920946061104.281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15999032242064.246</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16088326298444.543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16113731330525.506</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16138129840085.236</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16174113783617.562</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16215684825238.578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16270148313256.641</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16322797795606.922</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16377624342553.455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16432071617905.377</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16483049050013.697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16528606355152.268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0.99264712002360933</v>
      </c>
      <c r="K72" s="210">
        <f t="shared" si="14"/>
        <v>0.24365476117238549</v>
      </c>
      <c r="L72" s="209" t="s">
        <v>1022</v>
      </c>
      <c r="M72" s="12" t="s">
        <v>1015</v>
      </c>
      <c r="N72" s="1" t="s">
        <v>964</v>
      </c>
      <c r="O72" s="7">
        <f t="shared" si="15"/>
        <v>2926786546386.4443</v>
      </c>
      <c r="P72" s="7">
        <f t="shared" si="16"/>
        <v>2926786546386.4443</v>
      </c>
      <c r="Q72" s="45">
        <f>SUMIFS('SEDS 2021'!$F$23:$F$40,'SEDS 2021'!E$23:E$40,Calculations!L72,'SEDS 2021'!D$23:D$40,Calculations!N72)*J72*K72</f>
        <v>2926786546386.4443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2913989695537.4751</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2896843926774.2251</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2874431929952.7261</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2845574298256.9136</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2810323642122.6133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2766948486222.2998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2709266992417.3247</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2639188625657.0312</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2553295526239.4292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2454983215330.1104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2346519536623.4404</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2228818192513.0781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2104494319470.6821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1973085634341.0798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1840286620755.9263</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1705707513264.72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1569737938210.5789</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1434186289386.1074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1300466328261.094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1164001239733.0125</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1032218347334.347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906708268426.58655</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787897945887.56018</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677247896008.51904</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575431052594.27954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483799671282.41528</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402877693866.37921</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332594300652.53461</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272526134884.31165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0.24365476117238549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0.24365476117238549</v>
      </c>
      <c r="L74" s="209" t="s">
        <v>1022</v>
      </c>
      <c r="M74" s="12" t="s">
        <v>1015</v>
      </c>
      <c r="N74" s="1" t="s">
        <v>981</v>
      </c>
      <c r="O74" s="7">
        <f t="shared" si="15"/>
        <v>2560567885160.5991</v>
      </c>
      <c r="P74" s="7">
        <f t="shared" si="16"/>
        <v>2560567885160.5991</v>
      </c>
      <c r="Q74" s="45">
        <f>SUMIFS('SEDS 2021'!$F$23:$F$40,'SEDS 2021'!E$23:E$40,Calculations!L74,'SEDS 2021'!D$23:D$40,Calculations!N74)*J74*K74</f>
        <v>2560567885160.5991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2551438887900.5151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2541241857071.9639</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2530268845961.0879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2518185536203.2925</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2506990410184.4531</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2496945563609.6416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2485435689418.3823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2475218951811.5195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2463700537394.3745</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2453178266527.1738</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2444502789829.8545</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2436097032734.9805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2430459052189.8228</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2426235611479.1924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2427064157215.7734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2431380010666.6196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2437680073069.397</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2446113929759.9888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2456181054616.0112</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2462822561498.3125</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2468419610030.123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2474017134442.6787</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2477915837430.333</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2481115604070.1431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2482012654022.2563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2482353099979.5684</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2482699013759.1509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2483084762111.3696</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2483540704747.5435</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0.24365476117238549</v>
      </c>
      <c r="L75" s="209" t="s">
        <v>1022</v>
      </c>
      <c r="M75" s="12" t="s">
        <v>1015</v>
      </c>
      <c r="N75" s="1" t="s">
        <v>969</v>
      </c>
      <c r="O75" s="7">
        <f t="shared" si="15"/>
        <v>105015202065.29814</v>
      </c>
      <c r="P75" s="7">
        <f t="shared" si="16"/>
        <v>105015202065.29814</v>
      </c>
      <c r="Q75" s="45">
        <f>SUMIFS('SEDS 2021'!$F$23:$F$40,'SEDS 2021'!E$23:E$40,Calculations!L75,'SEDS 2021'!D$23:D$40,Calculations!N75)*J75*K75</f>
        <v>105015202065.29814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104715171200.58852</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104291574762.27904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103701241121.20654</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102871189167.19144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101800805872.60025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100410836883.73039</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98514426338.555557</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96184194928.339188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93307796628.229996</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90010874866.273544</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86392998161.246979</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82456072460.336304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78301217798.50946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73909321579.840302</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69440498106.529617</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64887476655.744835</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60264402875.677116</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55652377565.229584</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51116472863.622643</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46648959845.602509</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42380813624.083511</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38398272917.819054</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34730968935.961006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31435585269.979408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28515159826.390026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26000473446.994522</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23892151901.072731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22172612073.694973</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20811466535.846382</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0.24365476117238549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0.84389726617078142</v>
      </c>
      <c r="K77" s="210">
        <f t="shared" si="14"/>
        <v>0.24365476117238549</v>
      </c>
      <c r="L77" s="209" t="s">
        <v>1022</v>
      </c>
      <c r="M77" s="12" t="s">
        <v>1015</v>
      </c>
      <c r="N77" s="1" t="s">
        <v>975</v>
      </c>
      <c r="O77" s="7">
        <f t="shared" si="15"/>
        <v>2413357090774.7744</v>
      </c>
      <c r="P77" s="7">
        <f t="shared" si="16"/>
        <v>2413357090774.7744</v>
      </c>
      <c r="Q77" s="45">
        <f>SUMIFS('SEDS 2021'!$F$23:$F$40,'SEDS 2021'!E$23:E$40,Calculations!L77,'SEDS 2021'!D$23:D$40,Calculations!N77)*J77*K77</f>
        <v>2413357090774.7744</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2423373162188.749</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2432568277427.2007</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2441221972961.6006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2448949535263.251</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2457518008263.0332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2467311249690.7749</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2475498643172.6816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2484814270034.3789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2492746648694.0171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2501032473368.7412</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2509839749761.4941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2517193675126.4912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2524835515325.5532</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2530276341966.5308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2536631422454.6982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2541922932092.7769</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2545328098223.3809</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2548375596660.8135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2551834962658.354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2550489090282.2422</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2548860256101.1123</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2549263295910.2646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2550953453867.1992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2555220934751.7563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2559881341083.1406</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2565746709094.3994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2572547712628.3779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2579878119192.9888</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2587449827579.4868</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0.24365476117238549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0.10552445303896416</v>
      </c>
      <c r="K82" s="210">
        <f>$C$12</f>
        <v>0.24365476117238549</v>
      </c>
      <c r="L82" s="209" t="s">
        <v>1022</v>
      </c>
      <c r="M82" s="12" t="s">
        <v>1018</v>
      </c>
      <c r="N82" s="1" t="s">
        <v>635</v>
      </c>
      <c r="O82" s="7">
        <f>P82</f>
        <v>4091142378727.9692</v>
      </c>
      <c r="P82" s="7">
        <f>Q82</f>
        <v>4091142378727.9692</v>
      </c>
      <c r="Q82" s="45">
        <f>SUMIFS('SEDS 2021'!$F$23:$F$40,'SEDS 2021'!E$23:E$40,Calculations!L82,'SEDS 2021'!D$23:D$40,Calculations!N82)*J82*K82</f>
        <v>4091142378727.9692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4010029922378.9692</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3932863245290.394</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3860387376606.1724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3791549846795.5098</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3730738771539.687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3676299636185.8804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3627883072589.77</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3584689049044.8789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3544038331381.0537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3510056925372.5571</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3480572190825.4048</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3454581960557.3979</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3431284093998.9038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3410484800835.3926</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3392323925169.0342</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3375397174505.458</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3362240610868.9912</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3351200173022.8052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3341978446170.6592</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3334445384479.7964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3327134866501.6426</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3322534888896.4531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3319041066223.1421</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3315198095811.8042</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3313616517517.21</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3312841432284.6167</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3311465197020.0059</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3311919019496.1582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3312619916141.1641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0.24365476117238549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0.24365476117238549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0.24365476117238549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0.24365476117238549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0.24365476117238549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0.24365476117238549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0.24365476117238549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0.24365476117238549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0.24365476117238549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4.103678043667848E-2</v>
      </c>
      <c r="K95" s="210">
        <f>$C$12</f>
        <v>0.24365476117238549</v>
      </c>
      <c r="L95" s="209" t="s">
        <v>1022</v>
      </c>
      <c r="M95" s="12" t="s">
        <v>1019</v>
      </c>
      <c r="N95" s="1" t="s">
        <v>635</v>
      </c>
      <c r="O95" s="7">
        <f>P95</f>
        <v>1590980163328.2002</v>
      </c>
      <c r="P95" s="7">
        <f>Q95</f>
        <v>1590980163328.2002</v>
      </c>
      <c r="Q95" s="45">
        <f>SUMIFS('SEDS 2021'!$F$23:$F$40,'SEDS 2021'!E$23:E$40,Calculations!L95,'SEDS 2021'!D$23:D$40,Calculations!N95)*J95*K95</f>
        <v>1590980163328.2002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1592511752218.7944</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1594998505827.3999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1598325015621.1311</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1606587475261.6365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1619525542328.8601</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1633863690166.2744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1648335277394.6709</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1662895194467.9631</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1678424432734.0496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1696207681986.1123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1716009367750.4204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1737479435493.3838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1758998626960.4133</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1780849419152.75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1799082890315.9783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1816612097870.8381</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1833680937745.9475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1850405190051.4233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1866867345756.5066</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1882231991465.3357</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1898132227319.9868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1914746797200.7629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1932216689301.1592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1950526153064.4883</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1969612095996.4756</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1989364601039.3772</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2009663589992.0833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2030441693757.2095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2051674241482.853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0.24365476117238549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0.24365476117238549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0.24365476117238549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0.24365476117238549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0.24365476117238549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0.24365476117238549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0.24365476117238549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0.24365476117238549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0.24365476117238549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0.27434823162871136</v>
      </c>
      <c r="K108" s="210">
        <f>$C$12</f>
        <v>0.24365476117238549</v>
      </c>
      <c r="L108" s="209" t="s">
        <v>1022</v>
      </c>
      <c r="M108" s="12" t="s">
        <v>1014</v>
      </c>
      <c r="N108" s="1" t="s">
        <v>635</v>
      </c>
      <c r="O108" s="7">
        <f>P108</f>
        <v>10636375215618.135</v>
      </c>
      <c r="P108" s="7">
        <f>Q108</f>
        <v>10636375215618.135</v>
      </c>
      <c r="Q108" s="45">
        <f>SUMIFS('SEDS 2021'!$F$23:$F$40,'SEDS 2021'!E$23:E$40,Calculations!L108,'SEDS 2021'!D$23:D$40,Calculations!N108)*J108*K108</f>
        <v>10636375215618.135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10603701649678.316</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10573399563361.592</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10548984576459.613</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10532989458189.045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10528004577340.633</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10534237079625.059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10551303970769.07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10577118768796.949</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10612892418358.025</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10659366970719.508</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10714159506762.389</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10775441190827.26</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10844188958568.029</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10919807522801.686</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11001215607027.988</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11085494702526.018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11171201100306.773</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11257501859019.475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11344065961198.418</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11422091910606.059</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11500834385826.658</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11580281112864.111</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11660500205385.594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11741602336504.039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11823661527041.086</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11906715496670.084</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11990849193544.918</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12075994387720.904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12162072495895.148</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0.24365476117238549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0.24617780486643465</v>
      </c>
      <c r="K110" s="210">
        <f t="shared" si="23"/>
        <v>0.24365476117238549</v>
      </c>
      <c r="L110" s="209" t="s">
        <v>1022</v>
      </c>
      <c r="M110" s="12" t="s">
        <v>1014</v>
      </c>
      <c r="N110" s="1" t="s">
        <v>972</v>
      </c>
      <c r="O110" s="7">
        <f t="shared" si="24"/>
        <v>5174381240034.3281</v>
      </c>
      <c r="P110" s="7">
        <f t="shared" si="25"/>
        <v>5174381240034.3281</v>
      </c>
      <c r="Q110" s="45">
        <f>SUMIFS('SEDS 2021'!$F$23:$F$40,'SEDS 2021'!E$23:E$40,Calculations!L110,'SEDS 2021'!D$23:D$40,Calculations!N110)*J110*K110</f>
        <v>5174381240034.3281</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5207710869450.541</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5241914029804.0137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5277673704215.667</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5315773782728.7754</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5357308018563.541</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5401393393482.8359</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5446654421961.9883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5491853836179.0098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5538020447561.8936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5584947685871.126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5631139510415.1084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5676638473820.8467</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5723372330364.002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5771841426401.3818</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5821764291747.252</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5872059345052.7559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5922575349766.5723</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5972850514359.4355</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6022775270661.8135</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6063705446548.9717</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6104716969362.5215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6146068118112.8838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6187918374222.4727</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6230301176152.8213</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6273159646488.6562</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6316507866915.0342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6360205252962.6104</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6404366674522.8447</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6449098166591.4316</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7.3528799763906381E-3</v>
      </c>
      <c r="K111" s="210">
        <f t="shared" si="23"/>
        <v>0.24365476117238549</v>
      </c>
      <c r="L111" s="209" t="s">
        <v>1022</v>
      </c>
      <c r="M111" s="12" t="s">
        <v>1014</v>
      </c>
      <c r="N111" s="1" t="s">
        <v>964</v>
      </c>
      <c r="O111" s="7">
        <f t="shared" si="24"/>
        <v>21679718560.592361</v>
      </c>
      <c r="P111" s="7">
        <f t="shared" si="25"/>
        <v>21679718560.592361</v>
      </c>
      <c r="Q111" s="45">
        <f>SUMIFS('SEDS 2021'!$F$23:$F$40,'SEDS 2021'!E$23:E$40,Calculations!L111,'SEDS 2021'!D$23:D$40,Calculations!N111)*J111*K111</f>
        <v>21679718560.592361</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20955760725.63002</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20442948467.618824</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20103637268.713211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19902756147.931774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19812783477.763241</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19803285055.2976</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19847182474.977196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19923783573.265331</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20026392074.354424</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20146838095.1478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20274295088.78709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20405689202.023716</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20546799156.805157</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20697717825.689575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20856022571.483429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21016501083.030872</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21178420442.183876</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21339850238.389256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21500187168.664711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21643446291.436123</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21787131835.221542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21932393958.147182</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22079927689.601353</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22229898067.513615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22381850076.502979</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22535696178.905666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22690780277.224792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22847464973.217663</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23006280104.274239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0.24365476117238549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0.24365476117238549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0.24365476117238549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0.24365476117238549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0.15610273382921852</v>
      </c>
      <c r="K116" s="210">
        <f t="shared" si="23"/>
        <v>0.24365476117238549</v>
      </c>
      <c r="L116" s="209" t="s">
        <v>1022</v>
      </c>
      <c r="M116" s="12" t="s">
        <v>1014</v>
      </c>
      <c r="N116" s="1" t="s">
        <v>975</v>
      </c>
      <c r="O116" s="7">
        <f t="shared" si="24"/>
        <v>446418841105.51404</v>
      </c>
      <c r="P116" s="7">
        <f t="shared" si="25"/>
        <v>446418841105.51404</v>
      </c>
      <c r="Q116" s="45">
        <f>SUMIFS('SEDS 2021'!$F$23:$F$40,'SEDS 2021'!E$23:E$40,Calculations!L116,'SEDS 2021'!D$23:D$40,Calculations!N116)*J116*K116</f>
        <v>446418841105.51404</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442772034202.68622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440442818271.39032</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439319752665.52881</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439221723365.95038</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440005092370.94531</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441445727455.92584</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443351449548.84113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445542695419.61682</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448054350741.90375</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450826269807.86194</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453690309896.36426</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456570736491.57379</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459546873701.14716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462632865267.75372</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465822081129.61554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469033033935.61517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472258147276.37689</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475469592991.23517</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478663566779.3894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482134411233.59424</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485596016805.66931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489062269392.66394</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492543470348.89874</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496044310525.71527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499565661306.2417</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503110160444.34338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506674178738.94373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510265505413.16565</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513891452771.08276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0.24365476117238549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0.37518786010687216</v>
      </c>
      <c r="K121" s="210">
        <f>$C$12</f>
        <v>0.24365476117238549</v>
      </c>
      <c r="L121" s="209" t="s">
        <v>1022</v>
      </c>
      <c r="M121" s="12" t="s">
        <v>1016</v>
      </c>
      <c r="N121" s="1" t="s">
        <v>635</v>
      </c>
      <c r="O121" s="7">
        <f>P121</f>
        <v>14545888751498.359</v>
      </c>
      <c r="P121" s="7">
        <f>Q121</f>
        <v>14545888751498.359</v>
      </c>
      <c r="Q121" s="45">
        <f>SUMIFS('SEDS 2021'!$F$23:$F$40,'SEDS 2021'!E$23:E$40,Calculations!L121,'SEDS 2021'!D$23:D$40,Calculations!N121)*J121*K121</f>
        <v>14545888751498.359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14717756277142.176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14903550734844.006</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15098883443665.291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15291248058617.664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15471402452542.455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15666593870863.848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15866043341808.34</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16051627668384.713</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16222093282337.836</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16399618653103.539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16581049065473.07</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16772831333103.793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16980188568759.234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17200142943532.527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17423138424959.404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17637443034030.086</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17866422583687.586</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18085377395226.723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18285461166807.699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18448973811354.371</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18602507346634.066</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18755787969601.074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18904199914655.926</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19050122471432.891</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19180101387012.934</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19293534082413.867</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19388891858664.914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19476835641926.18</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19553724925349.863</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0.24365476117238549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0.24365476117238549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0.24365476117238549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0.24365476117238549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0.24365476117238549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0.24365476117238549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0.24365476117238549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0.24365476117238549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0.24365476117238549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3.0924049553062244E-2</v>
      </c>
      <c r="K134" s="12">
        <v>1</v>
      </c>
      <c r="L134" s="12" t="s">
        <v>1013</v>
      </c>
      <c r="M134" s="12" t="s">
        <v>1015</v>
      </c>
      <c r="N134" s="1" t="s">
        <v>635</v>
      </c>
      <c r="O134" s="7">
        <f>P134</f>
        <v>6196128112748.8691</v>
      </c>
      <c r="P134" s="7">
        <f>Q134</f>
        <v>6196128112748.8691</v>
      </c>
      <c r="Q134" s="45">
        <f>SUMIFS('SEDS 2021'!$F$23:$F$40,'SEDS 2021'!E$23:E$40,Calculations!L134,'SEDS 2021'!D$23:D$40,Calculations!N134)*J134*K134</f>
        <v>6196128112748.8691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6245737728385.2021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6292172622810.9287</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6334356471329.2656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6374183879909.9688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6411422302034.3438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6446914808900.8564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6482039279802.209</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6514728008220.5264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6544257313699.7197</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6571427627319.29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6593822174750.8975</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6612560510015.6514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6627074107632.2363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6638989529441.2744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6646451066288.2471</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6651358206296.125</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6656475877062.1514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6660811269884.5303</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6665883540378.6299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6670455349696.9551</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6675482126580.4648</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6680553813650.7969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6687476192351.9346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6693663683857.5576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6700829636556.9014</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6707165630934.3525</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6713014775133.0049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6718743920716.9434</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6723972669191.3018</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0.43246874917363187</v>
      </c>
      <c r="K136" s="12">
        <v>1</v>
      </c>
      <c r="L136" s="12" t="s">
        <v>1013</v>
      </c>
      <c r="M136" s="12" t="s">
        <v>1015</v>
      </c>
      <c r="N136" s="1" t="s">
        <v>972</v>
      </c>
      <c r="O136" s="7">
        <f t="shared" si="29"/>
        <v>32748263562424.102</v>
      </c>
      <c r="P136" s="7">
        <f t="shared" si="30"/>
        <v>32748263562424.102</v>
      </c>
      <c r="Q136" s="45">
        <f>SUMIFS('SEDS 2021'!$F$23:$F$40,'SEDS 2021'!E$23:E$40,Calculations!L136,'SEDS 2021'!D$23:D$40,Calculations!N136)*J136*K136</f>
        <v>32748263562424.102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32561440596634.836</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32365246647541.926</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32155168132970.77</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31942612647892.816</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31730412303408.965</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31526527131629.816</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31343813769510.938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31179632766716.266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31038121406001.676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30927637989443.871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30841934364503.152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30788182706821.715</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30761845921476.797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30765615404646.199</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30783458506731.945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30815517136839.004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30866435923612.578</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30924936539175.574</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30993307719781.609</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31061653006137.871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31132384903896.645</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31202289032493.059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31279070312621.844</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31350317825516.969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31424075537879.398</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31492091695665.324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31556282709751.621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31618655601522.391</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31677650935496.66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0.44828607065053183</v>
      </c>
      <c r="K137" s="12">
        <v>1</v>
      </c>
      <c r="L137" s="12" t="s">
        <v>1013</v>
      </c>
      <c r="M137" s="12" t="s">
        <v>1015</v>
      </c>
      <c r="N137" s="1" t="s">
        <v>964</v>
      </c>
      <c r="O137" s="7">
        <f t="shared" si="29"/>
        <v>9201519886172.8164</v>
      </c>
      <c r="P137" s="7">
        <f t="shared" si="30"/>
        <v>9201519886172.8164</v>
      </c>
      <c r="Q137" s="45">
        <f>SUMIFS('SEDS 2021'!$F$23:$F$40,'SEDS 2021'!E$23:E$40,Calculations!L137,'SEDS 2021'!D$23:D$40,Calculations!N137)*J137*K137</f>
        <v>9201519886172.8164</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9355418470322.002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9504809078498.6328</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9647535171592.6348</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9785806225796.582</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9918897668210.0352</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10047445286091.959</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10173475579695.195</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10294325799313.592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10409951272888.242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10521781707149.508</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10627268170024.035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10728746449735.664</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10826397752519.918</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10919776972379.945</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11003297476972.766</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11076813471730.797</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11141810322494.338</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11195680579922.809</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11240550523620.129</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11275415278639.891</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11303165911281.695</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11325524785005.49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11347106279395.793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11366281714656.871</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11386665718812.143</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11406604636481.225</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11426877663853.604</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11447944989185.432</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11468965611533.91</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5942000000000</v>
      </c>
      <c r="P139" s="7">
        <f t="shared" si="30"/>
        <v>5942000000000</v>
      </c>
      <c r="Q139" s="45">
        <f>SUMIFS('SEDS 2021'!$F$23:$F$40,'SEDS 2021'!E$23:E$40,Calculations!L139,'SEDS 2021'!D$23:D$40,Calculations!N139)*J139*K139</f>
        <v>5942000000000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78000000000</v>
      </c>
      <c r="P140" s="7">
        <f t="shared" si="30"/>
        <v>78000000000</v>
      </c>
      <c r="Q140" s="45">
        <f>SUMIFS('SEDS 2021'!$F$23:$F$40,'SEDS 2021'!E$23:E$40,Calculations!L140,'SEDS 2021'!D$23:D$40,Calculations!N140)*J140*K140</f>
        <v>78000000000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2000000000</v>
      </c>
      <c r="P141" s="7">
        <f t="shared" si="30"/>
        <v>2000000000</v>
      </c>
      <c r="Q141" s="45">
        <f>SUMIFS('SEDS 2021'!$F$23:$F$40,'SEDS 2021'!E$23:E$40,Calculations!L141,'SEDS 2021'!D$23:D$40,Calculations!N141)*J141*K141</f>
        <v>2000000000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7838000000000</v>
      </c>
      <c r="P142" s="7">
        <f t="shared" si="30"/>
        <v>7838000000000</v>
      </c>
      <c r="Q142" s="45">
        <f>SUMIFS('SEDS 2021'!$F$23:$F$40,'SEDS 2021'!E$23:E$40,Calculations!L142,'SEDS 2021'!D$23:D$40,Calculations!N142)*J142*K142</f>
        <v>7838000000000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0.21869571739147417</v>
      </c>
      <c r="K147" s="12">
        <v>1</v>
      </c>
      <c r="L147" s="12" t="s">
        <v>1013</v>
      </c>
      <c r="M147" s="12" t="s">
        <v>1018</v>
      </c>
      <c r="N147" s="1" t="s">
        <v>635</v>
      </c>
      <c r="O147" s="7">
        <f>P147</f>
        <v>43819186110860.117</v>
      </c>
      <c r="P147" s="7">
        <f>Q147</f>
        <v>43819186110860.117</v>
      </c>
      <c r="Q147" s="45">
        <f>SUMIFS('SEDS 2021'!$F$23:$F$40,'SEDS 2021'!E$23:E$40,Calculations!L147,'SEDS 2021'!D$23:D$40,Calculations!N147)*J147*K147</f>
        <v>43819186110860.117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43957006400070.93</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44054968971137.547</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44105281813250.5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44112226729289.961</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44078014534772.023</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44010198142774.664</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43912243704973.305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43779672516139.195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43614473687599.766</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43451848871528.328</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43294299502447.633</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43152843684970.719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43018423867518.086</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42904357321314.125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42805215804484.508</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42720905686973.93</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42673330697326.898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42658262292287.172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42674755197795.766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42721893693911.586</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42800295816177.656</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42918949378811.773</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43070446364115.32</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43256180856321.031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43478191353188.508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43724729661971.703</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43993680510911.898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44291219124164.047</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44605498595874.977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7.649780880377096E-3</v>
      </c>
      <c r="K149" s="12">
        <v>1</v>
      </c>
      <c r="L149" s="12" t="s">
        <v>1013</v>
      </c>
      <c r="M149" s="12" t="s">
        <v>1018</v>
      </c>
      <c r="N149" s="1" t="s">
        <v>972</v>
      </c>
      <c r="O149" s="7">
        <f t="shared" si="31"/>
        <v>579272007385.67517</v>
      </c>
      <c r="P149" s="7">
        <f t="shared" si="32"/>
        <v>579272007385.67517</v>
      </c>
      <c r="Q149" s="45">
        <f>SUMIFS('SEDS 2021'!$F$23:$F$40,'SEDS 2021'!E$23:E$40,Calculations!L149,'SEDS 2021'!D$23:D$40,Calculations!N149)*J149*K149</f>
        <v>579272007385.67517</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574971215356.79272</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570329551563.43201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565233135329.31616</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559635778056.56812</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553531295048.20703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546881314106.41217</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539715557388.37225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532018821312.59576</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523764674981.60944</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514910899900.25989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505447145091.62378</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495399610379.45001</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484803005131.53302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473589225464.63513</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461813122101.41522</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449510647725.70691</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436790932190.35706</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423763594737.91492</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410539056927.33746</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397318530793.45923</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384316920237.03772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371815976234.94476</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359990430443.57794</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349075604868.77045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339192671391.79724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330413427771.55048</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322772500440.37183</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316251125643.78479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310774098517.44934</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16110227.2115348</v>
      </c>
      <c r="S158">
        <f>SUMIFS('NREL Scaling Data'!$F:$F,'NREL Scaling Data'!$B:$B,UPPER(About!$B$1),'NREL Scaling Data'!$E:$E,Calculations!$M160,'NREL Scaling Data'!$A:$A,Q$3,'NREL Scaling Data'!$C:$C,Calculations!$L160,'NREL Scaling Data'!$D:$D,Calculations!$N160)</f>
        <v>16338989.081823301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0.1145767157696268</v>
      </c>
      <c r="K160" s="12">
        <v>1</v>
      </c>
      <c r="L160" s="12" t="s">
        <v>1013</v>
      </c>
      <c r="M160" s="12" t="s">
        <v>1019</v>
      </c>
      <c r="N160" s="1" t="s">
        <v>635</v>
      </c>
      <c r="O160" s="7">
        <f>P160</f>
        <v>22957278231897.043</v>
      </c>
      <c r="P160" s="7">
        <f>Q160</f>
        <v>22957278231897.043</v>
      </c>
      <c r="Q160" s="45">
        <f>SUMIFS('SEDS 2021'!$F$23:$F$40,'SEDS 2021'!E$23:E$40,Calculations!L160,'SEDS 2021'!D$23:D$40,Calculations!N160)*J160*K160</f>
        <v>22957278231897.043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22635853823155.336</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22102595226694.074</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21520263955322.828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20952440488769.977</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20393074937748.52</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19850471728870.703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19339803522089.59</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18876045734006.676</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18463570827748.746</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18115050176011.266</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17826748399650.852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17586113363489.182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17377003501625.07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17190094871697.947</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17014194499672.271</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16858252726536.771</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16726983813563.316</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16611151610749.867</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16506012763051.473</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16420407378942.693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16361616630732.582</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16327647360421.314</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16315120866921.416</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16323148464416.283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16348859183298.781</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16392691197712.84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16454965340679.248</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16536725219658.99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16638886374241.906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0.19846177889214453</v>
      </c>
      <c r="K173" s="12">
        <v>1</v>
      </c>
      <c r="L173" s="12" t="s">
        <v>1013</v>
      </c>
      <c r="M173" s="12" t="s">
        <v>1014</v>
      </c>
      <c r="N173" s="1" t="s">
        <v>635</v>
      </c>
      <c r="O173" s="7">
        <f>P173</f>
        <v>39764992789503.43</v>
      </c>
      <c r="P173" s="7">
        <f>Q173</f>
        <v>39764992789503.43</v>
      </c>
      <c r="Q173" s="45">
        <f>SUMIFS('SEDS 2021'!$F$23:$F$40,'SEDS 2021'!E$23:E$40,Calculations!L173,'SEDS 2021'!D$23:D$40,Calculations!N173)*J173*K173</f>
        <v>39764992789503.43</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40184126230407.484</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40558223101167.727</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40859301136680.578</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41059639743167.422</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41154643765599.508</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41174221463379.094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41157276639191.539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41131182295413.992</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41118486507357.625</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41141930674167.023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41204569373874.383</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41311557884140.805</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41459298582038.383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41635959084541.273</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41827697289985.062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42037216711382.953</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42269274090436.32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42518088110611.898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42776035049079.047</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43050586537763.281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43340271164175.094</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43649699398420.883</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43978451927297.453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44324606013352.344</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44688761694444.328</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45062628059946.719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45441591666884.203</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45828056473459.477</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46217525084821.891</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0.31120050125174453</v>
      </c>
      <c r="K175" s="12">
        <v>1</v>
      </c>
      <c r="L175" s="12" t="s">
        <v>1013</v>
      </c>
      <c r="M175" s="12" t="s">
        <v>1014</v>
      </c>
      <c r="N175" s="1" t="s">
        <v>972</v>
      </c>
      <c r="O175" s="7">
        <f t="shared" si="35"/>
        <v>23565346756787.102</v>
      </c>
      <c r="P175" s="7">
        <f t="shared" si="36"/>
        <v>23565346756787.102</v>
      </c>
      <c r="Q175" s="45">
        <f>SUMIFS('SEDS 2021'!$F$23:$F$40,'SEDS 2021'!E$23:E$40,Calculations!L175,'SEDS 2021'!D$23:D$40,Calculations!N175)*J175*K175</f>
        <v>23565346756787.102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23917705435354.234</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24251056710850.504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24566747446645.699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24865251689472.199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25156400112875.219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25451496922670.426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25757632246794.938</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26068536477768.422</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26383700983363.047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26699755300322.684</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27012927320688.246</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27327594472685.352</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27648475385138.855</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27968709752796.035</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28286470866588.5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28606958023674.074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28930390716129.316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29262116637543.281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29593275535506.719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29923611300044.117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30251385507338.184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30583972577180.336</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30917186426301.797</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31258514801841.301</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31601945534662.441</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31942586493177.547</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32282292170873.281</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32621061323836.48</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32958908531748.059</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2.8453175764577256E-2</v>
      </c>
      <c r="K176" s="12">
        <v>1</v>
      </c>
      <c r="L176" s="12" t="s">
        <v>1013</v>
      </c>
      <c r="M176" s="12" t="s">
        <v>1014</v>
      </c>
      <c r="N176" s="1" t="s">
        <v>964</v>
      </c>
      <c r="O176" s="7">
        <f t="shared" si="35"/>
        <v>584029885743.71277</v>
      </c>
      <c r="P176" s="7">
        <f t="shared" si="36"/>
        <v>584029885743.71277</v>
      </c>
      <c r="Q176" s="45">
        <f>SUMIFS('SEDS 2021'!$F$23:$F$40,'SEDS 2021'!E$23:E$40,Calculations!L176,'SEDS 2021'!D$23:D$40,Calculations!N176)*J176*K176</f>
        <v>584029885743.71277</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558552204161.37903</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532933961748.45801</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507636970852.52924</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483255390763.18921</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460497772080.94037</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440025183373.87476</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422432938459.89044</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407888275391.33673</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396423479489.8772</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387802760251.36755</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381493565553.91888</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377018800141.80859</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373761437382.8255</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371206739528.87897</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368905514497.84161</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366750452338.00922</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364623302847.03333</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362506418552.07733</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360310739225.52722</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357984785195.52826</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355507989408.7641</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352927681883.65247</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350197467998.67401</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347409831593.0769</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344525533574.2677</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341488906640.16205</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338340142248.30786</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335088936286.51788</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331725631827.40387</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0.43734173839369223</v>
      </c>
      <c r="K186" s="12">
        <v>1</v>
      </c>
      <c r="L186" s="12" t="s">
        <v>1013</v>
      </c>
      <c r="M186" s="12" t="s">
        <v>1016</v>
      </c>
      <c r="N186" s="1" t="s">
        <v>635</v>
      </c>
      <c r="O186" s="7">
        <f>P186</f>
        <v>87628414754990.531</v>
      </c>
      <c r="P186" s="7">
        <f>Q186</f>
        <v>87628414754990.531</v>
      </c>
      <c r="Q186" s="45">
        <f>SUMIFS('SEDS 2021'!$F$23:$F$40,'SEDS 2021'!E$23:E$40,Calculations!L186,'SEDS 2021'!D$23:D$40,Calculations!N186)*J186*K186</f>
        <v>87628414754990.531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88494825863549.812</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89500413168144.297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90669247902899.594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91869283250040.672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93152762986817.719</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94492319499909.719</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95866641314517.594</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97299531354832.281</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98770406415877.078</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100271983799429.14</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101844395005694.88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103452184793326.72</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105117239586983.45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106830781818807.25</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108562454136206.55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110370288145019.25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112189966120941.47</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114066027513103.84</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115993911052619.36</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117980516137804.36</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120007980993017.84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122099035302712.86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124225276543820.77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126372944249699.77</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128599955036215.73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130824052743442.5</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133118562643485.92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135465431310751.53</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137877729272049.59</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0.24868096869424641</v>
      </c>
      <c r="K188" s="12">
        <v>1</v>
      </c>
      <c r="L188" s="12" t="s">
        <v>1013</v>
      </c>
      <c r="M188" s="12" t="s">
        <v>1016</v>
      </c>
      <c r="N188" s="1" t="s">
        <v>972</v>
      </c>
      <c r="O188" s="7">
        <f t="shared" si="37"/>
        <v>18831117673403.117</v>
      </c>
      <c r="P188" s="7">
        <f t="shared" si="38"/>
        <v>18831117673403.117</v>
      </c>
      <c r="Q188" s="45">
        <f>SUMIFS('SEDS 2021'!$F$23:$F$40,'SEDS 2021'!E$23:E$40,Calculations!L188,'SEDS 2021'!D$23:D$40,Calculations!N188)*J188*K188</f>
        <v>18831117673403.117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18766181292083.77</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18745374593235.934</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18717668403873.105</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18679734734452.328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18641286985346.137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18555165109621.363</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18482301078415.996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18429729666372.852</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18406190228144.562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18391633655998.789</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18387196336608.711</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18394907531890.32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18393473520136.234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18361221784080.973</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18334597867740.004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18315522805727.457</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18310057326966.352</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18305241212018.578</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18315576919378.488</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18324180989903.305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18320338920675.234</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18302670813591.309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18279645455048.535</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18253616788869.668</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18229969123339.223</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18212301016255.203</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18188112214213.781</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18171309925547.402</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18152667772743.578</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0.52326075358489088</v>
      </c>
      <c r="K189" s="12">
        <v>1</v>
      </c>
      <c r="L189" s="12" t="s">
        <v>1013</v>
      </c>
      <c r="M189" s="12" t="s">
        <v>1016</v>
      </c>
      <c r="N189" s="1" t="s">
        <v>964</v>
      </c>
      <c r="O189" s="7">
        <f t="shared" si="37"/>
        <v>10740450228083.471</v>
      </c>
      <c r="P189" s="7">
        <f t="shared" si="38"/>
        <v>10740450228083.471</v>
      </c>
      <c r="Q189" s="45">
        <f>SUMIFS('SEDS 2021'!$F$23:$F$40,'SEDS 2021'!E$23:E$40,Calculations!L189,'SEDS 2021'!D$23:D$40,Calculations!N189)*J189*K189</f>
        <v>10740450228083.471</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10752413332362.896</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10749438052542.105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10737041053288.791</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10703259230323.533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10671274972250.006</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10651501758440.986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10653981158291.639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10653671233310.326</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10635881539381.822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10611335480860.275</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10583752157521.662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10583132307558.994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10582264517611.266</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10585487737417.117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10569371638387.834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10568441863443.83</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10575570138014.48</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10577739612883.822</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10580652907708.34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10591624252047.51</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10612327240800.531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10635571614400.484</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10657142393101.236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10673816357096.932</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10683238076529.453</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10685593506387.576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10692721780958.227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10701585635424.354</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10704932825222.736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159117000000000</v>
      </c>
      <c r="Q199" s="7">
        <f t="shared" ref="Q199:AT199" si="40">SUM(Q4,Q17,Q30,Q43,Q56,Q69,Q82,Q95,Q108,Q121)</f>
        <v>159117000000000</v>
      </c>
      <c r="R199" s="7">
        <f t="shared" si="40"/>
        <v>159437754514597.19</v>
      </c>
      <c r="S199" s="7">
        <f t="shared" si="40"/>
        <v>159817768912977.25</v>
      </c>
      <c r="T199" s="7">
        <f t="shared" si="40"/>
        <v>160246276180858.25</v>
      </c>
      <c r="U199" s="7">
        <f t="shared" si="40"/>
        <v>160703665957181.09</v>
      </c>
      <c r="V199" s="7">
        <f t="shared" si="40"/>
        <v>161191083852416.78</v>
      </c>
      <c r="W199" s="7">
        <f t="shared" si="40"/>
        <v>161812968208566.78</v>
      </c>
      <c r="X199" s="7">
        <f t="shared" si="40"/>
        <v>162473929495072.97</v>
      </c>
      <c r="Y199" s="7">
        <f t="shared" si="40"/>
        <v>163140993335627.56</v>
      </c>
      <c r="Z199" s="7">
        <f t="shared" si="40"/>
        <v>163767929095929.91</v>
      </c>
      <c r="AA199" s="7">
        <f t="shared" si="40"/>
        <v>164511643443704.12</v>
      </c>
      <c r="AB199" s="7">
        <f t="shared" si="40"/>
        <v>165333402554193.97</v>
      </c>
      <c r="AC199" s="7">
        <f t="shared" si="40"/>
        <v>166246944267233.47</v>
      </c>
      <c r="AD199" s="7">
        <f t="shared" si="40"/>
        <v>167303510624787.62</v>
      </c>
      <c r="AE199" s="7">
        <f t="shared" si="40"/>
        <v>168456375247799.34</v>
      </c>
      <c r="AF199" s="7">
        <f t="shared" si="40"/>
        <v>169698186582819.5</v>
      </c>
      <c r="AG199" s="7">
        <f t="shared" si="40"/>
        <v>170943859800095.53</v>
      </c>
      <c r="AH199" s="7">
        <f t="shared" si="40"/>
        <v>172294214799006.84</v>
      </c>
      <c r="AI199" s="7">
        <f t="shared" si="40"/>
        <v>173631935718047.59</v>
      </c>
      <c r="AJ199" s="7">
        <f t="shared" si="40"/>
        <v>174931404712869.84</v>
      </c>
      <c r="AK199" s="7">
        <f t="shared" si="40"/>
        <v>175946025710814.91</v>
      </c>
      <c r="AL199" s="7">
        <f t="shared" si="40"/>
        <v>176929484099900.34</v>
      </c>
      <c r="AM199" s="7">
        <f t="shared" si="40"/>
        <v>177949868840458.5</v>
      </c>
      <c r="AN199" s="7">
        <f t="shared" si="40"/>
        <v>178964770541575.5</v>
      </c>
      <c r="AO199" s="7">
        <f t="shared" si="40"/>
        <v>179986164901138.94</v>
      </c>
      <c r="AP199" s="7">
        <f t="shared" si="40"/>
        <v>180945852795525.38</v>
      </c>
      <c r="AQ199" s="7">
        <f t="shared" si="40"/>
        <v>181849110378616.44</v>
      </c>
      <c r="AR199" s="7">
        <f t="shared" si="40"/>
        <v>182686092864720.78</v>
      </c>
      <c r="AS199" s="7">
        <f t="shared" si="40"/>
        <v>183510336375051.91</v>
      </c>
      <c r="AT199" s="7">
        <f t="shared" si="40"/>
        <v>184300544534453.12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200366000000000</v>
      </c>
      <c r="Q202" s="7">
        <f t="shared" ref="Q202:AT202" si="41">SUM(Q134,Q147,Q160,Q173,Q186)</f>
        <v>200366000000000</v>
      </c>
      <c r="R202" s="7">
        <f t="shared" si="41"/>
        <v>201517550045568.75</v>
      </c>
      <c r="S202" s="7">
        <f t="shared" si="41"/>
        <v>202508373089954.56</v>
      </c>
      <c r="T202" s="7">
        <f t="shared" si="41"/>
        <v>203488451279482.75</v>
      </c>
      <c r="U202" s="7">
        <f t="shared" si="41"/>
        <v>204367774091178</v>
      </c>
      <c r="V202" s="7">
        <f t="shared" si="41"/>
        <v>205189918526972.12</v>
      </c>
      <c r="W202" s="7">
        <f t="shared" si="41"/>
        <v>205974125643835.03</v>
      </c>
      <c r="X202" s="7">
        <f t="shared" si="41"/>
        <v>206758004460574.25</v>
      </c>
      <c r="Y202" s="7">
        <f t="shared" si="41"/>
        <v>207601159908612.66</v>
      </c>
      <c r="Z202" s="7">
        <f t="shared" si="41"/>
        <v>208511194752282.94</v>
      </c>
      <c r="AA202" s="7">
        <f t="shared" si="41"/>
        <v>209552241148455.06</v>
      </c>
      <c r="AB202" s="7">
        <f t="shared" si="41"/>
        <v>210763834456418.62</v>
      </c>
      <c r="AC202" s="7">
        <f t="shared" si="41"/>
        <v>212115260235943.06</v>
      </c>
      <c r="AD202" s="7">
        <f t="shared" si="41"/>
        <v>213599039645797.25</v>
      </c>
      <c r="AE202" s="7">
        <f t="shared" si="41"/>
        <v>215200182625801.88</v>
      </c>
      <c r="AF202" s="7">
        <f t="shared" si="41"/>
        <v>216856012796636.62</v>
      </c>
      <c r="AG202" s="7">
        <f t="shared" si="41"/>
        <v>218638021476209.03</v>
      </c>
      <c r="AH202" s="7">
        <f t="shared" si="41"/>
        <v>220516030599330.16</v>
      </c>
      <c r="AI202" s="7">
        <f t="shared" si="41"/>
        <v>222514340796637.31</v>
      </c>
      <c r="AJ202" s="7">
        <f t="shared" si="41"/>
        <v>224616597602924.28</v>
      </c>
      <c r="AK202" s="7">
        <f t="shared" si="41"/>
        <v>226843859098118.88</v>
      </c>
      <c r="AL202" s="7">
        <f t="shared" si="41"/>
        <v>229185646730683.62</v>
      </c>
      <c r="AM202" s="7">
        <f t="shared" si="41"/>
        <v>231675885254017.62</v>
      </c>
      <c r="AN202" s="7">
        <f t="shared" si="41"/>
        <v>234276771894506.88</v>
      </c>
      <c r="AO202" s="7">
        <f t="shared" si="41"/>
        <v>236970543267647</v>
      </c>
      <c r="AP202" s="7">
        <f t="shared" si="41"/>
        <v>239816596903704.25</v>
      </c>
      <c r="AQ202" s="7">
        <f t="shared" si="41"/>
        <v>242711267294008.12</v>
      </c>
      <c r="AR202" s="7">
        <f t="shared" si="41"/>
        <v>245721814937094.28</v>
      </c>
      <c r="AS202" s="7">
        <f t="shared" si="41"/>
        <v>248840176048751</v>
      </c>
      <c r="AT202" s="7">
        <f t="shared" si="41"/>
        <v>252063611996179.69</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279978621446322.5</v>
      </c>
      <c r="D16" s="142" t="s">
        <v>1091</v>
      </c>
      <c r="E16" s="212">
        <f>'SEDS 2021'!H26</f>
        <v>3.1713677020245357E-2</v>
      </c>
      <c r="F16" s="207">
        <f>'SEDS 2021'!H28</f>
        <v>1.7554334189835884E-2</v>
      </c>
      <c r="G16" s="142" t="s">
        <v>819</v>
      </c>
      <c r="H16" s="142"/>
      <c r="I16" s="142"/>
    </row>
    <row r="17" spans="1:12" x14ac:dyDescent="0.2">
      <c r="A17" s="139"/>
      <c r="B17" s="146" t="s">
        <v>715</v>
      </c>
      <c r="C17" s="147">
        <f>C16/C15</f>
        <v>2.446880901443145E-2</v>
      </c>
      <c r="D17" s="142" t="s">
        <v>1092</v>
      </c>
      <c r="E17" s="212">
        <f>'SEDS 2021'!H35</f>
        <v>4.4205182150077793E-2</v>
      </c>
      <c r="F17" s="212">
        <f>'SEDS 2021'!H37</f>
        <v>2.2049236033746478E-2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9.3435311989286305</v>
      </c>
      <c r="D29" s="152">
        <f>D28*F16</f>
        <v>-17.384583778220172</v>
      </c>
      <c r="E29" s="152">
        <f>E28*$E$17</f>
        <v>-1.801041128423059</v>
      </c>
      <c r="F29" s="158">
        <f>F28*$F$17</f>
        <v>-0.40884884112518538</v>
      </c>
      <c r="G29" s="177">
        <f>G28*C17</f>
        <v>0.12943999968634237</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7.0669353361469431</v>
      </c>
      <c r="D32" s="159">
        <f>D29*About!F6</f>
        <v>-13.148747169656611</v>
      </c>
      <c r="E32" s="241">
        <f>E29</f>
        <v>-1.801041128423059</v>
      </c>
      <c r="F32" s="243">
        <f>F29</f>
        <v>-0.40884884112518538</v>
      </c>
      <c r="G32" s="173">
        <f>G29*About!F6</f>
        <v>9.7901327476612982E-2</v>
      </c>
      <c r="H32" s="142"/>
      <c r="I32" s="142"/>
      <c r="K32" s="100"/>
      <c r="L32" s="100"/>
    </row>
    <row r="33" spans="1:12" x14ac:dyDescent="0.2">
      <c r="A33" s="139"/>
      <c r="B33" s="146" t="s">
        <v>710</v>
      </c>
      <c r="C33" s="160">
        <f>C29*About!F5</f>
        <v>2.2765958627816882</v>
      </c>
      <c r="D33" s="160">
        <f>D29*About!F5</f>
        <v>-4.235836608563563</v>
      </c>
      <c r="E33" s="242"/>
      <c r="F33" s="244"/>
      <c r="G33" s="174">
        <f>G29*About!F5</f>
        <v>3.1538672209729404E-2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7066935336146.9434</v>
      </c>
      <c r="D38" s="156">
        <f>D32*Trillion</f>
        <v>-13148747169656.611</v>
      </c>
      <c r="E38" s="238">
        <f>E32*Trillion</f>
        <v>-1801041128423.0591</v>
      </c>
      <c r="F38" s="240">
        <f>F32*Trillion</f>
        <v>-408848841125.18536</v>
      </c>
      <c r="G38" s="168">
        <f>G32*Trillion</f>
        <v>97901327476.612976</v>
      </c>
      <c r="H38" s="142"/>
      <c r="I38" s="142"/>
      <c r="K38" s="100"/>
      <c r="L38" s="100"/>
    </row>
    <row r="39" spans="1:12" ht="16" thickBot="1" x14ac:dyDescent="0.25">
      <c r="A39" s="139"/>
      <c r="B39" s="169" t="s">
        <v>710</v>
      </c>
      <c r="C39" s="170">
        <f>C33*Trillion</f>
        <v>2276595862781.6885</v>
      </c>
      <c r="D39" s="171">
        <f>D33*Trillion</f>
        <v>-4235836608563.563</v>
      </c>
      <c r="E39" s="239"/>
      <c r="F39" s="239"/>
      <c r="G39" s="172">
        <f>G33*Trillion</f>
        <v>31538672209.729404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Virginia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71736698.715593591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0.2039026747887738</v>
      </c>
      <c r="K4">
        <f>IF(ISBLANK(Calculations!K4),"",Calculations!K4)</f>
        <v>0.75634523882761451</v>
      </c>
      <c r="L4" t="str">
        <f>IF(ISBLANK(Calculations!L4),"",Calculations!L4)</f>
        <v>RESIDENTIAL</v>
      </c>
      <c r="M4" t="str">
        <f>IF(ISBLANK(Calculations!M4),"",Calculations!M4)</f>
        <v>heating</v>
      </c>
      <c r="N4" t="str">
        <f>IF(ISBLANK(Calculations!N4),"",Calculations!N4)</f>
        <v>electricity</v>
      </c>
      <c r="O4">
        <f>IF(ISBLANK(Calculations!O4),"",Calculations!O4)</f>
        <v>24539153780071.523</v>
      </c>
      <c r="P4">
        <f>IF(ISBLANK(Calculations!P4),"",Calculations!P4)</f>
        <v>24539153780071.523</v>
      </c>
      <c r="Q4">
        <f>IF(ISBLANK(Calculations!Q4),"",Calculations!Q4)-(SUMIFS(BDEQ!C:C,BDEQ!$AG:$AG,About!$B$2,BDEQ!$AH:$AH,$I4)*BDEQ!$C$2*$J4*$K4)</f>
        <v>24539082043372.809</v>
      </c>
      <c r="R4">
        <f>IF(ISBLANK(Calculations!R4),"",Calculations!R4)-(SUMIFS(BDEQ!D:D,BDEQ!$AG:$AG,About!$B$2,BDEQ!$AH:$AH,$I4)*BDEQ!$C$2*$J4*$K4)</f>
        <v>24596592079573.133</v>
      </c>
      <c r="S4" s="99">
        <f>IF(ISBLANK(Calculations!S4),"",Calculations!S4+ ('IRA Buildings Changes'!$G$38/($AB$3-$R$3)*(S3-$R$3)))-(SUMIFS(BDEQ!D:D,BDEQ!$AG:$AG,About!$B$2,BDEQ!$AH:$AH,$I4)*BDEQ!$C$2*$J4*$K4)</f>
        <v>24642948902926.82</v>
      </c>
      <c r="T4" s="99">
        <f>IF(ISBLANK(Calculations!T4),"",Calculations!T4+ ('IRA Buildings Changes'!$G$38/($AB$3-$R$3)*(T3-$R$3)))-(SUMIFS(BDEQ!E:E,BDEQ!$AG:$AG,About!$B$2,BDEQ!$AH:$AH,$I4)*BDEQ!$C$2*$J4*$K4)</f>
        <v>24660954566294.398</v>
      </c>
      <c r="U4" s="99">
        <f>IF(ISBLANK(Calculations!U4),"",Calculations!U4+ ('IRA Buildings Changes'!$G$38/($AB$3-$R$3)*(U3-$R$3)))-(SUMIFS(BDEQ!F:F,BDEQ!$AG:$AG,About!$B$2,BDEQ!$AH:$AH,$I4)*BDEQ!$C$2*$J4*$K4)</f>
        <v>24657233927658.211</v>
      </c>
      <c r="V4" s="99">
        <f>IF(ISBLANK(Calculations!V4),"",Calculations!V4+ ('IRA Buildings Changes'!$G$38/($AB$3-$R$3)*(V3-$R$3)))-(SUMIFS(BDEQ!G:G,BDEQ!$AG:$AG,About!$B$2,BDEQ!$AH:$AH,$I4)*BDEQ!$C$2*$J4*$K4)</f>
        <v>24640523635355.102</v>
      </c>
      <c r="W4" s="99">
        <f>IF(ISBLANK(Calculations!W4),"",Calculations!W4+ ('IRA Buildings Changes'!$G$38/($AB$3-$R$3)*(W3-$R$3)))-(SUMIFS(BDEQ!H:H,BDEQ!$AG:$AG,About!$B$2,BDEQ!$AH:$AH,$I4)*BDEQ!$C$2*$J4*$K4)</f>
        <v>24619891780623.031</v>
      </c>
      <c r="X4" s="99">
        <f>IF(ISBLANK(Calculations!X4),"",Calculations!X4+ ('IRA Buildings Changes'!$G$38/($AB$3-$R$3)*(X3-$R$3)))-(SUMIFS(BDEQ!I:I,BDEQ!$AG:$AG,About!$B$2,BDEQ!$AH:$AH,$I4)*BDEQ!$C$2*$J4*$K4)</f>
        <v>24562858063990.953</v>
      </c>
      <c r="Y4" s="99">
        <f>IF(ISBLANK(Calculations!Y4),"",Calculations!Y4+ ('IRA Buildings Changes'!$G$38/($AB$3-$R$3)*(Y3-$R$3)))-(SUMIFS(BDEQ!J:J,BDEQ!$AG:$AG,About!$B$2,BDEQ!$AH:$AH,$I4)*BDEQ!$C$2*$J4*$K4)</f>
        <v>24509791592460.105</v>
      </c>
      <c r="Z4" s="99">
        <f>IF(ISBLANK(Calculations!Z4),"",Calculations!Z4+ ('IRA Buildings Changes'!$G$38/($AB$3-$R$3)*(Z3-$R$3)))-(SUMIFS(BDEQ!K:K,BDEQ!$AG:$AG,About!$B$2,BDEQ!$AH:$AH,$I4)*BDEQ!$C$2*$J4*$K4)</f>
        <v>24431530546182.879</v>
      </c>
      <c r="AA4" s="99">
        <f>IF(ISBLANK(Calculations!AA4),"",Calculations!AA4+ ('IRA Buildings Changes'!$G$38/($AB$3-$R$3)*(AA3-$R$3)))-(SUMIFS(BDEQ!L:L,BDEQ!$AG:$AG,About!$B$2,BDEQ!$AH:$AH,$I4)*BDEQ!$C$2*$J4*$K4)</f>
        <v>24358823862196.184</v>
      </c>
      <c r="AB4" s="98">
        <f>IF(ISBLANK(Calculations!AB4),"",Calculations!AB4 + 'IRA Buildings Changes'!G38)-(SUMIFS(BDEQ!D:D,BDEQ!$AG:$AG,About!$B$2,BDEQ!$AH:$AH,$I4)*BDEQ!$C$2*$J4*$K4)</f>
        <v>24286954014751.918</v>
      </c>
      <c r="AC4" s="99">
        <f>IF(ISBLANK(Calculations!AC4),"",Calculations!AC4+ 'IRA Buildings Changes'!$G$38)-(SUMIFS(BDEQ!D:D,BDEQ!$AG:$AG,About!$B$2,BDEQ!$AH:$AH,$I4)*BDEQ!$C$2*$J4*$K4)</f>
        <v>24206385338270.992</v>
      </c>
      <c r="AD4" s="99">
        <f>IF(ISBLANK(Calculations!AD4),"",Calculations!AD4+ 'IRA Buildings Changes'!$G$38)-(SUMIFS(BDEQ!E:E,BDEQ!$AG:$AG,About!$B$2,BDEQ!$AH:$AH,$I4)*BDEQ!$C$2*$J4*$K4)</f>
        <v>24153981509415.004</v>
      </c>
      <c r="AE4" s="99">
        <f>IF(ISBLANK(Calculations!AE4),"",Calculations!AE4+ 'IRA Buildings Changes'!$G$38)-(SUMIFS(BDEQ!F:F,BDEQ!$AG:$AG,About!$B$2,BDEQ!$AH:$AH,$I4)*BDEQ!$C$2*$J4*$K4)</f>
        <v>24105163146645.066</v>
      </c>
      <c r="AF4" s="99">
        <f>IF(ISBLANK(Calculations!AF4),"",Calculations!AF4+ 'IRA Buildings Changes'!$G$38)-(SUMIFS(BDEQ!G:G,BDEQ!$AG:$AG,About!$B$2,BDEQ!$AH:$AH,$I4)*BDEQ!$C$2*$J4*$K4)</f>
        <v>24099249242460.613</v>
      </c>
      <c r="AG4" s="99">
        <f>IF(ISBLANK(Calculations!AG4),"",Calculations!AG4+ 'IRA Buildings Changes'!$G$38)-(SUMIFS(BDEQ!H:H,BDEQ!$AG:$AG,About!$B$2,BDEQ!$AH:$AH,$I4)*BDEQ!$C$2*$J4*$K4)</f>
        <v>24112676410028.73</v>
      </c>
      <c r="AH4" s="99">
        <f>IF(ISBLANK(Calculations!AH4),"",Calculations!AH4+ 'IRA Buildings Changes'!$G$38)-(SUMIFS(BDEQ!I:I,BDEQ!$AG:$AG,About!$B$2,BDEQ!$AH:$AH,$I4)*BDEQ!$C$2*$J4*$K4)</f>
        <v>24145022096409.227</v>
      </c>
      <c r="AI4" s="99">
        <f>IF(ISBLANK(Calculations!AI4),"",Calculations!AI4+ 'IRA Buildings Changes'!$G$38)-(SUMIFS(BDEQ!J:J,BDEQ!$AG:$AG,About!$B$2,BDEQ!$AH:$AH,$I4)*BDEQ!$C$2*$J4*$K4)</f>
        <v>24191539052026.059</v>
      </c>
      <c r="AJ4" s="99">
        <f>IF(ISBLANK(Calculations!AJ4),"",Calculations!AJ4+ 'IRA Buildings Changes'!$G$38)-(SUMIFS(BDEQ!K:K,BDEQ!$AG:$AG,About!$B$2,BDEQ!$AH:$AH,$I4)*BDEQ!$C$2*$J4*$K4)</f>
        <v>24262096582204.293</v>
      </c>
      <c r="AK4" s="99">
        <f>IF(ISBLANK(Calculations!AK4),"",Calculations!AK4+ 'IRA Buildings Changes'!$G$38)-(SUMIFS(BDEQ!L:L,BDEQ!$AG:$AG,About!$B$2,BDEQ!$AH:$AH,$I4)*BDEQ!$C$2*$J4*$K4)</f>
        <v>24255463399988.391</v>
      </c>
      <c r="AL4" s="99">
        <f>IF(ISBLANK(Calculations!AL4),"",Calculations!AL4+ 'IRA Buildings Changes'!$G$38)-(SUMIFS(BDEQ!M:M,BDEQ!$AG:$AG,About!$B$2,BDEQ!$AH:$AH,$I4)*BDEQ!$C$2*$J4*$K4)</f>
        <v>24251603868241.82</v>
      </c>
      <c r="AM4" s="99">
        <f>IF(ISBLANK(Calculations!AM4),"",Calculations!AM4+ 'IRA Buildings Changes'!$G$38)-(SUMIFS(BDEQ!N:N,BDEQ!$AG:$AG,About!$B$2,BDEQ!$AH:$AH,$I4)*BDEQ!$C$2*$J4*$K4)</f>
        <v>24263642823035.504</v>
      </c>
      <c r="AN4" s="99">
        <f>IF(ISBLANK(Calculations!AN4),"",Calculations!AN4+ 'IRA Buildings Changes'!$G$38)-(SUMIFS(BDEQ!O:O,BDEQ!$AG:$AG,About!$B$2,BDEQ!$AH:$AH,$I4)*BDEQ!$C$2*$J4*$K4)</f>
        <v>24278159863907.062</v>
      </c>
      <c r="AO4" s="99">
        <f>IF(ISBLANK(Calculations!AO4),"",Calculations!AO4+ 'IRA Buildings Changes'!$G$38)-(SUMIFS(BDEQ!P:P,BDEQ!$AG:$AG,About!$B$2,BDEQ!$AH:$AH,$I4)*BDEQ!$C$2*$J4*$K4)</f>
        <v>24301052358267.93</v>
      </c>
      <c r="AP4" s="99">
        <f>IF(ISBLANK(Calculations!AP4),"",Calculations!AP4+ 'IRA Buildings Changes'!$G$38)-(SUMIFS(BDEQ!Q:Q,BDEQ!$AG:$AG,About!$B$2,BDEQ!$AH:$AH,$I4)*BDEQ!$C$2*$J4*$K4)</f>
        <v>24314367154922</v>
      </c>
      <c r="AQ4" s="99">
        <f>IF(ISBLANK(Calculations!AQ4),"",Calculations!AQ4+ 'IRA Buildings Changes'!$G$38)-(SUMIFS(BDEQ!R:R,BDEQ!$AG:$AG,About!$B$2,BDEQ!$AH:$AH,$I4)*BDEQ!$C$2*$J4*$K4)</f>
        <v>24328699122133.922</v>
      </c>
      <c r="AR4" s="99">
        <f>IF(ISBLANK(Calculations!AR4),"",Calculations!AR4+ 'IRA Buildings Changes'!$G$38)-(SUMIFS(BDEQ!S:S,BDEQ!$AG:$AG,About!$B$2,BDEQ!$AH:$AH,$I4)*BDEQ!$C$2*$J4*$K4)</f>
        <v>24345829906108.188</v>
      </c>
      <c r="AS4" s="99">
        <f>IF(ISBLANK(Calculations!AS4),"",Calculations!AS4+ 'IRA Buildings Changes'!$G$38)-(SUMIFS(BDEQ!T:T,BDEQ!$AG:$AG,About!$B$2,BDEQ!$AH:$AH,$I4)*BDEQ!$C$2*$J4*$K4)</f>
        <v>24366032500794.691</v>
      </c>
      <c r="AT4" s="99">
        <f>IF(ISBLANK(Calculations!AT4),"",Calculations!AT4+ 'IRA Buildings Changes'!$G$38)-(SUMIFS(BDEQ!U:U,BDEQ!$AG:$AG,About!$B$2,BDEQ!$AH:$AH,$I4)*BDEQ!$C$2*$J4*$K4)</f>
        <v>24389731384097.887</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0.75634523882761451</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0.75171962104584145</v>
      </c>
      <c r="K6">
        <f>IF(ISBLANK(Calculations!K6),"",Calculations!K6)</f>
        <v>0.75634523882761451</v>
      </c>
      <c r="L6" t="str">
        <f>IF(ISBLANK(Calculations!L6),"",Calculations!L6)</f>
        <v>RESIDENTIAL</v>
      </c>
      <c r="M6" t="str">
        <f>IF(ISBLANK(Calculations!M6),"",Calculations!M6)</f>
        <v>heating</v>
      </c>
      <c r="N6" t="str">
        <f>IF(ISBLANK(Calculations!N6),"",Calculations!N6)</f>
        <v>natural gas</v>
      </c>
      <c r="O6">
        <f>IF(ISBLANK(Calculations!O6),"",Calculations!O6)</f>
        <v>49046790125196.094</v>
      </c>
      <c r="P6">
        <f>IF(ISBLANK(Calculations!P6),"",Calculations!P6)</f>
        <v>49046790125196.094</v>
      </c>
      <c r="Q6">
        <f>IF(ISBLANK(Calculations!Q6),"",Calculations!Q6)</f>
        <v>49046790125196.094</v>
      </c>
      <c r="R6">
        <f>IF(ISBLANK(Calculations!R6),"",Calculations!R6)</f>
        <v>48978299949246.406</v>
      </c>
      <c r="S6" s="99">
        <f>IF(ISBLANK(Calculations!S6),"",Calculations!S6 + ('IRA Buildings Changes'!$D$38/($AB$3-$R$3)*(S3-$R$3)))</f>
        <v>47562416511686.297</v>
      </c>
      <c r="T6" s="99">
        <f>IF(ISBLANK(Calculations!T6),"",Calculations!T6 + ('IRA Buildings Changes'!$D$38/($AB$3-$R$3)*(T3-$R$3)))</f>
        <v>46115963960747.789</v>
      </c>
      <c r="U6" s="99">
        <f>IF(ISBLANK(Calculations!U6),"",Calculations!U6 + ('IRA Buildings Changes'!$D$38/($AB$3-$R$3)*(U3-$R$3)))</f>
        <v>44657141002519.352</v>
      </c>
      <c r="V6" s="99">
        <f>IF(ISBLANK(Calculations!V6),"",Calculations!V6 + ('IRA Buildings Changes'!$D$38/($AB$3-$R$3)*(V3-$R$3)))</f>
        <v>43222872656846.812</v>
      </c>
      <c r="W6" s="99">
        <f>IF(ISBLANK(Calculations!W6),"",Calculations!W6 + ('IRA Buildings Changes'!$D$38/($AB$3-$R$3)*(W3-$R$3)))</f>
        <v>41841275155120.859</v>
      </c>
      <c r="X6" s="99">
        <f>IF(ISBLANK(Calculations!X6),"",Calculations!X6 + ('IRA Buildings Changes'!$D$38/($AB$3-$R$3)*(X3-$R$3)))</f>
        <v>40446064186840.422</v>
      </c>
      <c r="Y6" s="99">
        <f>IF(ISBLANK(Calculations!Y6),"",Calculations!Y6 + ('IRA Buildings Changes'!$D$38/($AB$3-$R$3)*(Y3-$R$3)))</f>
        <v>39110962612416.875</v>
      </c>
      <c r="Z6" s="99">
        <f>IF(ISBLANK(Calculations!Z6),"",Calculations!Z6 + ('IRA Buildings Changes'!$D$38/($AB$3-$R$3)*(Z3-$R$3)))</f>
        <v>37778578134900.93</v>
      </c>
      <c r="AA6" s="99">
        <f>IF(ISBLANK(Calculations!AA6),"",Calculations!AA6 + ('IRA Buildings Changes'!$D$38/($AB$3-$R$3)*(AA3-$R$3)))</f>
        <v>36497414691612.906</v>
      </c>
      <c r="AB6" s="98">
        <f>IF(ISBLANK(Calculations!AB6),"",Calculations!AB6 + 'IRA Buildings Changes'!D38)</f>
        <v>35256002730362.375</v>
      </c>
      <c r="AC6" s="99">
        <f>IF(ISBLANK(Calculations!AC6),"",Calculations!AC6  + 'IRA Buildings Changes'!$D$38)</f>
        <v>35349231859440.289</v>
      </c>
      <c r="AD6" s="99">
        <f>IF(ISBLANK(Calculations!AD6),"",Calculations!AD6  + 'IRA Buildings Changes'!$D$38)</f>
        <v>35491429915045.844</v>
      </c>
      <c r="AE6" s="99">
        <f>IF(ISBLANK(Calculations!AE6),"",Calculations!AE6  + 'IRA Buildings Changes'!$D$38)</f>
        <v>35620837107103.531</v>
      </c>
      <c r="AF6" s="99">
        <f>IF(ISBLANK(Calculations!AF6),"",Calculations!AF6  + 'IRA Buildings Changes'!$D$38)</f>
        <v>35823753405918.172</v>
      </c>
      <c r="AG6" s="99">
        <f>IF(ISBLANK(Calculations!AG6),"",Calculations!AG6  + 'IRA Buildings Changes'!$D$38)</f>
        <v>36045957995426.148</v>
      </c>
      <c r="AH6" s="99">
        <f>IF(ISBLANK(Calculations!AH6),"",Calculations!AH6  + 'IRA Buildings Changes'!$D$38)</f>
        <v>36272539297337.453</v>
      </c>
      <c r="AI6" s="99">
        <f>IF(ISBLANK(Calculations!AI6),"",Calculations!AI6  + 'IRA Buildings Changes'!$D$38)</f>
        <v>36514931897847.797</v>
      </c>
      <c r="AJ6" s="99">
        <f>IF(ISBLANK(Calculations!AJ6),"",Calculations!AJ6  + 'IRA Buildings Changes'!$D$38)</f>
        <v>36792115623188.836</v>
      </c>
      <c r="AK6" s="99">
        <f>IF(ISBLANK(Calculations!AK6),"",Calculations!AK6  + 'IRA Buildings Changes'!$D$38)</f>
        <v>36870977103113.312</v>
      </c>
      <c r="AL6" s="99">
        <f>IF(ISBLANK(Calculations!AL6),"",Calculations!AL6  + 'IRA Buildings Changes'!$D$38)</f>
        <v>36946714168341.18</v>
      </c>
      <c r="AM6" s="99">
        <f>IF(ISBLANK(Calculations!AM6),"",Calculations!AM6  + 'IRA Buildings Changes'!$D$38)</f>
        <v>37058414363461.359</v>
      </c>
      <c r="AN6" s="99">
        <f>IF(ISBLANK(Calculations!AN6),"",Calculations!AN6  + 'IRA Buildings Changes'!$D$38)</f>
        <v>37187457847987.867</v>
      </c>
      <c r="AO6" s="99">
        <f>IF(ISBLANK(Calculations!AO6),"",Calculations!AO6  + 'IRA Buildings Changes'!$D$38)</f>
        <v>37356521648154.133</v>
      </c>
      <c r="AP6" s="99">
        <f>IF(ISBLANK(Calculations!AP6),"",Calculations!AP6  + 'IRA Buildings Changes'!$D$38)</f>
        <v>37519954470524.469</v>
      </c>
      <c r="AQ6" s="99">
        <f>IF(ISBLANK(Calculations!AQ6),"",Calculations!AQ6  + 'IRA Buildings Changes'!$D$38)</f>
        <v>37690145266488.562</v>
      </c>
      <c r="AR6" s="99">
        <f>IF(ISBLANK(Calculations!AR6),"",Calculations!AR6  + 'IRA Buildings Changes'!$D$38)</f>
        <v>37859158739820.312</v>
      </c>
      <c r="AS6" s="99">
        <f>IF(ISBLANK(Calculations!AS6),"",Calculations!AS6  + 'IRA Buildings Changes'!$D$38)</f>
        <v>38017401237841.961</v>
      </c>
      <c r="AT6" s="99">
        <f>IF(ISBLANK(Calculations!AT6),"",Calculations!AT6  + 'IRA Buildings Changes'!$D$38)</f>
        <v>38158818752811</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0.99264712002360933</v>
      </c>
      <c r="K7">
        <f>IF(ISBLANK(Calculations!K7),"",Calculations!K7)</f>
        <v>0.75634523882761451</v>
      </c>
      <c r="L7" t="str">
        <f>IF(ISBLANK(Calculations!L7),"",Calculations!L7)</f>
        <v>RESIDENTIAL</v>
      </c>
      <c r="M7" t="str">
        <f>IF(ISBLANK(Calculations!M7),"",Calculations!M7)</f>
        <v>heating</v>
      </c>
      <c r="N7" t="str">
        <f>IF(ISBLANK(Calculations!N7),"",Calculations!N7)</f>
        <v>petroleum diesel</v>
      </c>
      <c r="O7">
        <f>IF(ISBLANK(Calculations!O7),"",Calculations!O7)</f>
        <v>9085236253019.252</v>
      </c>
      <c r="P7">
        <f>IF(ISBLANK(Calculations!P7),"",Calculations!P7)</f>
        <v>9085236253019.252</v>
      </c>
      <c r="Q7">
        <f>IF(ISBLANK(Calculations!Q7),"",Calculations!Q7)</f>
        <v>9085236253019.252</v>
      </c>
      <c r="R7">
        <f>IF(ISBLANK(Calculations!R7),"",Calculations!R7)</f>
        <v>9045512681991.8125</v>
      </c>
      <c r="S7">
        <f>IF(ISBLANK(Calculations!S7),"",Calculations!S7)</f>
        <v>8992289340458.3848</v>
      </c>
      <c r="T7">
        <f>IF(ISBLANK(Calculations!T7),"",Calculations!T7)</f>
        <v>8922718743902.0254</v>
      </c>
      <c r="U7">
        <f>IF(ISBLANK(Calculations!U7),"",Calculations!U7)</f>
        <v>8833139815782.7988</v>
      </c>
      <c r="V7">
        <f>IF(ISBLANK(Calculations!V7),"",Calculations!V7)</f>
        <v>8723715867716.1143</v>
      </c>
      <c r="W7">
        <f>IF(ISBLANK(Calculations!W7),"",Calculations!W7)</f>
        <v>8589072109922.2871</v>
      </c>
      <c r="X7">
        <f>IF(ISBLANK(Calculations!X7),"",Calculations!X7)</f>
        <v>8410019080143.8477</v>
      </c>
      <c r="Y7">
        <f>IF(ISBLANK(Calculations!Y7),"",Calculations!Y7)</f>
        <v>8192484077794.916</v>
      </c>
      <c r="Z7">
        <f>IF(ISBLANK(Calculations!Z7),"",Calculations!Z7)</f>
        <v>7925857493196.0303</v>
      </c>
      <c r="AA7">
        <f>IF(ISBLANK(Calculations!AA7),"",Calculations!AA7)</f>
        <v>7620679593463.5664</v>
      </c>
      <c r="AB7">
        <f>IF(ISBLANK(Calculations!AB7),"",Calculations!AB7)</f>
        <v>7283990145735.1992</v>
      </c>
      <c r="AC7">
        <f>IF(ISBLANK(Calculations!AC7),"",Calculations!AC7)</f>
        <v>6918625435465.9023</v>
      </c>
      <c r="AD7">
        <f>IF(ISBLANK(Calculations!AD7),"",Calculations!AD7)</f>
        <v>6532703284813.9902</v>
      </c>
      <c r="AE7">
        <f>IF(ISBLANK(Calculations!AE7),"",Calculations!AE7)</f>
        <v>6124788689342.3535</v>
      </c>
      <c r="AF7">
        <f>IF(ISBLANK(Calculations!AF7),"",Calculations!AF7)</f>
        <v>5712558281190.9111</v>
      </c>
      <c r="AG7">
        <f>IF(ISBLANK(Calculations!AG7),"",Calculations!AG7)</f>
        <v>5294802163038.8486</v>
      </c>
      <c r="AH7">
        <f>IF(ISBLANK(Calculations!AH7),"",Calculations!AH7)</f>
        <v>4872729800394.335</v>
      </c>
      <c r="AI7">
        <f>IF(ISBLANK(Calculations!AI7),"",Calculations!AI7)</f>
        <v>4451954750851.6484</v>
      </c>
      <c r="AJ7">
        <f>IF(ISBLANK(Calculations!AJ7),"",Calculations!AJ7)</f>
        <v>4036865567096.4326</v>
      </c>
      <c r="AK7">
        <f>IF(ISBLANK(Calculations!AK7),"",Calculations!AK7)</f>
        <v>3613255047532.7324</v>
      </c>
      <c r="AL7">
        <f>IF(ISBLANK(Calculations!AL7),"",Calculations!AL7)</f>
        <v>3204178849944.5244</v>
      </c>
      <c r="AM7">
        <f>IF(ISBLANK(Calculations!AM7),"",Calculations!AM7)</f>
        <v>2814574517363.4727</v>
      </c>
      <c r="AN7">
        <f>IF(ISBLANK(Calculations!AN7),"",Calculations!AN7)</f>
        <v>2445767352079.3564</v>
      </c>
      <c r="AO7">
        <f>IF(ISBLANK(Calculations!AO7),"",Calculations!AO7)</f>
        <v>2102291041584.2766</v>
      </c>
      <c r="AP7">
        <f>IF(ISBLANK(Calculations!AP7),"",Calculations!AP7)</f>
        <v>1786234485257.2974</v>
      </c>
      <c r="AQ7">
        <f>IF(ISBLANK(Calculations!AQ7),"",Calculations!AQ7)</f>
        <v>1501795311366.5276</v>
      </c>
      <c r="AR7">
        <f>IF(ISBLANK(Calculations!AR7),"",Calculations!AR7)</f>
        <v>1250599923102.2607</v>
      </c>
      <c r="AS7">
        <f>IF(ISBLANK(Calculations!AS7),"",Calculations!AS7)</f>
        <v>1032428484259.2051</v>
      </c>
      <c r="AT7">
        <f>IF(ISBLANK(Calculations!AT7),"",Calculations!AT7)</f>
        <v>845966824469.35168</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0.75634523882761451</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0.75634523882761451</v>
      </c>
      <c r="L9" t="str">
        <f>IF(ISBLANK(Calculations!L9),"",Calculations!L9)</f>
        <v>RESIDENTIAL</v>
      </c>
      <c r="M9" t="str">
        <f>IF(ISBLANK(Calculations!M9),"",Calculations!M9)</f>
        <v>heating</v>
      </c>
      <c r="N9" t="str">
        <f>IF(ISBLANK(Calculations!N9),"",Calculations!N9)</f>
        <v>biomass</v>
      </c>
      <c r="O9">
        <f>IF(ISBLANK(Calculations!O9),"",Calculations!O9)</f>
        <v>7948432114839.4004</v>
      </c>
      <c r="P9">
        <f>IF(ISBLANK(Calculations!P9),"",Calculations!P9)</f>
        <v>7948432114839.4004</v>
      </c>
      <c r="Q9">
        <f>IF(ISBLANK(Calculations!Q9),"",Calculations!Q9)</f>
        <v>7948432114839.4004</v>
      </c>
      <c r="R9">
        <f>IF(ISBLANK(Calculations!R9),"",Calculations!R9)</f>
        <v>7920094176439.5439</v>
      </c>
      <c r="S9">
        <f>IF(ISBLANK(Calculations!S9),"",Calculations!S9)</f>
        <v>7888440882737.2441</v>
      </c>
      <c r="T9">
        <f>IF(ISBLANK(Calculations!T9),"",Calculations!T9)</f>
        <v>7854378816109.1191</v>
      </c>
      <c r="U9">
        <f>IF(ISBLANK(Calculations!U9),"",Calculations!U9)</f>
        <v>7816870196287.3145</v>
      </c>
      <c r="V9">
        <f>IF(ISBLANK(Calculations!V9),"",Calculations!V9)</f>
        <v>7782118647736.8896</v>
      </c>
      <c r="W9">
        <f>IF(ISBLANK(Calculations!W9),"",Calculations!W9)</f>
        <v>7750937759479.0254</v>
      </c>
      <c r="X9">
        <f>IF(ISBLANK(Calculations!X9),"",Calculations!X9)</f>
        <v>7715209179819.1162</v>
      </c>
      <c r="Y9">
        <f>IF(ISBLANK(Calculations!Y9),"",Calculations!Y9)</f>
        <v>7683494712972.1729</v>
      </c>
      <c r="Z9">
        <f>IF(ISBLANK(Calculations!Z9),"",Calculations!Z9)</f>
        <v>7647739623018.9443</v>
      </c>
      <c r="AA9">
        <f>IF(ISBLANK(Calculations!AA9),"",Calculations!AA9)</f>
        <v>7615076729694.9307</v>
      </c>
      <c r="AB9">
        <f>IF(ISBLANK(Calculations!AB9),"",Calculations!AB9)</f>
        <v>7588146595175.8887</v>
      </c>
      <c r="AC9">
        <f>IF(ISBLANK(Calculations!AC9),"",Calculations!AC9)</f>
        <v>7562053715533.9785</v>
      </c>
      <c r="AD9">
        <f>IF(ISBLANK(Calculations!AD9),"",Calculations!AD9)</f>
        <v>7544552478449.9395</v>
      </c>
      <c r="AE9">
        <f>IF(ISBLANK(Calculations!AE9),"",Calculations!AE9)</f>
        <v>7531442210226.2207</v>
      </c>
      <c r="AF9">
        <f>IF(ISBLANK(Calculations!AF9),"",Calculations!AF9)</f>
        <v>7534014155137.1211</v>
      </c>
      <c r="AG9">
        <f>IF(ISBLANK(Calculations!AG9),"",Calculations!AG9)</f>
        <v>7547411288003.7998</v>
      </c>
      <c r="AH9">
        <f>IF(ISBLANK(Calculations!AH9),"",Calculations!AH9)</f>
        <v>7566967738202.9658</v>
      </c>
      <c r="AI9">
        <f>IF(ISBLANK(Calculations!AI9),"",Calculations!AI9)</f>
        <v>7593147843702.1992</v>
      </c>
      <c r="AJ9">
        <f>IF(ISBLANK(Calculations!AJ9),"",Calculations!AJ9)</f>
        <v>7624397887480.9404</v>
      </c>
      <c r="AK9">
        <f>IF(ISBLANK(Calculations!AK9),"",Calculations!AK9)</f>
        <v>7645014238603.7305</v>
      </c>
      <c r="AL9">
        <f>IF(ISBLANK(Calculations!AL9),"",Calculations!AL9)</f>
        <v>7662388415854.168</v>
      </c>
      <c r="AM9">
        <f>IF(ISBLANK(Calculations!AM9),"",Calculations!AM9)</f>
        <v>7679764070318.2422</v>
      </c>
      <c r="AN9">
        <f>IF(ISBLANK(Calculations!AN9),"",Calculations!AN9)</f>
        <v>7691866298192.332</v>
      </c>
      <c r="AO9">
        <f>IF(ISBLANK(Calculations!AO9),"",Calculations!AO9)</f>
        <v>7701798910433.2539</v>
      </c>
      <c r="AP9">
        <f>IF(ISBLANK(Calculations!AP9),"",Calculations!AP9)</f>
        <v>7704583503917.1104</v>
      </c>
      <c r="AQ9">
        <f>IF(ISBLANK(Calculations!AQ9),"",Calculations!AQ9)</f>
        <v>7705640305260.3389</v>
      </c>
      <c r="AR9">
        <f>IF(ISBLANK(Calculations!AR9),"",Calculations!AR9)</f>
        <v>7706714079640.832</v>
      </c>
      <c r="AS9">
        <f>IF(ISBLANK(Calculations!AS9),"",Calculations!AS9)</f>
        <v>7707911507214.9219</v>
      </c>
      <c r="AT9">
        <f>IF(ISBLANK(Calculations!AT9),"",Calculations!AT9)</f>
        <v>7709326829617.7725</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0.75634523882761451</v>
      </c>
      <c r="L10" t="str">
        <f>IF(ISBLANK(Calculations!L10),"",Calculations!L10)</f>
        <v>RESIDENTIAL</v>
      </c>
      <c r="M10" t="str">
        <f>IF(ISBLANK(Calculations!M10),"",Calculations!M10)</f>
        <v>heating</v>
      </c>
      <c r="N10" t="str">
        <f>IF(ISBLANK(Calculations!N10),"",Calculations!N10)</f>
        <v>kerosene</v>
      </c>
      <c r="O10">
        <f>IF(ISBLANK(Calculations!O10),"",Calculations!O10)</f>
        <v>325984797934.70184</v>
      </c>
      <c r="P10">
        <f>IF(ISBLANK(Calculations!P10),"",Calculations!P10)</f>
        <v>325984797934.70184</v>
      </c>
      <c r="Q10">
        <f>IF(ISBLANK(Calculations!Q10),"",Calculations!Q10)</f>
        <v>325984797934.70184</v>
      </c>
      <c r="R10">
        <f>IF(ISBLANK(Calculations!R10),"",Calculations!R10)</f>
        <v>325053451816.39673</v>
      </c>
      <c r="S10">
        <f>IF(ISBLANK(Calculations!S10),"",Calculations!S10)</f>
        <v>323738537436.07379</v>
      </c>
      <c r="T10">
        <f>IF(ISBLANK(Calculations!T10),"",Calculations!T10)</f>
        <v>321906042817.06219</v>
      </c>
      <c r="U10">
        <f>IF(ISBLANK(Calculations!U10),"",Calculations!U10)</f>
        <v>319329422354.65839</v>
      </c>
      <c r="V10">
        <f>IF(ISBLANK(Calculations!V10),"",Calculations!V10)</f>
        <v>316006773108.28522</v>
      </c>
      <c r="W10">
        <f>IF(ISBLANK(Calculations!W10),"",Calculations!W10)</f>
        <v>311692076273.34033</v>
      </c>
      <c r="X10">
        <f>IF(ISBLANK(Calculations!X10),"",Calculations!X10)</f>
        <v>305805299918.94489</v>
      </c>
      <c r="Y10">
        <f>IF(ISBLANK(Calculations!Y10),"",Calculations!Y10)</f>
        <v>298571870849.04559</v>
      </c>
      <c r="Z10">
        <f>IF(ISBLANK(Calculations!Z10),"",Calculations!Z10)</f>
        <v>289643048162.42371</v>
      </c>
      <c r="AA10">
        <f>IF(ISBLANK(Calculations!AA10),"",Calculations!AA10)</f>
        <v>279408850129.74628</v>
      </c>
      <c r="AB10">
        <f>IF(ISBLANK(Calculations!AB10),"",Calculations!AB10)</f>
        <v>268178354130.62973</v>
      </c>
      <c r="AC10">
        <f>IF(ISBLANK(Calculations!AC10),"",Calculations!AC10)</f>
        <v>255957476544.76077</v>
      </c>
      <c r="AD10">
        <f>IF(ISBLANK(Calculations!AD10),"",Calculations!AD10)</f>
        <v>243060110918.1965</v>
      </c>
      <c r="AE10">
        <f>IF(ISBLANK(Calculations!AE10),"",Calculations!AE10)</f>
        <v>229426928548.05902</v>
      </c>
      <c r="AF10">
        <f>IF(ISBLANK(Calculations!AF10),"",Calculations!AF10)</f>
        <v>215554951079.052</v>
      </c>
      <c r="AG10">
        <f>IF(ISBLANK(Calculations!AG10),"",Calculations!AG10)</f>
        <v>201421608968.22543</v>
      </c>
      <c r="AH10">
        <f>IF(ISBLANK(Calculations!AH10),"",Calculations!AH10)</f>
        <v>187070812679.74606</v>
      </c>
      <c r="AI10">
        <f>IF(ISBLANK(Calculations!AI10),"",Calculations!AI10)</f>
        <v>172754312693.76187</v>
      </c>
      <c r="AJ10">
        <f>IF(ISBLANK(Calculations!AJ10),"",Calculations!AJ10)</f>
        <v>158674103842.80911</v>
      </c>
      <c r="AK10">
        <f>IF(ISBLANK(Calculations!AK10),"",Calculations!AK10)</f>
        <v>144806194246.78323</v>
      </c>
      <c r="AL10">
        <f>IF(ISBLANK(Calculations!AL10),"",Calculations!AL10)</f>
        <v>131557152620.29099</v>
      </c>
      <c r="AM10">
        <f>IF(ISBLANK(Calculations!AM10),"",Calculations!AM10)</f>
        <v>119194678408.30881</v>
      </c>
      <c r="AN10">
        <f>IF(ISBLANK(Calculations!AN10),"",Calculations!AN10)</f>
        <v>107810751853.10614</v>
      </c>
      <c r="AO10">
        <f>IF(ISBLANK(Calculations!AO10),"",Calculations!AO10)</f>
        <v>97581328328.2686</v>
      </c>
      <c r="AP10">
        <f>IF(ISBLANK(Calculations!AP10),"",Calculations!AP10)</f>
        <v>88515838005.068665</v>
      </c>
      <c r="AQ10">
        <f>IF(ISBLANK(Calculations!AQ10),"",Calculations!AQ10)</f>
        <v>80709829778.310486</v>
      </c>
      <c r="AR10">
        <f>IF(ISBLANK(Calculations!AR10),"",Calculations!AR10)</f>
        <v>74165246140.778229</v>
      </c>
      <c r="AS10">
        <f>IF(ISBLANK(Calculations!AS10),"",Calculations!AS10)</f>
        <v>68827506155.096283</v>
      </c>
      <c r="AT10">
        <f>IF(ISBLANK(Calculations!AT10),"",Calculations!AT10)</f>
        <v>64602282145.724815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0.75634523882761451</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0.75634523882761451</v>
      </c>
      <c r="C12">
        <f>IF(ISBLANK(Calculations!C12),"",Calculations!C12)</f>
        <v>0.24365476117238549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0.84389726617078142</v>
      </c>
      <c r="K12">
        <f>IF(ISBLANK(Calculations!K12),"",Calculations!K12)</f>
        <v>0.75634523882761451</v>
      </c>
      <c r="L12" t="str">
        <f>IF(ISBLANK(Calculations!L12),"",Calculations!L12)</f>
        <v>RESIDENTIAL</v>
      </c>
      <c r="M12" t="str">
        <f>IF(ISBLANK(Calculations!M12),"",Calculations!M12)</f>
        <v>heating</v>
      </c>
      <c r="N12" t="str">
        <f>IF(ISBLANK(Calculations!N12),"",Calculations!N12)</f>
        <v>LPG propane or butane</v>
      </c>
      <c r="O12">
        <f>IF(ISBLANK(Calculations!O12),"",Calculations!O12)</f>
        <v>7491465122271.6865</v>
      </c>
      <c r="P12">
        <f>IF(ISBLANK(Calculations!P12),"",Calculations!P12)</f>
        <v>7491465122271.6865</v>
      </c>
      <c r="Q12">
        <f>IF(ISBLANK(Calculations!Q12),"",Calculations!Q12)</f>
        <v>7491465122271.6865</v>
      </c>
      <c r="R12">
        <f>IF(ISBLANK(Calculations!R12),"",Calculations!R12)</f>
        <v>7522556687604.8076</v>
      </c>
      <c r="S12">
        <f>IF(ISBLANK(Calculations!S12),"",Calculations!S12)</f>
        <v>7551099867297.2979</v>
      </c>
      <c r="T12">
        <f>IF(ISBLANK(Calculations!T12),"",Calculations!T12)</f>
        <v>7577962389434.0049</v>
      </c>
      <c r="U12">
        <f>IF(ISBLANK(Calculations!U12),"",Calculations!U12)</f>
        <v>7601950038706.583</v>
      </c>
      <c r="V12">
        <f>IF(ISBLANK(Calculations!V12),"",Calculations!V12)</f>
        <v>7628548015804.2812</v>
      </c>
      <c r="W12">
        <f>IF(ISBLANK(Calculations!W12),"",Calculations!W12)</f>
        <v>7658947879492.2363</v>
      </c>
      <c r="X12">
        <f>IF(ISBLANK(Calculations!X12),"",Calculations!X12)</f>
        <v>7684362921860.5938</v>
      </c>
      <c r="Y12">
        <f>IF(ISBLANK(Calculations!Y12),"",Calculations!Y12)</f>
        <v>7713280189841.0635</v>
      </c>
      <c r="Z12">
        <f>IF(ISBLANK(Calculations!Z12),"",Calculations!Z12)</f>
        <v>7737903623435.9043</v>
      </c>
      <c r="AA12">
        <f>IF(ISBLANK(Calculations!AA12),"",Calculations!AA12)</f>
        <v>7763624212733.374</v>
      </c>
      <c r="AB12">
        <f>IF(ISBLANK(Calculations!AB12),"",Calculations!AB12)</f>
        <v>7790963475609.4414</v>
      </c>
      <c r="AC12">
        <f>IF(ISBLANK(Calculations!AC12),"",Calculations!AC12)</f>
        <v>7813791293172.8916</v>
      </c>
      <c r="AD12">
        <f>IF(ISBLANK(Calculations!AD12),"",Calculations!AD12)</f>
        <v>7837512846663.7041</v>
      </c>
      <c r="AE12">
        <f>IF(ISBLANK(Calculations!AE12),"",Calculations!AE12)</f>
        <v>7854402084967.0693</v>
      </c>
      <c r="AF12">
        <f>IF(ISBLANK(Calculations!AF12),"",Calculations!AF12)</f>
        <v>7874129320529.6484</v>
      </c>
      <c r="AG12">
        <f>IF(ISBLANK(Calculations!AG12),"",Calculations!AG12)</f>
        <v>7890555053816.0156</v>
      </c>
      <c r="AH12">
        <f>IF(ISBLANK(Calculations!AH12),"",Calculations!AH12)</f>
        <v>7901125260521.2207</v>
      </c>
      <c r="AI12">
        <f>IF(ISBLANK(Calculations!AI12),"",Calculations!AI12)</f>
        <v>7910585206727.0576</v>
      </c>
      <c r="AJ12">
        <f>IF(ISBLANK(Calculations!AJ12),"",Calculations!AJ12)</f>
        <v>7921323658908.3828</v>
      </c>
      <c r="AK12">
        <f>IF(ISBLANK(Calculations!AK12),"",Calculations!AK12)</f>
        <v>7917145845354.3047</v>
      </c>
      <c r="AL12">
        <f>IF(ISBLANK(Calculations!AL12),"",Calculations!AL12)</f>
        <v>7912089670905.6328</v>
      </c>
      <c r="AM12">
        <f>IF(ISBLANK(Calculations!AM12),"",Calculations!AM12)</f>
        <v>7913340774061.7686</v>
      </c>
      <c r="AN12">
        <f>IF(ISBLANK(Calculations!AN12),"",Calculations!AN12)</f>
        <v>7918587307794.3467</v>
      </c>
      <c r="AO12">
        <f>IF(ISBLANK(Calculations!AO12),"",Calculations!AO12)</f>
        <v>7931834284103.334</v>
      </c>
      <c r="AP12">
        <f>IF(ISBLANK(Calculations!AP12),"",Calculations!AP12)</f>
        <v>7946300966891.6533</v>
      </c>
      <c r="AQ12">
        <f>IF(ISBLANK(Calculations!AQ12),"",Calculations!AQ12)</f>
        <v>7964508052802.6426</v>
      </c>
      <c r="AR12">
        <f>IF(ISBLANK(Calculations!AR12),"",Calculations!AR12)</f>
        <v>7985619508279.334</v>
      </c>
      <c r="AS12">
        <f>IF(ISBLANK(Calculations!AS12),"",Calculations!AS12)</f>
        <v>8008374319542.3555</v>
      </c>
      <c r="AT12">
        <f>IF(ISBLANK(Calculations!AT12),"",Calculations!AT12)</f>
        <v>8031878172126.083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0.75634523882761451</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0.10552445303896416</v>
      </c>
      <c r="K17">
        <f>IF(ISBLANK(Calculations!K17),"",Calculations!K17)</f>
        <v>0.75634523882761451</v>
      </c>
      <c r="L17" t="str">
        <f>IF(ISBLANK(Calculations!L17),"",Calculations!L17)</f>
        <v>RESIDENTIAL</v>
      </c>
      <c r="M17" t="str">
        <f>IF(ISBLANK(Calculations!M17),"",Calculations!M17)</f>
        <v>cooling</v>
      </c>
      <c r="N17" t="str">
        <f>IF(ISBLANK(Calculations!N17),"",Calculations!N17)</f>
        <v>electricity</v>
      </c>
      <c r="O17">
        <f>P17</f>
        <v>12699592015472.891</v>
      </c>
      <c r="P17">
        <f>IF(ISBLANK(Calculations!P17),"",Calculations!P17)</f>
        <v>12699592015472.891</v>
      </c>
      <c r="Q17">
        <f>IF(ISBLANK(Calculations!Q17),"",Calculations!Q17)</f>
        <v>12699592015472.891</v>
      </c>
      <c r="R17">
        <f>IF(ISBLANK(Calculations!R17),"",Calculations!R17)</f>
        <v>12447805348657.977</v>
      </c>
      <c r="S17" s="99">
        <f>IF(ISBLANK(Calculations!S17),"",Calculations!S17 + ('IRA Buildings Changes'!$C$38/($AB$16-$R$16)*(S16-$R$16)))</f>
        <v>12914960575977.07</v>
      </c>
      <c r="T17" s="99">
        <f>IF(ISBLANK(Calculations!T17),"",Calculations!T17 + ('IRA Buildings Changes'!$C$38/($AB$16-$R$16)*(T16-$R$16)))</f>
        <v>13396676859217.316</v>
      </c>
      <c r="U17" s="99">
        <f>IF(ISBLANK(Calculations!U17),"",Calculations!U17 + ('IRA Buildings Changes'!$C$38/($AB$16-$R$16)*(U16-$R$16)))</f>
        <v>13889687156459.246</v>
      </c>
      <c r="V17" s="99">
        <f>IF(ISBLANK(Calculations!V17),"",Calculations!V17 + ('IRA Buildings Changes'!$C$38/($AB$16-$R$16)*(V16-$R$16)))</f>
        <v>14407612914650.957</v>
      </c>
      <c r="W17" s="99">
        <f>IF(ISBLANK(Calculations!W17),"",Calculations!W17 + ('IRA Buildings Changes'!$C$38/($AB$16-$R$16)*(W16-$R$16)))</f>
        <v>14945318242853.105</v>
      </c>
      <c r="X17" s="99">
        <f>IF(ISBLANK(Calculations!X17),"",Calculations!X17 + ('IRA Buildings Changes'!$C$38/($AB$16-$R$16)*(X16-$R$16)))</f>
        <v>15501718643757.77</v>
      </c>
      <c r="Y17" s="99">
        <f>IF(ISBLANK(Calculations!Y17),"",Calculations!Y17 + ('IRA Buildings Changes'!$C$38/($AB$16-$R$16)*(Y16-$R$16)))</f>
        <v>16074330684785.203</v>
      </c>
      <c r="Z17" s="99">
        <f>IF(ISBLANK(Calculations!Z17),"",Calculations!Z17 + ('IRA Buildings Changes'!$C$38/($AB$16-$R$16)*(Z16-$R$16)))</f>
        <v>16654837573771.98</v>
      </c>
      <c r="AA17" s="99">
        <f>IF(ISBLANK(Calculations!AA17),"",Calculations!AA17 + ('IRA Buildings Changes'!$C$38/($AB$16-$R$16)*(AA16-$R$16)))</f>
        <v>17256047124559.801</v>
      </c>
      <c r="AB17" s="98">
        <f>IF(ISBLANK(Calculations!AB17),"",Calculations!AB17 + 'IRA Buildings Changes'!$C$38)</f>
        <v>17871215097641.5</v>
      </c>
      <c r="AC17" s="99">
        <f>IF(ISBLANK(Calculations!AC17),"",Calculations!AC17 + 'IRA Buildings Changes'!$C$38)</f>
        <v>17790537064408.52</v>
      </c>
      <c r="AD17" s="99">
        <f>IF(ISBLANK(Calculations!AD17),"",Calculations!AD17 + 'IRA Buildings Changes'!$C$38)</f>
        <v>17718216579630.914</v>
      </c>
      <c r="AE17" s="99">
        <f>IF(ISBLANK(Calculations!AE17),"",Calculations!AE17 + 'IRA Buildings Changes'!$C$38)</f>
        <v>17653652085674.355</v>
      </c>
      <c r="AF17" s="99">
        <f>IF(ISBLANK(Calculations!AF17),"",Calculations!AF17 + 'IRA Buildings Changes'!$C$38)</f>
        <v>17597277682083.398</v>
      </c>
      <c r="AG17" s="99">
        <f>IF(ISBLANK(Calculations!AG17),"",Calculations!AG17 + 'IRA Buildings Changes'!$C$38)</f>
        <v>17544734209460.016</v>
      </c>
      <c r="AH17" s="99">
        <f>IF(ISBLANK(Calculations!AH17),"",Calculations!AH17 + 'IRA Buildings Changes'!$C$38)</f>
        <v>17503894029617.465</v>
      </c>
      <c r="AI17" s="99">
        <f>IF(ISBLANK(Calculations!AI17),"",Calculations!AI17 + 'IRA Buildings Changes'!$C$38)</f>
        <v>17469622659095.684</v>
      </c>
      <c r="AJ17" s="99">
        <f>IF(ISBLANK(Calculations!AJ17),"",Calculations!AJ17 + 'IRA Buildings Changes'!$C$38)</f>
        <v>17440996872491.602</v>
      </c>
      <c r="AK17" s="99">
        <f>IF(ISBLANK(Calculations!AK17),"",Calculations!AK17 + 'IRA Buildings Changes'!$C$38)</f>
        <v>17417612985732.059</v>
      </c>
      <c r="AL17" s="99">
        <f>IF(ISBLANK(Calculations!AL17),"",Calculations!AL17 + 'IRA Buildings Changes'!$C$38)</f>
        <v>17394919911976.654</v>
      </c>
      <c r="AM17" s="99">
        <f>IF(ISBLANK(Calculations!AM17),"",Calculations!AM17 + 'IRA Buildings Changes'!$C$38)</f>
        <v>17380640810088.154</v>
      </c>
      <c r="AN17" s="99">
        <f>IF(ISBLANK(Calculations!AN17),"",Calculations!AN17 + 'IRA Buildings Changes'!$C$38)</f>
        <v>17369795398606.959</v>
      </c>
      <c r="AO17" s="99">
        <f>IF(ISBLANK(Calculations!AO17),"",Calculations!AO17 + 'IRA Buildings Changes'!$C$38)</f>
        <v>17357866173995.934</v>
      </c>
      <c r="AP17" s="99">
        <f>IF(ISBLANK(Calculations!AP17),"",Calculations!AP17 + 'IRA Buildings Changes'!$C$38)</f>
        <v>17352956689743.732</v>
      </c>
      <c r="AQ17" s="99">
        <f>IF(ISBLANK(Calculations!AQ17),"",Calculations!AQ17 + 'IRA Buildings Changes'!$C$38)</f>
        <v>17350550695202.371</v>
      </c>
      <c r="AR17" s="99">
        <f>IF(ISBLANK(Calculations!AR17),"",Calculations!AR17 + 'IRA Buildings Changes'!$C$38)</f>
        <v>17346278630150.629</v>
      </c>
      <c r="AS17" s="99">
        <f>IF(ISBLANK(Calculations!AS17),"",Calculations!AS17 + 'IRA Buildings Changes'!$C$38)</f>
        <v>17347687371221.229</v>
      </c>
      <c r="AT17" s="99">
        <f>IF(ISBLANK(Calculations!AT17),"",Calculations!AT17 + 'IRA Buildings Changes'!$C$38)</f>
        <v>17349863071945.521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0.75634523882761451</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0.75634523882761451</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0.75634523882761451</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0.75634523882761451</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0.75634523882761451</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0.75634523882761451</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0.75634523882761451</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0.75634523882761451</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0.75634523882761451</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4.103678043667848E-2</v>
      </c>
      <c r="K30">
        <f>IF(ISBLANK(Calculations!K30),"",Calculations!K30)</f>
        <v>0.75634523882761451</v>
      </c>
      <c r="L30" t="str">
        <f>IF(ISBLANK(Calculations!L30),"",Calculations!L30)</f>
        <v>RESIDENTIAL</v>
      </c>
      <c r="M30" t="str">
        <f>IF(ISBLANK(Calculations!M30),"",Calculations!M30)</f>
        <v>lighting</v>
      </c>
      <c r="N30" t="str">
        <f>IF(ISBLANK(Calculations!N30),"",Calculations!N30)</f>
        <v>electricity</v>
      </c>
      <c r="O30">
        <f t="shared" si="0"/>
        <v>4938669229414.7695</v>
      </c>
      <c r="P30">
        <f>IF(ISBLANK(Calculations!P30),"",Calculations!P30)</f>
        <v>4938669229414.7695</v>
      </c>
      <c r="Q30">
        <f>IF(ISBLANK(Calculations!Q30),"",Calculations!Q30)</f>
        <v>4938669229414.7695</v>
      </c>
      <c r="R30">
        <f>IF(ISBLANK(Calculations!R30),"",Calculations!R30)</f>
        <v>4943423538173.8857</v>
      </c>
      <c r="S30">
        <f>IF(ISBLANK(Calculations!S30),"",Calculations!S30)</f>
        <v>4951142838395.8721</v>
      </c>
      <c r="T30">
        <f>IF(ISBLANK(Calculations!T30),"",Calculations!T30)</f>
        <v>4961468882640.999</v>
      </c>
      <c r="U30">
        <f>IF(ISBLANK(Calculations!U30),"",Calculations!U30)</f>
        <v>4987116942954.0098</v>
      </c>
      <c r="V30">
        <f>IF(ISBLANK(Calculations!V30),"",Calculations!V30)</f>
        <v>5027278872804.4336</v>
      </c>
      <c r="W30">
        <f>IF(ISBLANK(Calculations!W30),"",Calculations!W30)</f>
        <v>5071786888154.7363</v>
      </c>
      <c r="X30">
        <f>IF(ISBLANK(Calculations!X30),"",Calculations!X30)</f>
        <v>5116709121752.0195</v>
      </c>
      <c r="Y30">
        <f>IF(ISBLANK(Calculations!Y30),"",Calculations!Y30)</f>
        <v>5161905546000.501</v>
      </c>
      <c r="Z30">
        <f>IF(ISBLANK(Calculations!Z30),"",Calculations!Z30)</f>
        <v>5210110905783.5762</v>
      </c>
      <c r="AA30">
        <f>IF(ISBLANK(Calculations!AA30),"",Calculations!AA30)</f>
        <v>5265313093657.7803</v>
      </c>
      <c r="AB30">
        <f>IF(ISBLANK(Calculations!AB30),"",Calculations!AB30)</f>
        <v>5326780846951.5439</v>
      </c>
      <c r="AC30">
        <f>IF(ISBLANK(Calculations!AC30),"",Calculations!AC30)</f>
        <v>5393427537689.542</v>
      </c>
      <c r="AD30">
        <f>IF(ISBLANK(Calculations!AD30),"",Calculations!AD30)</f>
        <v>5460226716704.9375</v>
      </c>
      <c r="AE30">
        <f>IF(ISBLANK(Calculations!AE30),"",Calculations!AE30)</f>
        <v>5528055239980.1006</v>
      </c>
      <c r="AF30">
        <f>IF(ISBLANK(Calculations!AF30),"",Calculations!AF30)</f>
        <v>5584654992167.3818</v>
      </c>
      <c r="AG30">
        <f>IF(ISBLANK(Calculations!AG30),"",Calculations!AG30)</f>
        <v>5639068592011.4629</v>
      </c>
      <c r="AH30">
        <f>IF(ISBLANK(Calculations!AH30),"",Calculations!AH30)</f>
        <v>5692053133375.3652</v>
      </c>
      <c r="AI30">
        <f>IF(ISBLANK(Calculations!AI30),"",Calculations!AI30)</f>
        <v>5743968017136.8574</v>
      </c>
      <c r="AJ30">
        <f>IF(ISBLANK(Calculations!AJ30),"",Calculations!AJ30)</f>
        <v>5795069309097.9434</v>
      </c>
      <c r="AK30">
        <f>IF(ISBLANK(Calculations!AK30),"",Calculations!AK30)</f>
        <v>5842763745981.6299</v>
      </c>
      <c r="AL30">
        <f>IF(ISBLANK(Calculations!AL30),"",Calculations!AL30)</f>
        <v>5892120744494.7559</v>
      </c>
      <c r="AM30">
        <f>IF(ISBLANK(Calculations!AM30),"",Calculations!AM30)</f>
        <v>5943695155616.5771</v>
      </c>
      <c r="AN30">
        <f>IF(ISBLANK(Calculations!AN30),"",Calculations!AN30)</f>
        <v>5997924630342.9854</v>
      </c>
      <c r="AO30">
        <f>IF(ISBLANK(Calculations!AO30),"",Calculations!AO30)</f>
        <v>6054760276304.7041</v>
      </c>
      <c r="AP30">
        <f>IF(ISBLANK(Calculations!AP30),"",Calculations!AP30)</f>
        <v>6114006243819.0879</v>
      </c>
      <c r="AQ30">
        <f>IF(ISBLANK(Calculations!AQ30),"",Calculations!AQ30)</f>
        <v>6175321331906.1514</v>
      </c>
      <c r="AR30">
        <f>IF(ISBLANK(Calculations!AR30),"",Calculations!AR30)</f>
        <v>6238332797692.9062</v>
      </c>
      <c r="AS30">
        <f>IF(ISBLANK(Calculations!AS30),"",Calculations!AS30)</f>
        <v>6302831516203.4824</v>
      </c>
      <c r="AT30">
        <f>IF(ISBLANK(Calculations!AT30),"",Calculations!AT30)</f>
        <v>6368740904976.3486</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0.75634523882761451</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0.75634523882761451</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0.75634523882761451</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0.75634523882761451</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0.75634523882761451</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0.75634523882761451</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0.75634523882761451</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0.75634523882761451</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0.75634523882761451</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0.27434823162871136</v>
      </c>
      <c r="K43">
        <f>IF(ISBLANK(Calculations!K43),"",Calculations!K43)</f>
        <v>0.75634523882761451</v>
      </c>
      <c r="L43" t="str">
        <f>IF(ISBLANK(Calculations!L43),"",Calculations!L43)</f>
        <v>RESIDENTIAL</v>
      </c>
      <c r="M43" t="str">
        <f>IF(ISBLANK(Calculations!M43),"",Calculations!M43)</f>
        <v>appl</v>
      </c>
      <c r="N43" t="str">
        <f>IF(ISBLANK(Calculations!N43),"",Calculations!N43)</f>
        <v>electricity</v>
      </c>
      <c r="O43">
        <f t="shared" si="0"/>
        <v>33017092356447.531</v>
      </c>
      <c r="P43">
        <f>IF(ISBLANK(Calculations!P43),"",Calculations!P43)</f>
        <v>33017092356447.531</v>
      </c>
      <c r="Q43">
        <f>IF(ISBLANK(Calculations!Q43),"",Calculations!Q43)</f>
        <v>33017092356447.531</v>
      </c>
      <c r="R43">
        <f>IF(ISBLANK(Calculations!R43),"",Calculations!R43)</f>
        <v>32915668128514.559</v>
      </c>
      <c r="S43">
        <f>IF(ISBLANK(Calculations!S43),"",Calculations!S43)</f>
        <v>32821605371021.457</v>
      </c>
      <c r="T43">
        <f>IF(ISBLANK(Calculations!T43),"",Calculations!T43)</f>
        <v>32745817157360.059</v>
      </c>
      <c r="U43">
        <f>IF(ISBLANK(Calculations!U43),"",Calculations!U43)</f>
        <v>32696165627916.438</v>
      </c>
      <c r="V43">
        <f>IF(ISBLANK(Calculations!V43),"",Calculations!V43)</f>
        <v>32680691721813.891</v>
      </c>
      <c r="W43">
        <f>IF(ISBLANK(Calculations!W43),"",Calculations!W43)</f>
        <v>32700038454076.07</v>
      </c>
      <c r="X43">
        <f>IF(ISBLANK(Calculations!X43),"",Calculations!X43)</f>
        <v>32753016946251.848</v>
      </c>
      <c r="Y43">
        <f>IF(ISBLANK(Calculations!Y43),"",Calculations!Y43)</f>
        <v>32833150408392.027</v>
      </c>
      <c r="Z43">
        <f>IF(ISBLANK(Calculations!Z43),"",Calculations!Z43)</f>
        <v>32944197815759.797</v>
      </c>
      <c r="AA43">
        <f>IF(ISBLANK(Calculations!AA43),"",Calculations!AA43)</f>
        <v>33088462619928.277</v>
      </c>
      <c r="AB43">
        <f>IF(ISBLANK(Calculations!AB43),"",Calculations!AB43)</f>
        <v>33258547840343.91</v>
      </c>
      <c r="AC43">
        <f>IF(ISBLANK(Calculations!AC43),"",Calculations!AC43)</f>
        <v>33448776464429.816</v>
      </c>
      <c r="AD43">
        <f>IF(ISBLANK(Calculations!AD43),"",Calculations!AD43)</f>
        <v>33662181064284.812</v>
      </c>
      <c r="AE43">
        <f>IF(ISBLANK(Calculations!AE43),"",Calculations!AE43)</f>
        <v>33896913768665.012</v>
      </c>
      <c r="AF43">
        <f>IF(ISBLANK(Calculations!AF43),"",Calculations!AF43)</f>
        <v>34149618113986.953</v>
      </c>
      <c r="AG43">
        <f>IF(ISBLANK(Calculations!AG43),"",Calculations!AG43)</f>
        <v>34411234559756.031</v>
      </c>
      <c r="AH43">
        <f>IF(ISBLANK(Calculations!AH43),"",Calculations!AH43)</f>
        <v>34677281591164.863</v>
      </c>
      <c r="AI43">
        <f>IF(ISBLANK(Calculations!AI43),"",Calculations!AI43)</f>
        <v>34945173618578.934</v>
      </c>
      <c r="AJ43">
        <f>IF(ISBLANK(Calculations!AJ43),"",Calculations!AJ43)</f>
        <v>35213883108274.102</v>
      </c>
      <c r="AK43">
        <f>IF(ISBLANK(Calculations!AK43),"",Calculations!AK43)</f>
        <v>35456088739945.383</v>
      </c>
      <c r="AL43">
        <f>IF(ISBLANK(Calculations!AL43),"",Calculations!AL43)</f>
        <v>35700518587899.25</v>
      </c>
      <c r="AM43">
        <f>IF(ISBLANK(Calculations!AM43),"",Calculations!AM43)</f>
        <v>35947134551593.477</v>
      </c>
      <c r="AN43">
        <f>IF(ISBLANK(Calculations!AN43),"",Calculations!AN43)</f>
        <v>36196148067273.43</v>
      </c>
      <c r="AO43">
        <f>IF(ISBLANK(Calculations!AO43),"",Calculations!AO43)</f>
        <v>36447902682841.195</v>
      </c>
      <c r="AP43">
        <f>IF(ISBLANK(Calculations!AP43),"",Calculations!AP43)</f>
        <v>36702628171340.195</v>
      </c>
      <c r="AQ43">
        <f>IF(ISBLANK(Calculations!AQ43),"",Calculations!AQ43)</f>
        <v>36960441620961.984</v>
      </c>
      <c r="AR43">
        <f>IF(ISBLANK(Calculations!AR43),"",Calculations!AR43)</f>
        <v>37221606725021.766</v>
      </c>
      <c r="AS43">
        <f>IF(ISBLANK(Calculations!AS43),"",Calculations!AS43)</f>
        <v>37485911686329.281</v>
      </c>
      <c r="AT43">
        <f>IF(ISBLANK(Calculations!AT43),"",Calculations!AT43)</f>
        <v>37753112569134.18</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0.75634523882761451</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0.24617780486643465</v>
      </c>
      <c r="K45">
        <f>IF(ISBLANK(Calculations!K45),"",Calculations!K45)</f>
        <v>0.75634523882761451</v>
      </c>
      <c r="L45" t="str">
        <f>IF(ISBLANK(Calculations!L45),"",Calculations!L45)</f>
        <v>RESIDENTIAL</v>
      </c>
      <c r="M45" t="str">
        <f>IF(ISBLANK(Calculations!M45),"",Calculations!M45)</f>
        <v>appl</v>
      </c>
      <c r="N45" t="str">
        <f>IF(ISBLANK(Calculations!N45),"",Calculations!N45)</f>
        <v>natural gas</v>
      </c>
      <c r="O45">
        <f t="shared" si="0"/>
        <v>16062147096768.656</v>
      </c>
      <c r="P45">
        <f>IF(ISBLANK(Calculations!P45),"",Calculations!P45)</f>
        <v>16062147096768.656</v>
      </c>
      <c r="Q45">
        <f>IF(ISBLANK(Calculations!Q45),"",Calculations!Q45)</f>
        <v>16062147096768.656</v>
      </c>
      <c r="R45">
        <f>IF(ISBLANK(Calculations!R45),"",Calculations!R45)</f>
        <v>16165607855752.168</v>
      </c>
      <c r="S45">
        <f>IF(ISBLANK(Calculations!S45),"",Calculations!S45)</f>
        <v>16271780201253.365</v>
      </c>
      <c r="T45">
        <f>IF(ISBLANK(Calculations!T45),"",Calculations!T45)</f>
        <v>16382784227413.742</v>
      </c>
      <c r="U45">
        <f>IF(ISBLANK(Calculations!U45),"",Calculations!U45)</f>
        <v>16501053260383.551</v>
      </c>
      <c r="V45">
        <f>IF(ISBLANK(Calculations!V45),"",Calculations!V45)</f>
        <v>16629982493577.326</v>
      </c>
      <c r="W45">
        <f>IF(ISBLANK(Calculations!W45),"",Calculations!W45)</f>
        <v>16766830890307.6</v>
      </c>
      <c r="X45">
        <f>IF(ISBLANK(Calculations!X45),"",Calculations!X45)</f>
        <v>16907328712841.131</v>
      </c>
      <c r="Y45">
        <f>IF(ISBLANK(Calculations!Y45),"",Calculations!Y45)</f>
        <v>17047635274372.486</v>
      </c>
      <c r="Z45">
        <f>IF(ISBLANK(Calculations!Z45),"",Calculations!Z45)</f>
        <v>17190944178102.648</v>
      </c>
      <c r="AA45">
        <f>IF(ISBLANK(Calculations!AA45),"",Calculations!AA45)</f>
        <v>17336614195366.975</v>
      </c>
      <c r="AB45">
        <f>IF(ISBLANK(Calculations!AB45),"",Calculations!AB45)</f>
        <v>17480001364977.355</v>
      </c>
      <c r="AC45">
        <f>IF(ISBLANK(Calculations!AC45),"",Calculations!AC45)</f>
        <v>17621237777423.961</v>
      </c>
      <c r="AD45">
        <f>IF(ISBLANK(Calculations!AD45),"",Calculations!AD45)</f>
        <v>17766307505256.863</v>
      </c>
      <c r="AE45">
        <f>IF(ISBLANK(Calculations!AE45),"",Calculations!AE45)</f>
        <v>17916763707474.121</v>
      </c>
      <c r="AF45">
        <f>IF(ISBLANK(Calculations!AF45),"",Calculations!AF45)</f>
        <v>18071732653417.543</v>
      </c>
      <c r="AG45">
        <f>IF(ISBLANK(Calculations!AG45),"",Calculations!AG45)</f>
        <v>18227856933202.438</v>
      </c>
      <c r="AH45">
        <f>IF(ISBLANK(Calculations!AH45),"",Calculations!AH45)</f>
        <v>18384667083211.598</v>
      </c>
      <c r="AI45">
        <f>IF(ISBLANK(Calculations!AI45),"",Calculations!AI45)</f>
        <v>18540729625097.18</v>
      </c>
      <c r="AJ45">
        <f>IF(ISBLANK(Calculations!AJ45),"",Calculations!AJ45)</f>
        <v>18695704440886.707</v>
      </c>
      <c r="AK45">
        <f>IF(ISBLANK(Calculations!AK45),"",Calculations!AK45)</f>
        <v>18822758570704.125</v>
      </c>
      <c r="AL45">
        <f>IF(ISBLANK(Calculations!AL45),"",Calculations!AL45)</f>
        <v>18950065215022.695</v>
      </c>
      <c r="AM45">
        <f>IF(ISBLANK(Calculations!AM45),"",Calculations!AM45)</f>
        <v>19078426115203.348</v>
      </c>
      <c r="AN45">
        <f>IF(ISBLANK(Calculations!AN45),"",Calculations!AN45)</f>
        <v>19208336328325.797</v>
      </c>
      <c r="AO45">
        <f>IF(ISBLANK(Calculations!AO45),"",Calculations!AO45)</f>
        <v>19339899652982.168</v>
      </c>
      <c r="AP45">
        <f>IF(ISBLANK(Calculations!AP45),"",Calculations!AP45)</f>
        <v>19472939532137.285</v>
      </c>
      <c r="AQ45">
        <f>IF(ISBLANK(Calculations!AQ45),"",Calculations!AQ45)</f>
        <v>19607499677703.02</v>
      </c>
      <c r="AR45">
        <f>IF(ISBLANK(Calculations!AR45),"",Calculations!AR45)</f>
        <v>19743143691910.945</v>
      </c>
      <c r="AS45">
        <f>IF(ISBLANK(Calculations!AS45),"",Calculations!AS45)</f>
        <v>19880228150167.484</v>
      </c>
      <c r="AT45">
        <f>IF(ISBLANK(Calculations!AT45),"",Calculations!AT45)</f>
        <v>20019082202881.004</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7.3528799763906381E-3</v>
      </c>
      <c r="K46">
        <f>IF(ISBLANK(Calculations!K46),"",Calculations!K46)</f>
        <v>0.75634523882761451</v>
      </c>
      <c r="L46" t="str">
        <f>IF(ISBLANK(Calculations!L46),"",Calculations!L46)</f>
        <v>RESIDENTIAL</v>
      </c>
      <c r="M46" t="str">
        <f>IF(ISBLANK(Calculations!M46),"",Calculations!M46)</f>
        <v>appl</v>
      </c>
      <c r="N46" t="str">
        <f>IF(ISBLANK(Calculations!N46),"",Calculations!N46)</f>
        <v>petroleum diesel</v>
      </c>
      <c r="O46">
        <f t="shared" si="0"/>
        <v>67297482033.710754</v>
      </c>
      <c r="P46">
        <f>IF(ISBLANK(Calculations!P46),"",Calculations!P46)</f>
        <v>67297482033.710754</v>
      </c>
      <c r="Q46">
        <f>IF(ISBLANK(Calculations!Q46),"",Calculations!Q46)</f>
        <v>67297482033.710754</v>
      </c>
      <c r="R46">
        <f>IF(ISBLANK(Calculations!R46),"",Calculations!R46)</f>
        <v>65050195508.501778</v>
      </c>
      <c r="S46">
        <f>IF(ISBLANK(Calculations!S46),"",Calculations!S46)</f>
        <v>63458340262.608208</v>
      </c>
      <c r="T46">
        <f>IF(ISBLANK(Calculations!T46),"",Calculations!T46)</f>
        <v>62405061399.768425</v>
      </c>
      <c r="U46">
        <f>IF(ISBLANK(Calculations!U46),"",Calculations!U46)</f>
        <v>61781492713.721283</v>
      </c>
      <c r="V46">
        <f>IF(ISBLANK(Calculations!V46),"",Calculations!V46)</f>
        <v>61502202457.380135</v>
      </c>
      <c r="W46">
        <f>IF(ISBLANK(Calculations!W46),"",Calculations!W46)</f>
        <v>61472717761.190773</v>
      </c>
      <c r="X46">
        <f>IF(ISBLANK(Calculations!X46),"",Calculations!X46)</f>
        <v>61608982713.337509</v>
      </c>
      <c r="Y46">
        <f>IF(ISBLANK(Calculations!Y46),"",Calculations!Y46)</f>
        <v>61846765368.190727</v>
      </c>
      <c r="Z46">
        <f>IF(ISBLANK(Calculations!Z46),"",Calculations!Z46)</f>
        <v>62165279362.698982</v>
      </c>
      <c r="AA46">
        <f>IF(ISBLANK(Calculations!AA46),"",Calculations!AA46)</f>
        <v>62539164009.666122</v>
      </c>
      <c r="AB46">
        <f>IF(ISBLANK(Calculations!AB46),"",Calculations!AB46)</f>
        <v>62934811892.065414</v>
      </c>
      <c r="AC46">
        <f>IF(ISBLANK(Calculations!AC46),"",Calculations!AC46)</f>
        <v>63342681253.937592</v>
      </c>
      <c r="AD46">
        <f>IF(ISBLANK(Calculations!AD46),"",Calculations!AD46)</f>
        <v>63780710217.281403</v>
      </c>
      <c r="AE46">
        <f>IF(ISBLANK(Calculations!AE46),"",Calculations!AE46)</f>
        <v>64249187074.091812</v>
      </c>
      <c r="AF46">
        <f>IF(ISBLANK(Calculations!AF46),"",Calculations!AF46)</f>
        <v>64740591552.25132</v>
      </c>
      <c r="AG46">
        <f>IF(ISBLANK(Calculations!AG46),"",Calculations!AG46)</f>
        <v>65238743763.843758</v>
      </c>
      <c r="AH46">
        <f>IF(ISBLANK(Calculations!AH46),"",Calculations!AH46)</f>
        <v>65741368608.029533</v>
      </c>
      <c r="AI46">
        <f>IF(ISBLANK(Calculations!AI46),"",Calculations!AI46)</f>
        <v>66242473766.727699</v>
      </c>
      <c r="AJ46">
        <f>IF(ISBLANK(Calculations!AJ46),"",Calculations!AJ46)</f>
        <v>66740186486.309151</v>
      </c>
      <c r="AK46">
        <f>IF(ISBLANK(Calculations!AK46),"",Calculations!AK46)</f>
        <v>67184886827.50264</v>
      </c>
      <c r="AL46">
        <f>IF(ISBLANK(Calculations!AL46),"",Calculations!AL46)</f>
        <v>67630910851.033089</v>
      </c>
      <c r="AM46">
        <f>IF(ISBLANK(Calculations!AM46),"",Calculations!AM46)</f>
        <v>68081828840.602219</v>
      </c>
      <c r="AN46">
        <f>IF(ISBLANK(Calculations!AN46),"",Calculations!AN46)</f>
        <v>68539798283.985626</v>
      </c>
      <c r="AO46">
        <f>IF(ISBLANK(Calculations!AO46),"",Calculations!AO46)</f>
        <v>69005331486.593018</v>
      </c>
      <c r="AP46">
        <f>IF(ISBLANK(Calculations!AP46),"",Calculations!AP46)</f>
        <v>69477016004.377121</v>
      </c>
      <c r="AQ46">
        <f>IF(ISBLANK(Calculations!AQ46),"",Calculations!AQ46)</f>
        <v>69954580105.749771</v>
      </c>
      <c r="AR46">
        <f>IF(ISBLANK(Calculations!AR46),"",Calculations!AR46)</f>
        <v>70435987154.05513</v>
      </c>
      <c r="AS46">
        <f>IF(ISBLANK(Calculations!AS46),"",Calculations!AS46)</f>
        <v>70922362725.955063</v>
      </c>
      <c r="AT46">
        <f>IF(ISBLANK(Calculations!AT46),"",Calculations!AT46)</f>
        <v>71415351525.560089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0.75634523882761451</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0.75634523882761451</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0.75634523882761451</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0.75634523882761451</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0.15610273382921852</v>
      </c>
      <c r="K51">
        <f>IF(ISBLANK(Calculations!K51),"",Calculations!K51)</f>
        <v>0.75634523882761451</v>
      </c>
      <c r="L51" t="str">
        <f>IF(ISBLANK(Calculations!L51),"",Calculations!L51)</f>
        <v>RESIDENTIAL</v>
      </c>
      <c r="M51" t="str">
        <f>IF(ISBLANK(Calculations!M51),"",Calculations!M51)</f>
        <v>appl</v>
      </c>
      <c r="N51" t="str">
        <f>IF(ISBLANK(Calculations!N51),"",Calculations!N51)</f>
        <v>LPG propane or butane</v>
      </c>
      <c r="O51">
        <f t="shared" si="0"/>
        <v>1385758945848.0237</v>
      </c>
      <c r="P51">
        <f>IF(ISBLANK(Calculations!P51),"",Calculations!P51)</f>
        <v>1385758945848.0237</v>
      </c>
      <c r="Q51">
        <f>IF(ISBLANK(Calculations!Q51),"",Calculations!Q51)</f>
        <v>1385758945848.0237</v>
      </c>
      <c r="R51">
        <f>IF(ISBLANK(Calculations!R51),"",Calculations!R51)</f>
        <v>1374438645663.4275</v>
      </c>
      <c r="S51">
        <f>IF(ISBLANK(Calculations!S51),"",Calculations!S51)</f>
        <v>1367208368810.3901</v>
      </c>
      <c r="T51">
        <f>IF(ISBLANK(Calculations!T51),"",Calculations!T51)</f>
        <v>1363722184835.1736</v>
      </c>
      <c r="U51">
        <f>IF(ISBLANK(Calculations!U51),"",Calculations!U51)</f>
        <v>1363417885450.0725</v>
      </c>
      <c r="V51">
        <f>IF(ISBLANK(Calculations!V51),"",Calculations!V51)</f>
        <v>1365849594210.1318</v>
      </c>
      <c r="W51">
        <f>IF(ISBLANK(Calculations!W51),"",Calculations!W51)</f>
        <v>1370321567103.9517</v>
      </c>
      <c r="X51">
        <f>IF(ISBLANK(Calculations!X51),"",Calculations!X51)</f>
        <v>1376237248064.0513</v>
      </c>
      <c r="Y51">
        <f>IF(ISBLANK(Calculations!Y51),"",Calculations!Y51)</f>
        <v>1383039242712.0823</v>
      </c>
      <c r="Z51">
        <f>IF(ISBLANK(Calculations!Z51),"",Calculations!Z51)</f>
        <v>1390835842029.2766</v>
      </c>
      <c r="AA51">
        <f>IF(ISBLANK(Calculations!AA51),"",Calculations!AA51)</f>
        <v>1399440343652.25</v>
      </c>
      <c r="AB51">
        <f>IF(ISBLANK(Calculations!AB51),"",Calculations!AB51)</f>
        <v>1408330804377.6104</v>
      </c>
      <c r="AC51">
        <f>IF(ISBLANK(Calculations!AC51),"",Calculations!AC51)</f>
        <v>1417272131567.7563</v>
      </c>
      <c r="AD51">
        <f>IF(ISBLANK(Calculations!AD51),"",Calculations!AD51)</f>
        <v>1426510560555.261</v>
      </c>
      <c r="AE51">
        <f>IF(ISBLANK(Calculations!AE51),"",Calculations!AE51)</f>
        <v>1436089995889.2322</v>
      </c>
      <c r="AF51">
        <f>IF(ISBLANK(Calculations!AF51),"",Calculations!AF51)</f>
        <v>1445989856746.0701</v>
      </c>
      <c r="AG51">
        <f>IF(ISBLANK(Calculations!AG51),"",Calculations!AG51)</f>
        <v>1455957192722.73</v>
      </c>
      <c r="AH51">
        <f>IF(ISBLANK(Calculations!AH51),"",Calculations!AH51)</f>
        <v>1465968485373.969</v>
      </c>
      <c r="AI51">
        <f>IF(ISBLANK(Calculations!AI51),"",Calculations!AI51)</f>
        <v>1475937351422.3855</v>
      </c>
      <c r="AJ51">
        <f>IF(ISBLANK(Calculations!AJ51),"",Calculations!AJ51)</f>
        <v>1485851981680.3247</v>
      </c>
      <c r="AK51">
        <f>IF(ISBLANK(Calculations!AK51),"",Calculations!AK51)</f>
        <v>1496626064916.0378</v>
      </c>
      <c r="AL51">
        <f>IF(ISBLANK(Calculations!AL51),"",Calculations!AL51)</f>
        <v>1507371469112.2881</v>
      </c>
      <c r="AM51">
        <f>IF(ISBLANK(Calculations!AM51),"",Calculations!AM51)</f>
        <v>1518131298422.1387</v>
      </c>
      <c r="AN51">
        <f>IF(ISBLANK(Calculations!AN51),"",Calculations!AN51)</f>
        <v>1528937529976.906</v>
      </c>
      <c r="AO51">
        <f>IF(ISBLANK(Calculations!AO51),"",Calculations!AO51)</f>
        <v>1539804724965.7957</v>
      </c>
      <c r="AP51">
        <f>IF(ISBLANK(Calculations!AP51),"",Calculations!AP51)</f>
        <v>1550735588308.1653</v>
      </c>
      <c r="AQ51">
        <f>IF(ISBLANK(Calculations!AQ51),"",Calculations!AQ51)</f>
        <v>1561738308034.3564</v>
      </c>
      <c r="AR51">
        <f>IF(ISBLANK(Calculations!AR51),"",Calculations!AR51)</f>
        <v>1572801618495.6216</v>
      </c>
      <c r="AS51">
        <f>IF(ISBLANK(Calculations!AS51),"",Calculations!AS51)</f>
        <v>1583949698746.7627</v>
      </c>
      <c r="AT51">
        <f>IF(ISBLANK(Calculations!AT51),"",Calculations!AT51)</f>
        <v>1595205247405.875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0.75634523882761451</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0.37518786010687216</v>
      </c>
      <c r="K56">
        <f>IF(ISBLANK(Calculations!K56),"",Calculations!K56)</f>
        <v>0.75634523882761451</v>
      </c>
      <c r="L56" t="str">
        <f>IF(ISBLANK(Calculations!L56),"",Calculations!L56)</f>
        <v>RESIDENTIAL</v>
      </c>
      <c r="M56" t="str">
        <f>IF(ISBLANK(Calculations!M56),"",Calculations!M56)</f>
        <v>other</v>
      </c>
      <c r="N56" t="str">
        <f>IF(ISBLANK(Calculations!N56),"",Calculations!N56)</f>
        <v>electricity</v>
      </c>
      <c r="O56">
        <f t="shared" si="0"/>
        <v>45152877985126.82</v>
      </c>
      <c r="P56">
        <f>IF(ISBLANK(Calculations!P56),"",Calculations!P56)</f>
        <v>45152877985126.82</v>
      </c>
      <c r="Q56">
        <f>IF(ISBLANK(Calculations!Q56),"",Calculations!Q56)</f>
        <v>45152877985126.82</v>
      </c>
      <c r="R56">
        <f>IF(ISBLANK(Calculations!R56),"",Calculations!R56)</f>
        <v>45686383606376.773</v>
      </c>
      <c r="S56">
        <f>IF(ISBLANK(Calculations!S56),"",Calculations!S56)</f>
        <v>46263120760238.164</v>
      </c>
      <c r="T56">
        <f>IF(ISBLANK(Calculations!T56),"",Calculations!T56)</f>
        <v>46869466245109.5</v>
      </c>
      <c r="U56">
        <f>IF(ISBLANK(Calculations!U56),"",Calculations!U56)</f>
        <v>47466598268871.586</v>
      </c>
      <c r="V56">
        <f>IF(ISBLANK(Calculations!V56),"",Calculations!V56)</f>
        <v>48025827718947.82</v>
      </c>
      <c r="W56">
        <f>IF(ISBLANK(Calculations!W56),"",Calculations!W56)</f>
        <v>48631734614413.508</v>
      </c>
      <c r="X56">
        <f>IF(ISBLANK(Calculations!X56),"",Calculations!X56)</f>
        <v>49250859219283.531</v>
      </c>
      <c r="Y56">
        <f>IF(ISBLANK(Calculations!Y56),"",Calculations!Y56)</f>
        <v>49826944090893.164</v>
      </c>
      <c r="Z56">
        <f>IF(ISBLANK(Calculations!Z56),"",Calculations!Z56)</f>
        <v>50356097943158.961</v>
      </c>
      <c r="AA56">
        <f>IF(ISBLANK(Calculations!AA56),"",Calculations!AA56)</f>
        <v>50907166464470.352</v>
      </c>
      <c r="AB56">
        <f>IF(ISBLANK(Calculations!AB56),"",Calculations!AB56)</f>
        <v>51470356889783.398</v>
      </c>
      <c r="AC56">
        <f>IF(ISBLANK(Calculations!AC56),"",Calculations!AC56)</f>
        <v>52065681209801.242</v>
      </c>
      <c r="AD56">
        <f>IF(ISBLANK(Calculations!AD56),"",Calculations!AD56)</f>
        <v>52709352842441.695</v>
      </c>
      <c r="AE56">
        <f>IF(ISBLANK(Calculations!AE56),"",Calculations!AE56)</f>
        <v>53392128107405.156</v>
      </c>
      <c r="AF56">
        <f>IF(ISBLANK(Calculations!AF56),"",Calculations!AF56)</f>
        <v>54084343477405.508</v>
      </c>
      <c r="AG56">
        <f>IF(ISBLANK(Calculations!AG56),"",Calculations!AG56)</f>
        <v>54749580922179.859</v>
      </c>
      <c r="AH56">
        <f>IF(ISBLANK(Calculations!AH56),"",Calculations!AH56)</f>
        <v>55460371843477.766</v>
      </c>
      <c r="AI56">
        <f>IF(ISBLANK(Calculations!AI56),"",Calculations!AI56)</f>
        <v>56140044296538.75</v>
      </c>
      <c r="AJ56">
        <f>IF(ISBLANK(Calculations!AJ56),"",Calculations!AJ56)</f>
        <v>56761137876954.672</v>
      </c>
      <c r="AK56">
        <f>IF(ISBLANK(Calculations!AK56),"",Calculations!AK56)</f>
        <v>57268708546191.422</v>
      </c>
      <c r="AL56">
        <f>IF(ISBLANK(Calculations!AL56),"",Calculations!AL56)</f>
        <v>57745302386797.766</v>
      </c>
      <c r="AM56">
        <f>IF(ISBLANK(Calculations!AM56),"",Calculations!AM56)</f>
        <v>58221111145172.922</v>
      </c>
      <c r="AN56">
        <f>IF(ISBLANK(Calculations!AN56),"",Calculations!AN56)</f>
        <v>58681806710846.531</v>
      </c>
      <c r="AO56">
        <f>IF(ISBLANK(Calculations!AO56),"",Calculations!AO56)</f>
        <v>59134774797842.891</v>
      </c>
      <c r="AP56">
        <f>IF(ISBLANK(Calculations!AP56),"",Calculations!AP56)</f>
        <v>59538251148864.773</v>
      </c>
      <c r="AQ56">
        <f>IF(ISBLANK(Calculations!AQ56),"",Calculations!AQ56)</f>
        <v>59890365257700.836</v>
      </c>
      <c r="AR56">
        <f>IF(ISBLANK(Calculations!AR56),"",Calculations!AR56)</f>
        <v>60186371786387.711</v>
      </c>
      <c r="AS56">
        <f>IF(ISBLANK(Calculations!AS56),"",Calculations!AS56)</f>
        <v>60459364037530.656</v>
      </c>
      <c r="AT56">
        <f>IF(ISBLANK(Calculations!AT56),"",Calculations!AT56)</f>
        <v>60698041267372.367</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0.75634523882761451</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0.75634523882761451</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0.75634523882761451</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0.75634523882761451</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0.75634523882761451</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0.75634523882761451</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0.75634523882761451</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0.75634523882761451</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0.75634523882761451</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0.2039026747887738</v>
      </c>
      <c r="K69">
        <f>IF(ISBLANK(Calculations!K69),"",Calculations!K69)</f>
        <v>0.24365476117238549</v>
      </c>
      <c r="L69" t="str">
        <f>IF(ISBLANK(Calculations!L69),"",Calculations!L69)</f>
        <v>RESIDENTIAL</v>
      </c>
      <c r="M69" t="str">
        <f>IF(ISBLANK(Calculations!M69),"",Calculations!M69)</f>
        <v>heating</v>
      </c>
      <c r="N69" t="str">
        <f>IF(ISBLANK(Calculations!N69),"",Calculations!N69)</f>
        <v>electricity</v>
      </c>
      <c r="O69">
        <f t="shared" si="0"/>
        <v>7897379955157.2012</v>
      </c>
      <c r="P69">
        <f>IF(ISBLANK(Calculations!P69),"",Calculations!P69)-(SUMIFS(BDEQ!B:B,BDEQ!$AG:$AG,About!$B$2,BDEQ!$AH:$AH,$I69)*BDEQ!$C$2*$J69*$K69)</f>
        <v>7897379955157.2012</v>
      </c>
      <c r="Q69">
        <f>IF(ISBLANK(Calculations!Q69),"",Calculations!Q69)-(SUMIFS(BDEQ!C:C,BDEQ!$AG:$AG,About!$B$2,BDEQ!$AH:$AH,$I69)*BDEQ!$C$2*$J69*$K69)</f>
        <v>7897379955157.2012</v>
      </c>
      <c r="R69">
        <f>IF(ISBLANK(Calculations!R69),"",Calculations!R69)-(SUMIFS(BDEQ!D:D,BDEQ!$AG:$AG,About!$B$2,BDEQ!$AH:$AH,$I69)*BDEQ!$C$2*$J69*$K69)</f>
        <v>7914823312060.2275</v>
      </c>
      <c r="S69" s="99">
        <f>IF(ISBLANK(Calculations!S69),"",Calculations!S69+('IRA Buildings Changes'!$G$39/($AB$68-$R$68)*(S68-$R$68)))-(SUMIFS(BDEQ!E:E,BDEQ!$AG:$AG,About!$B$2,BDEQ!$AH:$AH,$I69)*BDEQ!$C$2*$J69*$K69)</f>
        <v>7928637816839.0625</v>
      </c>
      <c r="T69" s="99">
        <f>IF(ISBLANK(Calculations!T69),"",Calculations!T69+('IRA Buildings Changes'!$G$39/($AB$68-$R$68)*(T68-$R$68)))-(SUMIFS(BDEQ!F:F,BDEQ!$AG:$AG,About!$B$2,BDEQ!$AH:$AH,$I69)*BDEQ!$C$2*$J69*$K69)</f>
        <v>7933331283535.8408</v>
      </c>
      <c r="U69" s="99">
        <f>IF(ISBLANK(Calculations!U69),"",Calculations!U69+('IRA Buildings Changes'!$G$39/($AB$68-$R$68)*(U68-$R$68)))-(SUMIFS(BDEQ!G:G,BDEQ!$AG:$AG,About!$B$2,BDEQ!$AH:$AH,$I69)*BDEQ!$C$2*$J69*$K69)</f>
        <v>7931374673268.7275</v>
      </c>
      <c r="V69" s="99">
        <f>IF(ISBLANK(Calculations!V69),"",Calculations!V69+('IRA Buildings Changes'!$G$39/($AB$68-$R$68)*(V68-$R$68)))-(SUMIFS(BDEQ!H:H,BDEQ!$AG:$AG,About!$B$2,BDEQ!$AH:$AH,$I69)*BDEQ!$C$2*$J69*$K69)</f>
        <v>7925136145051.5605</v>
      </c>
      <c r="W69" s="99">
        <f>IF(ISBLANK(Calculations!W69),"",Calculations!W69+('IRA Buildings Changes'!$G$39/($AB$68-$R$68)*(W68-$R$68)))-(SUMIFS(BDEQ!I:I,BDEQ!$AG:$AG,About!$B$2,BDEQ!$AH:$AH,$I69)*BDEQ!$C$2*$J69*$K69)</f>
        <v>7917765467518.8398</v>
      </c>
      <c r="X69" s="99">
        <f>IF(ISBLANK(Calculations!X69),"",Calculations!X69+('IRA Buildings Changes'!$G$39/($AB$68-$R$68)*(X68-$R$68)))-(SUMIFS(BDEQ!J:J,BDEQ!$AG:$AG,About!$B$2,BDEQ!$AH:$AH,$I69)*BDEQ!$C$2*$J69*$K69)</f>
        <v>7898860004255.0469</v>
      </c>
      <c r="Y69" s="99">
        <f>IF(ISBLANK(Calculations!Y69),"",Calculations!Y69+('IRA Buildings Changes'!$G$39/($AB$68-$R$68)*(Y68-$R$68)))-(SUMIFS(BDEQ!K:K,BDEQ!$AG:$AG,About!$B$2,BDEQ!$AH:$AH,$I69)*BDEQ!$C$2*$J69*$K69)</f>
        <v>7881086051835.7373</v>
      </c>
      <c r="Z69" s="99">
        <f>IF(ISBLANK(Calculations!Z69),"",Calculations!Z69+('IRA Buildings Changes'!$G$39/($AB$68-$R$68)*(Z68-$R$68)))-(SUMIFS(BDEQ!L:L,BDEQ!$AG:$AG,About!$B$2,BDEQ!$AH:$AH,$I69)*BDEQ!$C$2*$J69*$K69)</f>
        <v>7855460844301.2842</v>
      </c>
      <c r="AA69" s="99">
        <f>IF(ISBLANK(Calculations!AA69),"",Calculations!AA69+('IRA Buildings Changes'!$G$39/($AB$68-$R$68)*(AA68-$R$68)))-(SUMIFS(BDEQ!M:M,BDEQ!$AG:$AG,About!$B$2,BDEQ!$AH:$AH,$I69)*BDEQ!$C$2*$J69*$K69)</f>
        <v>7831366663062.2148</v>
      </c>
      <c r="AB69" s="98">
        <f>IF(ISBLANK(Calculations!AB69),"",Calculations!AB69 + 'IRA Buildings Changes'!$G$39)-(SUMIFS(BDEQ!N:N,BDEQ!$AG:$AG,About!$B$2,BDEQ!$AH:$AH,$I69)*BDEQ!$C$2*$J69*$K69)</f>
        <v>7807764827178.918</v>
      </c>
      <c r="AC69" s="99">
        <f>IF(ISBLANK(Calculations!AC69),"",Calculations!AC69 + 'IRA Buildings Changes'!$G$39)-(SUMIFS(BDEQ!O:O,BDEQ!$AG:$AG,About!$B$2,BDEQ!$AH:$AH,$I69)*BDEQ!$C$2*$J69*$K69)</f>
        <v>7781144397419.6719</v>
      </c>
      <c r="AD69" s="99">
        <f>IF(ISBLANK(Calculations!AD69),"",Calculations!AD69 + 'IRA Buildings Changes'!$G$39)-(SUMIFS(BDEQ!P:P,BDEQ!$AG:$AG,About!$B$2,BDEQ!$AH:$AH,$I69)*BDEQ!$C$2*$J69*$K69)</f>
        <v>7763672509927.332</v>
      </c>
      <c r="AE69" s="99">
        <f>IF(ISBLANK(Calculations!AE69),"",Calculations!AE69 + 'IRA Buildings Changes'!$G$39)-(SUMIFS(BDEQ!Q:Q,BDEQ!$AG:$AG,About!$B$2,BDEQ!$AH:$AH,$I69)*BDEQ!$C$2*$J69*$K69)</f>
        <v>7747711914989.8945</v>
      </c>
      <c r="AF69" s="99">
        <f>IF(ISBLANK(Calculations!AF69),"",Calculations!AF69 + 'IRA Buildings Changes'!$G$39)-(SUMIFS(BDEQ!R:R,BDEQ!$AG:$AG,About!$B$2,BDEQ!$AH:$AH,$I69)*BDEQ!$C$2*$J69*$K69)</f>
        <v>7745156969733.0098</v>
      </c>
      <c r="AG69" s="99">
        <f>IF(ISBLANK(Calculations!AG69),"",Calculations!AG69 + 'IRA Buildings Changes'!$G$39)-(SUMIFS(BDEQ!S:S,BDEQ!$AG:$AG,About!$B$2,BDEQ!$AH:$AH,$I69)*BDEQ!$C$2*$J69*$K69)</f>
        <v>7748835894795.8311</v>
      </c>
      <c r="AH69" s="99">
        <f>IF(ISBLANK(Calculations!AH69),"",Calculations!AH69 + 'IRA Buildings Changes'!$G$39)-(SUMIFS(BDEQ!T:T,BDEQ!$AG:$AG,About!$B$2,BDEQ!$AH:$AH,$I69)*BDEQ!$C$2*$J69*$K69)</f>
        <v>7758674355751.6797</v>
      </c>
      <c r="AI69" s="99">
        <f>IF(ISBLANK(Calculations!AI69),"",Calculations!AI69 + 'IRA Buildings Changes'!$G$39)-(SUMIFS(BDEQ!U:U,BDEQ!$AG:$AG,About!$B$2,BDEQ!$AH:$AH,$I69)*BDEQ!$C$2*$J69*$K69)</f>
        <v>7772762746146.2197</v>
      </c>
      <c r="AJ69" s="99">
        <f>IF(ISBLANK(Calculations!AJ69),"",Calculations!AJ69 + 'IRA Buildings Changes'!$G$39)-(SUMIFS(BDEQ!V:V,BDEQ!$AG:$AG,About!$B$2,BDEQ!$AH:$AH,$I69)*BDEQ!$C$2*$J69*$K69)</f>
        <v>7794659485008.001</v>
      </c>
      <c r="AK69" s="99">
        <f>IF(ISBLANK(Calculations!AK69),"",Calculations!AK69 + 'IRA Buildings Changes'!$G$39)-(SUMIFS(BDEQ!W:W,BDEQ!$AG:$AG,About!$B$2,BDEQ!$AH:$AH,$I69)*BDEQ!$C$2*$J69*$K69)</f>
        <v>7791828448177.2324</v>
      </c>
      <c r="AL69" s="99">
        <f>IF(ISBLANK(Calculations!AL69),"",Calculations!AL69 + 'IRA Buildings Changes'!$G$39)-(SUMIFS(BDEQ!X:X,BDEQ!$AG:$AG,About!$B$2,BDEQ!$AH:$AH,$I69)*BDEQ!$C$2*$J69*$K69)</f>
        <v>7789768263349.5029</v>
      </c>
      <c r="AM69" s="99">
        <f>IF(ISBLANK(Calculations!AM69),"",Calculations!AM69 + 'IRA Buildings Changes'!$G$39)-(SUMIFS(BDEQ!Y:Y,BDEQ!$AG:$AG,About!$B$2,BDEQ!$AH:$AH,$I69)*BDEQ!$C$2*$J69*$K69)</f>
        <v>7792737285044.0889</v>
      </c>
      <c r="AN69" s="99">
        <f>IF(ISBLANK(Calculations!AN69),"",Calculations!AN69 + 'IRA Buildings Changes'!$G$39)-(SUMIFS(BDEQ!Z:Z,BDEQ!$AG:$AG,About!$B$2,BDEQ!$AH:$AH,$I69)*BDEQ!$C$2*$J69*$K69)</f>
        <v>7796874029608.0283</v>
      </c>
      <c r="AO69" s="99">
        <f>IF(ISBLANK(Calculations!AO69),"",Calculations!AO69 + 'IRA Buildings Changes'!$G$39)-(SUMIFS(BDEQ!AA:AA,BDEQ!$AG:$AG,About!$B$2,BDEQ!$AH:$AH,$I69)*BDEQ!$C$2*$J69*$K69)</f>
        <v>7803307018741.7881</v>
      </c>
      <c r="AP69" s="99">
        <f>IF(ISBLANK(Calculations!AP69),"",Calculations!AP69 + 'IRA Buildings Changes'!$G$39)-(SUMIFS(BDEQ!AB:AB,BDEQ!$AG:$AG,About!$B$2,BDEQ!$AH:$AH,$I69)*BDEQ!$C$2*$J69*$K69)</f>
        <v>7806379927747.5977</v>
      </c>
      <c r="AQ69" s="99">
        <f>IF(ISBLANK(Calculations!AQ69),"",Calculations!AQ69 + 'IRA Buildings Changes'!$G$39)-(SUMIFS(BDEQ!AC:AC,BDEQ!$AG:$AG,About!$B$2,BDEQ!$AH:$AH,$I69)*BDEQ!$C$2*$J69*$K69)</f>
        <v>7810314240305.8662</v>
      </c>
      <c r="AR69" s="99">
        <f>IF(ISBLANK(Calculations!AR69),"",Calculations!AR69 + 'IRA Buildings Changes'!$G$39)-(SUMIFS(BDEQ!AD:AD,BDEQ!$AG:$AG,About!$B$2,BDEQ!$AH:$AH,$I69)*BDEQ!$C$2*$J69*$K69)</f>
        <v>7814787855811.3506</v>
      </c>
      <c r="AS69" s="99">
        <f>IF(ISBLANK(Calculations!AS69),"",Calculations!AS69 + 'IRA Buildings Changes'!$G$39)-(SUMIFS(BDEQ!AE:AE,BDEQ!$AG:$AG,About!$B$2,BDEQ!$AH:$AH,$I69)*BDEQ!$C$2*$J69*$K69)</f>
        <v>7820441297649.1006</v>
      </c>
      <c r="AT69" s="99">
        <f>IF(ISBLANK(Calculations!AT69),"",Calculations!AT69 + 'IRA Buildings Changes'!$G$39)-(SUMIFS(BDEQ!AF:AF,BDEQ!$AG:$AG,About!$B$2,BDEQ!$AH:$AH,$I69)*BDEQ!$C$2*$J69*$K69)</f>
        <v>7828078442035.9014</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0.24365476117238549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0.75171962104584145</v>
      </c>
      <c r="K71">
        <f>IF(ISBLANK(Calculations!K71),"",Calculations!K71)</f>
        <v>0.24365476117238549</v>
      </c>
      <c r="L71" t="str">
        <f>IF(ISBLANK(Calculations!L71),"",Calculations!L71)</f>
        <v>RESIDENTIAL</v>
      </c>
      <c r="M71" t="str">
        <f>IF(ISBLANK(Calculations!M71),"",Calculations!M71)</f>
        <v>heating</v>
      </c>
      <c r="N71" t="str">
        <f>IF(ISBLANK(Calculations!N71),"",Calculations!N71)</f>
        <v>natural gas</v>
      </c>
      <c r="O71">
        <f t="shared" si="0"/>
        <v>15800302984323.422</v>
      </c>
      <c r="P71">
        <f>IF(ISBLANK(Calculations!P71),"",Calculations!P71)</f>
        <v>15800302984323.422</v>
      </c>
      <c r="Q71">
        <f>IF(ISBLANK(Calculations!Q71),"",Calculations!Q71)</f>
        <v>15800302984323.422</v>
      </c>
      <c r="R71">
        <f>IF(ISBLANK(Calculations!R71),"",Calculations!R71)</f>
        <v>15778239042346.947</v>
      </c>
      <c r="S71" s="99">
        <f>IF(ISBLANK(Calculations!S71),"",Calculations!S71 + ('IRA Buildings Changes'!$D$39/($AB$68-$R$68)*(S68-$R$68)))</f>
        <v>15322115670219.432</v>
      </c>
      <c r="T71" s="99">
        <f>IF(ISBLANK(Calculations!T71),"",Calculations!T71 + ('IRA Buildings Changes'!$D$39/($AB$68-$R$68)*(T68-$R$68)))</f>
        <v>14856144533292.055</v>
      </c>
      <c r="U71" s="99">
        <f>IF(ISBLANK(Calculations!U71),"",Calculations!U71 + ('IRA Buildings Changes'!$D$39/($AB$68-$R$68)*(U68-$R$68)))</f>
        <v>14386188300036.842</v>
      </c>
      <c r="V71" s="99">
        <f>IF(ISBLANK(Calculations!V71),"",Calculations!V71 + ('IRA Buildings Changes'!$D$39/($AB$68-$R$68)*(V68-$R$68)))</f>
        <v>13924142274912.584</v>
      </c>
      <c r="W71" s="99">
        <f>IF(ISBLANK(Calculations!W71),"",Calculations!W71 + ('IRA Buildings Changes'!$D$39/($AB$68-$R$68)*(W68-$R$68)))</f>
        <v>13479064032810.865</v>
      </c>
      <c r="X71" s="99">
        <f>IF(ISBLANK(Calculations!X71),"",Calculations!X71 + ('IRA Buildings Changes'!$D$39/($AB$68-$R$68)*(X68-$R$68)))</f>
        <v>13029600245892.066</v>
      </c>
      <c r="Y71" s="99">
        <f>IF(ISBLANK(Calculations!Y71),"",Calculations!Y71 + ('IRA Buildings Changes'!$D$39/($AB$68-$R$68)*(Y68-$R$68)))</f>
        <v>12599500552580.996</v>
      </c>
      <c r="Z71" s="99">
        <f>IF(ISBLANK(Calculations!Z71),"",Calculations!Z71 + ('IRA Buildings Changes'!$D$39/($AB$68-$R$68)*(Z68-$R$68)))</f>
        <v>12170276165365.766</v>
      </c>
      <c r="AA71" s="99">
        <f>IF(ISBLANK(Calculations!AA71),"",Calculations!AA71 + ('IRA Buildings Changes'!$D$39/($AB$68-$R$68)*(AA68-$R$68)))</f>
        <v>11757552508532.799</v>
      </c>
      <c r="AB71" s="98">
        <f>IF(ISBLANK(Calculations!AB71),"",Calculations!AB71 + 'IRA Buildings Changes'!D39)</f>
        <v>11357634694012.148</v>
      </c>
      <c r="AC71" s="99">
        <f>IF(ISBLANK(Calculations!AC71),"",Calculations!AC71 + 'IRA Buildings Changes'!$D$39)</f>
        <v>11387668228982.234</v>
      </c>
      <c r="AD71" s="99">
        <f>IF(ISBLANK(Calculations!AD71),"",Calculations!AD71 + 'IRA Buildings Changes'!$D$39)</f>
        <v>11433476983369.918</v>
      </c>
      <c r="AE71" s="99">
        <f>IF(ISBLANK(Calculations!AE71),"",Calculations!AE71 + 'IRA Buildings Changes'!$D$39)</f>
        <v>11475165192478.867</v>
      </c>
      <c r="AF71" s="99">
        <f>IF(ISBLANK(Calculations!AF71),"",Calculations!AF71 + 'IRA Buildings Changes'!$D$39)</f>
        <v>11540534179797.811</v>
      </c>
      <c r="AG71" s="99">
        <f>IF(ISBLANK(Calculations!AG71),"",Calculations!AG71 + 'IRA Buildings Changes'!$D$39)</f>
        <v>11612116842593.305</v>
      </c>
      <c r="AH71" s="99">
        <f>IF(ISBLANK(Calculations!AH71),"",Calculations!AH71 + 'IRA Buildings Changes'!$D$39)</f>
        <v>11685109452540.719</v>
      </c>
      <c r="AI71" s="99">
        <f>IF(ISBLANK(Calculations!AI71),"",Calculations!AI71 + 'IRA Buildings Changes'!$D$39)</f>
        <v>11763195633500.684</v>
      </c>
      <c r="AJ71" s="99">
        <f>IF(ISBLANK(Calculations!AJ71),"",Calculations!AJ71 + 'IRA Buildings Changes'!$D$39)</f>
        <v>11852489689880.98</v>
      </c>
      <c r="AK71" s="99">
        <f>IF(ISBLANK(Calculations!AK71),"",Calculations!AK71 + 'IRA Buildings Changes'!$D$39)</f>
        <v>11877894721961.943</v>
      </c>
      <c r="AL71" s="99">
        <f>IF(ISBLANK(Calculations!AL71),"",Calculations!AL71 + 'IRA Buildings Changes'!$D$39)</f>
        <v>11902293231521.674</v>
      </c>
      <c r="AM71" s="99">
        <f>IF(ISBLANK(Calculations!AM71),"",Calculations!AM71 + 'IRA Buildings Changes'!$D$39)</f>
        <v>11938277175054</v>
      </c>
      <c r="AN71" s="99">
        <f>IF(ISBLANK(Calculations!AN71),"",Calculations!AN71 + 'IRA Buildings Changes'!$D$39)</f>
        <v>11979848216675.016</v>
      </c>
      <c r="AO71" s="99">
        <f>IF(ISBLANK(Calculations!AO71),"",Calculations!AO71 + 'IRA Buildings Changes'!$D$39)</f>
        <v>12034311704693.078</v>
      </c>
      <c r="AP71" s="99">
        <f>IF(ISBLANK(Calculations!AP71),"",Calculations!AP71 + 'IRA Buildings Changes'!$D$39)</f>
        <v>12086961187043.359</v>
      </c>
      <c r="AQ71" s="99">
        <f>IF(ISBLANK(Calculations!AQ71),"",Calculations!AQ71 + 'IRA Buildings Changes'!$D$39)</f>
        <v>12141787733989.893</v>
      </c>
      <c r="AR71" s="99">
        <f>IF(ISBLANK(Calculations!AR71),"",Calculations!AR71 + 'IRA Buildings Changes'!$D$39)</f>
        <v>12196235009341.814</v>
      </c>
      <c r="AS71" s="99">
        <f>IF(ISBLANK(Calculations!AS71),"",Calculations!AS71 + 'IRA Buildings Changes'!$D$39)</f>
        <v>12247212441450.135</v>
      </c>
      <c r="AT71" s="99">
        <f>IF(ISBLANK(Calculations!AT71),"",Calculations!AT71 + 'IRA Buildings Changes'!$D$39)</f>
        <v>12292769746588.705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0.99264712002360933</v>
      </c>
      <c r="K72">
        <f>IF(ISBLANK(Calculations!K72),"",Calculations!K72)</f>
        <v>0.24365476117238549</v>
      </c>
      <c r="L72" t="str">
        <f>IF(ISBLANK(Calculations!L72),"",Calculations!L72)</f>
        <v>RESIDENTIAL</v>
      </c>
      <c r="M72" t="str">
        <f>IF(ISBLANK(Calculations!M72),"",Calculations!M72)</f>
        <v>heating</v>
      </c>
      <c r="N72" t="str">
        <f>IF(ISBLANK(Calculations!N72),"",Calculations!N72)</f>
        <v>petroleum diesel</v>
      </c>
      <c r="O72">
        <f t="shared" si="0"/>
        <v>2926786546386.4443</v>
      </c>
      <c r="P72">
        <f>IF(ISBLANK(Calculations!P72),"",Calculations!P72)</f>
        <v>2926786546386.4443</v>
      </c>
      <c r="Q72">
        <f>IF(ISBLANK(Calculations!Q72),"",Calculations!Q72)</f>
        <v>2926786546386.4443</v>
      </c>
      <c r="R72">
        <f>IF(ISBLANK(Calculations!R72),"",Calculations!R72)</f>
        <v>2913989695537.4751</v>
      </c>
      <c r="S72">
        <f>IF(ISBLANK(Calculations!S72),"",Calculations!S72)</f>
        <v>2896843926774.2251</v>
      </c>
      <c r="T72">
        <f>IF(ISBLANK(Calculations!T72),"",Calculations!T72)</f>
        <v>2874431929952.7261</v>
      </c>
      <c r="U72">
        <f>IF(ISBLANK(Calculations!U72),"",Calculations!U72)</f>
        <v>2845574298256.9136</v>
      </c>
      <c r="V72">
        <f>IF(ISBLANK(Calculations!V72),"",Calculations!V72)</f>
        <v>2810323642122.6133</v>
      </c>
      <c r="W72">
        <f>IF(ISBLANK(Calculations!W72),"",Calculations!W72)</f>
        <v>2766948486222.2998</v>
      </c>
      <c r="X72">
        <f>IF(ISBLANK(Calculations!X72),"",Calculations!X72)</f>
        <v>2709266992417.3247</v>
      </c>
      <c r="Y72">
        <f>IF(ISBLANK(Calculations!Y72),"",Calculations!Y72)</f>
        <v>2639188625657.0312</v>
      </c>
      <c r="Z72">
        <f>IF(ISBLANK(Calculations!Z72),"",Calculations!Z72)</f>
        <v>2553295526239.4292</v>
      </c>
      <c r="AA72">
        <f>IF(ISBLANK(Calculations!AA72),"",Calculations!AA72)</f>
        <v>2454983215330.1104</v>
      </c>
      <c r="AB72">
        <f>IF(ISBLANK(Calculations!AB72),"",Calculations!AB72)</f>
        <v>2346519536623.4404</v>
      </c>
      <c r="AC72">
        <f>IF(ISBLANK(Calculations!AC72),"",Calculations!AC72)</f>
        <v>2228818192513.0781</v>
      </c>
      <c r="AD72">
        <f>IF(ISBLANK(Calculations!AD72),"",Calculations!AD72)</f>
        <v>2104494319470.6821</v>
      </c>
      <c r="AE72">
        <f>IF(ISBLANK(Calculations!AE72),"",Calculations!AE72)</f>
        <v>1973085634341.0798</v>
      </c>
      <c r="AF72">
        <f>IF(ISBLANK(Calculations!AF72),"",Calculations!AF72)</f>
        <v>1840286620755.9263</v>
      </c>
      <c r="AG72">
        <f>IF(ISBLANK(Calculations!AG72),"",Calculations!AG72)</f>
        <v>1705707513264.72</v>
      </c>
      <c r="AH72">
        <f>IF(ISBLANK(Calculations!AH72),"",Calculations!AH72)</f>
        <v>1569737938210.5789</v>
      </c>
      <c r="AI72">
        <f>IF(ISBLANK(Calculations!AI72),"",Calculations!AI72)</f>
        <v>1434186289386.1074</v>
      </c>
      <c r="AJ72">
        <f>IF(ISBLANK(Calculations!AJ72),"",Calculations!AJ72)</f>
        <v>1300466328261.094</v>
      </c>
      <c r="AK72">
        <f>IF(ISBLANK(Calculations!AK72),"",Calculations!AK72)</f>
        <v>1164001239733.0125</v>
      </c>
      <c r="AL72">
        <f>IF(ISBLANK(Calculations!AL72),"",Calculations!AL72)</f>
        <v>1032218347334.347</v>
      </c>
      <c r="AM72">
        <f>IF(ISBLANK(Calculations!AM72),"",Calculations!AM72)</f>
        <v>906708268426.58655</v>
      </c>
      <c r="AN72">
        <f>IF(ISBLANK(Calculations!AN72),"",Calculations!AN72)</f>
        <v>787897945887.56018</v>
      </c>
      <c r="AO72">
        <f>IF(ISBLANK(Calculations!AO72),"",Calculations!AO72)</f>
        <v>677247896008.51904</v>
      </c>
      <c r="AP72">
        <f>IF(ISBLANK(Calculations!AP72),"",Calculations!AP72)</f>
        <v>575431052594.27954</v>
      </c>
      <c r="AQ72">
        <f>IF(ISBLANK(Calculations!AQ72),"",Calculations!AQ72)</f>
        <v>483799671282.41528</v>
      </c>
      <c r="AR72">
        <f>IF(ISBLANK(Calculations!AR72),"",Calculations!AR72)</f>
        <v>402877693866.37921</v>
      </c>
      <c r="AS72">
        <f>IF(ISBLANK(Calculations!AS72),"",Calculations!AS72)</f>
        <v>332594300652.53461</v>
      </c>
      <c r="AT72">
        <f>IF(ISBLANK(Calculations!AT72),"",Calculations!AT72)</f>
        <v>272526134884.31165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0.24365476117238549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0.24365476117238549</v>
      </c>
      <c r="L74" t="str">
        <f>IF(ISBLANK(Calculations!L74),"",Calculations!L74)</f>
        <v>RESIDENTIAL</v>
      </c>
      <c r="M74" t="str">
        <f>IF(ISBLANK(Calculations!M74),"",Calculations!M74)</f>
        <v>heating</v>
      </c>
      <c r="N74" t="str">
        <f>IF(ISBLANK(Calculations!N74),"",Calculations!N74)</f>
        <v>biomass</v>
      </c>
      <c r="O74">
        <f t="shared" si="0"/>
        <v>2560567885160.5991</v>
      </c>
      <c r="P74">
        <f>IF(ISBLANK(Calculations!P74),"",Calculations!P74)</f>
        <v>2560567885160.5991</v>
      </c>
      <c r="Q74">
        <f>IF(ISBLANK(Calculations!Q74),"",Calculations!Q74)</f>
        <v>2560567885160.5991</v>
      </c>
      <c r="R74">
        <f>IF(ISBLANK(Calculations!R74),"",Calculations!R74)</f>
        <v>2551438887900.5151</v>
      </c>
      <c r="S74">
        <f>IF(ISBLANK(Calculations!S74),"",Calculations!S74)</f>
        <v>2541241857071.9639</v>
      </c>
      <c r="T74">
        <f>IF(ISBLANK(Calculations!T74),"",Calculations!T74)</f>
        <v>2530268845961.0879</v>
      </c>
      <c r="U74">
        <f>IF(ISBLANK(Calculations!U74),"",Calculations!U74)</f>
        <v>2518185536203.2925</v>
      </c>
      <c r="V74">
        <f>IF(ISBLANK(Calculations!V74),"",Calculations!V74)</f>
        <v>2506990410184.4531</v>
      </c>
      <c r="W74">
        <f>IF(ISBLANK(Calculations!W74),"",Calculations!W74)</f>
        <v>2496945563609.6416</v>
      </c>
      <c r="X74">
        <f>IF(ISBLANK(Calculations!X74),"",Calculations!X74)</f>
        <v>2485435689418.3823</v>
      </c>
      <c r="Y74">
        <f>IF(ISBLANK(Calculations!Y74),"",Calculations!Y74)</f>
        <v>2475218951811.5195</v>
      </c>
      <c r="Z74">
        <f>IF(ISBLANK(Calculations!Z74),"",Calculations!Z74)</f>
        <v>2463700537394.3745</v>
      </c>
      <c r="AA74">
        <f>IF(ISBLANK(Calculations!AA74),"",Calculations!AA74)</f>
        <v>2453178266527.1738</v>
      </c>
      <c r="AB74">
        <f>IF(ISBLANK(Calculations!AB74),"",Calculations!AB74)</f>
        <v>2444502789829.8545</v>
      </c>
      <c r="AC74">
        <f>IF(ISBLANK(Calculations!AC74),"",Calculations!AC74)</f>
        <v>2436097032734.9805</v>
      </c>
      <c r="AD74">
        <f>IF(ISBLANK(Calculations!AD74),"",Calculations!AD74)</f>
        <v>2430459052189.8228</v>
      </c>
      <c r="AE74">
        <f>IF(ISBLANK(Calculations!AE74),"",Calculations!AE74)</f>
        <v>2426235611479.1924</v>
      </c>
      <c r="AF74">
        <f>IF(ISBLANK(Calculations!AF74),"",Calculations!AF74)</f>
        <v>2427064157215.7734</v>
      </c>
      <c r="AG74">
        <f>IF(ISBLANK(Calculations!AG74),"",Calculations!AG74)</f>
        <v>2431380010666.6196</v>
      </c>
      <c r="AH74">
        <f>IF(ISBLANK(Calculations!AH74),"",Calculations!AH74)</f>
        <v>2437680073069.397</v>
      </c>
      <c r="AI74">
        <f>IF(ISBLANK(Calculations!AI74),"",Calculations!AI74)</f>
        <v>2446113929759.9888</v>
      </c>
      <c r="AJ74">
        <f>IF(ISBLANK(Calculations!AJ74),"",Calculations!AJ74)</f>
        <v>2456181054616.0112</v>
      </c>
      <c r="AK74">
        <f>IF(ISBLANK(Calculations!AK74),"",Calculations!AK74)</f>
        <v>2462822561498.3125</v>
      </c>
      <c r="AL74">
        <f>IF(ISBLANK(Calculations!AL74),"",Calculations!AL74)</f>
        <v>2468419610030.123</v>
      </c>
      <c r="AM74">
        <f>IF(ISBLANK(Calculations!AM74),"",Calculations!AM74)</f>
        <v>2474017134442.6787</v>
      </c>
      <c r="AN74">
        <f>IF(ISBLANK(Calculations!AN74),"",Calculations!AN74)</f>
        <v>2477915837430.333</v>
      </c>
      <c r="AO74">
        <f>IF(ISBLANK(Calculations!AO74),"",Calculations!AO74)</f>
        <v>2481115604070.1431</v>
      </c>
      <c r="AP74">
        <f>IF(ISBLANK(Calculations!AP74),"",Calculations!AP74)</f>
        <v>2482012654022.2563</v>
      </c>
      <c r="AQ74">
        <f>IF(ISBLANK(Calculations!AQ74),"",Calculations!AQ74)</f>
        <v>2482353099979.5684</v>
      </c>
      <c r="AR74">
        <f>IF(ISBLANK(Calculations!AR74),"",Calculations!AR74)</f>
        <v>2482699013759.1509</v>
      </c>
      <c r="AS74">
        <f>IF(ISBLANK(Calculations!AS74),"",Calculations!AS74)</f>
        <v>2483084762111.3696</v>
      </c>
      <c r="AT74">
        <f>IF(ISBLANK(Calculations!AT74),"",Calculations!AT74)</f>
        <v>2483540704747.5435</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0.24365476117238549</v>
      </c>
      <c r="L75" t="str">
        <f>IF(ISBLANK(Calculations!L75),"",Calculations!L75)</f>
        <v>RESIDENTIAL</v>
      </c>
      <c r="M75" t="str">
        <f>IF(ISBLANK(Calculations!M75),"",Calculations!M75)</f>
        <v>heating</v>
      </c>
      <c r="N75" t="str">
        <f>IF(ISBLANK(Calculations!N75),"",Calculations!N75)</f>
        <v>kerosene</v>
      </c>
      <c r="O75">
        <f t="shared" si="0"/>
        <v>105015202065.29814</v>
      </c>
      <c r="P75">
        <f>IF(ISBLANK(Calculations!P75),"",Calculations!P75)</f>
        <v>105015202065.29814</v>
      </c>
      <c r="Q75">
        <f>IF(ISBLANK(Calculations!Q75),"",Calculations!Q75)</f>
        <v>105015202065.29814</v>
      </c>
      <c r="R75">
        <f>IF(ISBLANK(Calculations!R75),"",Calculations!R75)</f>
        <v>104715171200.58852</v>
      </c>
      <c r="S75">
        <f>IF(ISBLANK(Calculations!S75),"",Calculations!S75)</f>
        <v>104291574762.27904</v>
      </c>
      <c r="T75">
        <f>IF(ISBLANK(Calculations!T75),"",Calculations!T75)</f>
        <v>103701241121.20654</v>
      </c>
      <c r="U75">
        <f>IF(ISBLANK(Calculations!U75),"",Calculations!U75)</f>
        <v>102871189167.19144</v>
      </c>
      <c r="V75">
        <f>IF(ISBLANK(Calculations!V75),"",Calculations!V75)</f>
        <v>101800805872.60025</v>
      </c>
      <c r="W75">
        <f>IF(ISBLANK(Calculations!W75),"",Calculations!W75)</f>
        <v>100410836883.73039</v>
      </c>
      <c r="X75">
        <f>IF(ISBLANK(Calculations!X75),"",Calculations!X75)</f>
        <v>98514426338.555557</v>
      </c>
      <c r="Y75">
        <f>IF(ISBLANK(Calculations!Y75),"",Calculations!Y75)</f>
        <v>96184194928.339188</v>
      </c>
      <c r="Z75">
        <f>IF(ISBLANK(Calculations!Z75),"",Calculations!Z75)</f>
        <v>93307796628.229996</v>
      </c>
      <c r="AA75">
        <f>IF(ISBLANK(Calculations!AA75),"",Calculations!AA75)</f>
        <v>90010874866.273544</v>
      </c>
      <c r="AB75">
        <f>IF(ISBLANK(Calculations!AB75),"",Calculations!AB75)</f>
        <v>86392998161.246979</v>
      </c>
      <c r="AC75">
        <f>IF(ISBLANK(Calculations!AC75),"",Calculations!AC75)</f>
        <v>82456072460.336304</v>
      </c>
      <c r="AD75">
        <f>IF(ISBLANK(Calculations!AD75),"",Calculations!AD75)</f>
        <v>78301217798.50946</v>
      </c>
      <c r="AE75">
        <f>IF(ISBLANK(Calculations!AE75),"",Calculations!AE75)</f>
        <v>73909321579.840302</v>
      </c>
      <c r="AF75">
        <f>IF(ISBLANK(Calculations!AF75),"",Calculations!AF75)</f>
        <v>69440498106.529617</v>
      </c>
      <c r="AG75">
        <f>IF(ISBLANK(Calculations!AG75),"",Calculations!AG75)</f>
        <v>64887476655.744835</v>
      </c>
      <c r="AH75">
        <f>IF(ISBLANK(Calculations!AH75),"",Calculations!AH75)</f>
        <v>60264402875.677116</v>
      </c>
      <c r="AI75">
        <f>IF(ISBLANK(Calculations!AI75),"",Calculations!AI75)</f>
        <v>55652377565.229584</v>
      </c>
      <c r="AJ75">
        <f>IF(ISBLANK(Calculations!AJ75),"",Calculations!AJ75)</f>
        <v>51116472863.622643</v>
      </c>
      <c r="AK75">
        <f>IF(ISBLANK(Calculations!AK75),"",Calculations!AK75)</f>
        <v>46648959845.602509</v>
      </c>
      <c r="AL75">
        <f>IF(ISBLANK(Calculations!AL75),"",Calculations!AL75)</f>
        <v>42380813624.083511</v>
      </c>
      <c r="AM75">
        <f>IF(ISBLANK(Calculations!AM75),"",Calculations!AM75)</f>
        <v>38398272917.819054</v>
      </c>
      <c r="AN75">
        <f>IF(ISBLANK(Calculations!AN75),"",Calculations!AN75)</f>
        <v>34730968935.961006</v>
      </c>
      <c r="AO75">
        <f>IF(ISBLANK(Calculations!AO75),"",Calculations!AO75)</f>
        <v>31435585269.979408</v>
      </c>
      <c r="AP75">
        <f>IF(ISBLANK(Calculations!AP75),"",Calculations!AP75)</f>
        <v>28515159826.390026</v>
      </c>
      <c r="AQ75">
        <f>IF(ISBLANK(Calculations!AQ75),"",Calculations!AQ75)</f>
        <v>26000473446.994522</v>
      </c>
      <c r="AR75">
        <f>IF(ISBLANK(Calculations!AR75),"",Calculations!AR75)</f>
        <v>23892151901.072731</v>
      </c>
      <c r="AS75">
        <f>IF(ISBLANK(Calculations!AS75),"",Calculations!AS75)</f>
        <v>22172612073.694973</v>
      </c>
      <c r="AT75">
        <f>IF(ISBLANK(Calculations!AT75),"",Calculations!AT75)</f>
        <v>20811466535.846382</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0.24365476117238549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0.84389726617078142</v>
      </c>
      <c r="K77">
        <f>IF(ISBLANK(Calculations!K77),"",Calculations!K77)</f>
        <v>0.24365476117238549</v>
      </c>
      <c r="L77" t="str">
        <f>IF(ISBLANK(Calculations!L77),"",Calculations!L77)</f>
        <v>RESIDENTIAL</v>
      </c>
      <c r="M77" t="str">
        <f>IF(ISBLANK(Calculations!M77),"",Calculations!M77)</f>
        <v>heating</v>
      </c>
      <c r="N77" t="str">
        <f>IF(ISBLANK(Calculations!N77),"",Calculations!N77)</f>
        <v>LPG propane or butane</v>
      </c>
      <c r="O77">
        <f t="shared" si="0"/>
        <v>2413357090774.7744</v>
      </c>
      <c r="P77">
        <f>IF(ISBLANK(Calculations!P77),"",Calculations!P77)</f>
        <v>2413357090774.7744</v>
      </c>
      <c r="Q77">
        <f>IF(ISBLANK(Calculations!Q77),"",Calculations!Q77)</f>
        <v>2413357090774.7744</v>
      </c>
      <c r="R77">
        <f>IF(ISBLANK(Calculations!R77),"",Calculations!R77)</f>
        <v>2423373162188.749</v>
      </c>
      <c r="S77">
        <f>IF(ISBLANK(Calculations!S77),"",Calculations!S77)</f>
        <v>2432568277427.2007</v>
      </c>
      <c r="T77">
        <f>IF(ISBLANK(Calculations!T77),"",Calculations!T77)</f>
        <v>2441221972961.6006</v>
      </c>
      <c r="U77">
        <f>IF(ISBLANK(Calculations!U77),"",Calculations!U77)</f>
        <v>2448949535263.251</v>
      </c>
      <c r="V77">
        <f>IF(ISBLANK(Calculations!V77),"",Calculations!V77)</f>
        <v>2457518008263.0332</v>
      </c>
      <c r="W77">
        <f>IF(ISBLANK(Calculations!W77),"",Calculations!W77)</f>
        <v>2467311249690.7749</v>
      </c>
      <c r="X77">
        <f>IF(ISBLANK(Calculations!X77),"",Calculations!X77)</f>
        <v>2475498643172.6816</v>
      </c>
      <c r="Y77">
        <f>IF(ISBLANK(Calculations!Y77),"",Calculations!Y77)</f>
        <v>2484814270034.3789</v>
      </c>
      <c r="Z77">
        <f>IF(ISBLANK(Calculations!Z77),"",Calculations!Z77)</f>
        <v>2492746648694.0171</v>
      </c>
      <c r="AA77">
        <f>IF(ISBLANK(Calculations!AA77),"",Calculations!AA77)</f>
        <v>2501032473368.7412</v>
      </c>
      <c r="AB77">
        <f>IF(ISBLANK(Calculations!AB77),"",Calculations!AB77)</f>
        <v>2509839749761.4941</v>
      </c>
      <c r="AC77">
        <f>IF(ISBLANK(Calculations!AC77),"",Calculations!AC77)</f>
        <v>2517193675126.4912</v>
      </c>
      <c r="AD77">
        <f>IF(ISBLANK(Calculations!AD77),"",Calculations!AD77)</f>
        <v>2524835515325.5532</v>
      </c>
      <c r="AE77">
        <f>IF(ISBLANK(Calculations!AE77),"",Calculations!AE77)</f>
        <v>2530276341966.5308</v>
      </c>
      <c r="AF77">
        <f>IF(ISBLANK(Calculations!AF77),"",Calculations!AF77)</f>
        <v>2536631422454.6982</v>
      </c>
      <c r="AG77">
        <f>IF(ISBLANK(Calculations!AG77),"",Calculations!AG77)</f>
        <v>2541922932092.7769</v>
      </c>
      <c r="AH77">
        <f>IF(ISBLANK(Calculations!AH77),"",Calculations!AH77)</f>
        <v>2545328098223.3809</v>
      </c>
      <c r="AI77">
        <f>IF(ISBLANK(Calculations!AI77),"",Calculations!AI77)</f>
        <v>2548375596660.8135</v>
      </c>
      <c r="AJ77">
        <f>IF(ISBLANK(Calculations!AJ77),"",Calculations!AJ77)</f>
        <v>2551834962658.354</v>
      </c>
      <c r="AK77">
        <f>IF(ISBLANK(Calculations!AK77),"",Calculations!AK77)</f>
        <v>2550489090282.2422</v>
      </c>
      <c r="AL77">
        <f>IF(ISBLANK(Calculations!AL77),"",Calculations!AL77)</f>
        <v>2548860256101.1123</v>
      </c>
      <c r="AM77">
        <f>IF(ISBLANK(Calculations!AM77),"",Calculations!AM77)</f>
        <v>2549263295910.2646</v>
      </c>
      <c r="AN77">
        <f>IF(ISBLANK(Calculations!AN77),"",Calculations!AN77)</f>
        <v>2550953453867.1992</v>
      </c>
      <c r="AO77">
        <f>IF(ISBLANK(Calculations!AO77),"",Calculations!AO77)</f>
        <v>2555220934751.7563</v>
      </c>
      <c r="AP77">
        <f>IF(ISBLANK(Calculations!AP77),"",Calculations!AP77)</f>
        <v>2559881341083.1406</v>
      </c>
      <c r="AQ77">
        <f>IF(ISBLANK(Calculations!AQ77),"",Calculations!AQ77)</f>
        <v>2565746709094.3994</v>
      </c>
      <c r="AR77">
        <f>IF(ISBLANK(Calculations!AR77),"",Calculations!AR77)</f>
        <v>2572547712628.3779</v>
      </c>
      <c r="AS77">
        <f>IF(ISBLANK(Calculations!AS77),"",Calculations!AS77)</f>
        <v>2579878119192.9888</v>
      </c>
      <c r="AT77">
        <f>IF(ISBLANK(Calculations!AT77),"",Calculations!AT77)</f>
        <v>2587449827579.4868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0.24365476117238549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0.10552445303896416</v>
      </c>
      <c r="K82">
        <f>IF(ISBLANK(Calculations!K82),"",Calculations!K82)</f>
        <v>0.24365476117238549</v>
      </c>
      <c r="L82" t="str">
        <f>IF(ISBLANK(Calculations!L82),"",Calculations!L82)</f>
        <v>RESIDENTIAL</v>
      </c>
      <c r="M82" t="str">
        <f>IF(ISBLANK(Calculations!M82),"",Calculations!M82)</f>
        <v>cooling</v>
      </c>
      <c r="N82" t="str">
        <f>IF(ISBLANK(Calculations!N82),"",Calculations!N82)</f>
        <v>electricity</v>
      </c>
      <c r="O82">
        <f t="shared" ref="O82:O145" si="1">P82</f>
        <v>4087080765723.8511</v>
      </c>
      <c r="P82">
        <f>IF(ISBLANK(Calculations!P82),"",Calculations!P82)-(SUMIFS(BDEQ!B:B,BDEQ!$AG:$AG,About!$B$2,BDEQ!$AH:$AH,$I82)*BDEQ!$C$2*$J82*$K82)</f>
        <v>4087080765723.8511</v>
      </c>
      <c r="Q82">
        <f>IF(ISBLANK(Calculations!Q82),"",Calculations!Q82)-(SUMIFS(BDEQ!C:C,BDEQ!$AG:$AG,About!$B$2,BDEQ!$AH:$AH,$I82)*BDEQ!$C$2*$J82*$K82)</f>
        <v>4087080765723.8511</v>
      </c>
      <c r="R82">
        <f>IF(ISBLANK(Calculations!R82),"",Calculations!R82)-(SUMIFS(BDEQ!D:D,BDEQ!$AG:$AG,About!$B$2,BDEQ!$AH:$AH,$I82)*BDEQ!$C$2*$J82*$K82)</f>
        <v>4005400629679.9058</v>
      </c>
      <c r="S82" s="99">
        <f>IF(ISBLANK(Calculations!S82),"",Calculations!S82 + ('IRA Buildings Changes'!$C$39/($AB$81-$R$81)*(S81-$R$81)))-(SUMIFS(BDEQ!E:E,BDEQ!$AG:$AG,About!$B$2,BDEQ!$AH:$AH,$I82)*BDEQ!$C$2*$J82*$K82)</f>
        <v>4155314309850.1997</v>
      </c>
      <c r="T82" s="99">
        <f>IF(ISBLANK(Calculations!T82),"",Calculations!T82 + ('IRA Buildings Changes'!$C$39/($AB$81-$R$81)*(T81-$R$81)))-(SUMIFS(BDEQ!F:F,BDEQ!$AG:$AG,About!$B$2,BDEQ!$AH:$AH,$I82)*BDEQ!$C$2*$J82*$K82)</f>
        <v>4309928816908.5835</v>
      </c>
      <c r="U82" s="99">
        <f>IF(ISBLANK(Calculations!U82),"",Calculations!U82 + ('IRA Buildings Changes'!$C$39/($AB$81-$R$81)*(U81-$R$81)))-(SUMIFS(BDEQ!G:G,BDEQ!$AG:$AG,About!$B$2,BDEQ!$AH:$AH,$I82)*BDEQ!$C$2*$J82*$K82)</f>
        <v>4468356909706.415</v>
      </c>
      <c r="V82" s="99">
        <f>IF(ISBLANK(Calculations!V82),"",Calculations!V82 + ('IRA Buildings Changes'!$C$39/($AB$81-$R$81)*(V81-$R$81)))-(SUMIFS(BDEQ!H:H,BDEQ!$AG:$AG,About!$B$2,BDEQ!$AH:$AH,$I82)*BDEQ!$C$2*$J82*$K82)</f>
        <v>4634761602084.3574</v>
      </c>
      <c r="W82" s="99">
        <f>IF(ISBLANK(Calculations!W82),"",Calculations!W82 + ('IRA Buildings Changes'!$C$39/($AB$81-$R$81)*(W81-$R$81)))-(SUMIFS(BDEQ!I:I,BDEQ!$AG:$AG,About!$B$2,BDEQ!$AH:$AH,$I82)*BDEQ!$C$2*$J82*$K82)</f>
        <v>4807605970686.3467</v>
      </c>
      <c r="X82" s="99">
        <f>IF(ISBLANK(Calculations!X82),"",Calculations!X82 + ('IRA Buildings Changes'!$C$39/($AB$81-$R$81)*(X81-$R$81)))-(SUMIFS(BDEQ!J:J,BDEQ!$AG:$AG,About!$B$2,BDEQ!$AH:$AH,$I82)*BDEQ!$C$2*$J82*$K82)</f>
        <v>4986572475744.6387</v>
      </c>
      <c r="Y82" s="99">
        <f>IF(ISBLANK(Calculations!Y82),"",Calculations!Y82 + ('IRA Buildings Changes'!$C$39/($AB$81-$R$81)*(Y81-$R$81)))-(SUMIFS(BDEQ!K:K,BDEQ!$AG:$AG,About!$B$2,BDEQ!$AH:$AH,$I82)*BDEQ!$C$2*$J82*$K82)</f>
        <v>5170677799455.416</v>
      </c>
      <c r="Z82" s="99">
        <f>IF(ISBLANK(Calculations!Z82),"",Calculations!Z82 + ('IRA Buildings Changes'!$C$39/($AB$81-$R$81)*(Z81-$R$81)))-(SUMIFS(BDEQ!L:L,BDEQ!$AG:$AG,About!$B$2,BDEQ!$AH:$AH,$I82)*BDEQ!$C$2*$J82*$K82)</f>
        <v>5357470770880.0059</v>
      </c>
      <c r="AA82" s="99">
        <f>IF(ISBLANK(Calculations!AA82),"",Calculations!AA82 + ('IRA Buildings Changes'!$C$39/($AB$81-$R$81)*(AA81-$R$81)))-(SUMIFS(BDEQ!M:M,BDEQ!$AG:$AG,About!$B$2,BDEQ!$AH:$AH,$I82)*BDEQ!$C$2*$J82*$K82)</f>
        <v>5550809546794.3887</v>
      </c>
      <c r="AB82" s="98">
        <f>IF(ISBLANK(Calculations!AB82),"",Calculations!AB82 + 'IRA Buildings Changes'!C39)-(SUMIFS(BDEQ!N:N,BDEQ!$AG:$AG,About!$B$2,BDEQ!$AH:$AH,$I82)*BDEQ!$C$2*$J82*$K82)</f>
        <v>5748756003296.9941</v>
      </c>
      <c r="AC82" s="99">
        <f>IF(ISBLANK(Calculations!AC82),"",Calculations!AC82  + 'IRA Buildings Changes'!$C$39)-(SUMIFS(BDEQ!O:O,BDEQ!$AG:$AG,About!$B$2,BDEQ!$AH:$AH,$I82)*BDEQ!$C$2*$J82*$K82)</f>
        <v>5722421398053.9746</v>
      </c>
      <c r="AD82" s="99">
        <f>IF(ISBLANK(Calculations!AD82),"",Calculations!AD82  + 'IRA Buildings Changes'!$C$39)-(SUMIFS(BDEQ!P:P,BDEQ!$AG:$AG,About!$B$2,BDEQ!$AH:$AH,$I82)*BDEQ!$C$2*$J82*$K82)</f>
        <v>5698821824170.4648</v>
      </c>
      <c r="AE82" s="99">
        <f>IF(ISBLANK(Calculations!AE82),"",Calculations!AE82  + 'IRA Buildings Changes'!$C$39)-(SUMIFS(BDEQ!Q:Q,BDEQ!$AG:$AG,About!$B$2,BDEQ!$AH:$AH,$I82)*BDEQ!$C$2*$J82*$K82)</f>
        <v>5677899820312.9678</v>
      </c>
      <c r="AF82" s="99">
        <f>IF(ISBLANK(Calculations!AF82),"",Calculations!AF82  + 'IRA Buildings Changes'!$C$39)-(SUMIFS(BDEQ!R:R,BDEQ!$AG:$AG,About!$B$2,BDEQ!$AH:$AH,$I82)*BDEQ!$C$2*$J82*$K82)</f>
        <v>5659401504559.7021</v>
      </c>
      <c r="AG82" s="99">
        <f>IF(ISBLANK(Calculations!AG82),"",Calculations!AG82  + 'IRA Buildings Changes'!$C$39)-(SUMIFS(BDEQ!S:S,BDEQ!$AG:$AG,About!$B$2,BDEQ!$AH:$AH,$I82)*BDEQ!$C$2*$J82*$K82)</f>
        <v>5642138817024.3662</v>
      </c>
      <c r="AH82" s="99">
        <f>IF(ISBLANK(Calculations!AH82),"",Calculations!AH82  + 'IRA Buildings Changes'!$C$39)-(SUMIFS(BDEQ!T:T,BDEQ!$AG:$AG,About!$B$2,BDEQ!$AH:$AH,$I82)*BDEQ!$C$2*$J82*$K82)</f>
        <v>5628680154077.7119</v>
      </c>
      <c r="AI82" s="99">
        <f>IF(ISBLANK(Calculations!AI82),"",Calculations!AI82  + 'IRA Buildings Changes'!$C$39)-(SUMIFS(BDEQ!U:U,BDEQ!$AG:$AG,About!$B$2,BDEQ!$AH:$AH,$I82)*BDEQ!$C$2*$J82*$K82)</f>
        <v>5617166546475.7725</v>
      </c>
      <c r="AJ82" s="99">
        <f>IF(ISBLANK(Calculations!AJ82),"",Calculations!AJ82  + 'IRA Buildings Changes'!$C$39)-(SUMIFS(BDEQ!V:V,BDEQ!$AG:$AG,About!$B$2,BDEQ!$AH:$AH,$I82)*BDEQ!$C$2*$J82*$K82)</f>
        <v>5607511773386.5449</v>
      </c>
      <c r="AK82" s="99">
        <f>IF(ISBLANK(Calculations!AK82),"",Calculations!AK82  + 'IRA Buildings Changes'!$C$39)-(SUMIFS(BDEQ!W:W,BDEQ!$AG:$AG,About!$B$2,BDEQ!$AH:$AH,$I82)*BDEQ!$C$2*$J82*$K82)</f>
        <v>5599627781097.2109</v>
      </c>
      <c r="AL82" s="99">
        <f>IF(ISBLANK(Calculations!AL82),"",Calculations!AL82  + 'IRA Buildings Changes'!$C$39)-(SUMIFS(BDEQ!X:X,BDEQ!$AG:$AG,About!$B$2,BDEQ!$AH:$AH,$I82)*BDEQ!$C$2*$J82*$K82)</f>
        <v>5591893527516.7451</v>
      </c>
      <c r="AM82" s="99">
        <f>IF(ISBLANK(Calculations!AM82),"",Calculations!AM82  + 'IRA Buildings Changes'!$C$39)-(SUMIFS(BDEQ!Y:Y,BDEQ!$AG:$AG,About!$B$2,BDEQ!$AH:$AH,$I82)*BDEQ!$C$2*$J82*$K82)</f>
        <v>5586822274110.3857</v>
      </c>
      <c r="AN82" s="99">
        <f>IF(ISBLANK(Calculations!AN82),"",Calculations!AN82  + 'IRA Buildings Changes'!$C$39)-(SUMIFS(BDEQ!Z:Z,BDEQ!$AG:$AG,About!$B$2,BDEQ!$AH:$AH,$I82)*BDEQ!$C$2*$J82*$K82)</f>
        <v>5583048067466.75</v>
      </c>
      <c r="AO82" s="99">
        <f>IF(ISBLANK(Calculations!AO82),"",Calculations!AO82  + 'IRA Buildings Changes'!$C$39)-(SUMIFS(BDEQ!AA:AA,BDEQ!$AG:$AG,About!$B$2,BDEQ!$AH:$AH,$I82)*BDEQ!$C$2*$J82*$K82)</f>
        <v>5578716850582.4863</v>
      </c>
      <c r="AP82" s="99">
        <f>IF(ISBLANK(Calculations!AP82),"",Calculations!AP82  + 'IRA Buildings Changes'!$C$39)-(SUMIFS(BDEQ!AB:AB,BDEQ!$AG:$AG,About!$B$2,BDEQ!$AH:$AH,$I82)*BDEQ!$C$2*$J82*$K82)</f>
        <v>5576505371013.291</v>
      </c>
      <c r="AQ82" s="99">
        <f>IF(ISBLANK(Calculations!AQ82),"",Calculations!AQ82  + 'IRA Buildings Changes'!$C$39)-(SUMIFS(BDEQ!AC:AC,BDEQ!$AG:$AG,About!$B$2,BDEQ!$AH:$AH,$I82)*BDEQ!$C$2*$J82*$K82)</f>
        <v>5575375982225.3555</v>
      </c>
      <c r="AR82" s="99">
        <f>IF(ISBLANK(Calculations!AR82),"",Calculations!AR82  + 'IRA Buildings Changes'!$C$39)-(SUMIFS(BDEQ!AD:AD,BDEQ!$AG:$AG,About!$B$2,BDEQ!$AH:$AH,$I82)*BDEQ!$C$2*$J82*$K82)</f>
        <v>5573457938304.6875</v>
      </c>
      <c r="AS82" s="99">
        <f>IF(ISBLANK(Calculations!AS82),"",Calculations!AS82  + 'IRA Buildings Changes'!$C$39)-(SUMIFS(BDEQ!AE:AE,BDEQ!$AG:$AG,About!$B$2,BDEQ!$AH:$AH,$I82)*BDEQ!$C$2*$J82*$K82)</f>
        <v>5573468496540.7812</v>
      </c>
      <c r="AT82" s="99">
        <f>IF(ISBLANK(Calculations!AT82),"",Calculations!AT82  + 'IRA Buildings Changes'!$C$39)-(SUMIFS(BDEQ!AF:AF,BDEQ!$AG:$AG,About!$B$2,BDEQ!$AH:$AH,$I82)*BDEQ!$C$2*$J82*$K82)</f>
        <v>5574169393185.7871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0.24365476117238549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0.24365476117238549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0.24365476117238549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0.24365476117238549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0.24365476117238549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0.24365476117238549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0.24365476117238549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0.24365476117238549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0.24365476117238549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4.103678043667848E-2</v>
      </c>
      <c r="K95">
        <f>IF(ISBLANK(Calculations!K95),"",Calculations!K95)</f>
        <v>0.24365476117238549</v>
      </c>
      <c r="L95" t="str">
        <f>IF(ISBLANK(Calculations!L95),"",Calculations!L95)</f>
        <v>RESIDENTIAL</v>
      </c>
      <c r="M95" t="str">
        <f>IF(ISBLANK(Calculations!M95),"",Calculations!M95)</f>
        <v>lighting</v>
      </c>
      <c r="N95" t="str">
        <f>IF(ISBLANK(Calculations!N95),"",Calculations!N95)</f>
        <v>electricity</v>
      </c>
      <c r="O95">
        <f t="shared" si="1"/>
        <v>1589400666668.7178</v>
      </c>
      <c r="P95">
        <f>IF(ISBLANK(Calculations!P95),"",Calculations!P95)-(SUMIFS(BDEQ!B:B,BDEQ!$AG:$AG,About!$B$2,BDEQ!$AH:$AH,$I95)*BDEQ!$C$2*$J95*$K95)</f>
        <v>1589400666668.7178</v>
      </c>
      <c r="Q95">
        <f>IF(ISBLANK(Calculations!Q95),"",Calculations!Q95)-(SUMIFS(BDEQ!C:C,BDEQ!$AG:$AG,About!$B$2,BDEQ!$AH:$AH,$I95)*BDEQ!$C$2*$J95*$K95)</f>
        <v>1589400666668.7178</v>
      </c>
      <c r="R95">
        <f>IF(ISBLANK(Calculations!R95),"",Calculations!R95)-(SUMIFS(BDEQ!D:D,BDEQ!$AG:$AG,About!$B$2,BDEQ!$AH:$AH,$I95)*BDEQ!$C$2*$J95*$K95)</f>
        <v>1590711493960.1853</v>
      </c>
      <c r="S95">
        <f>IF(ISBLANK(Calculations!S95),"",Calculations!S95)-(SUMIFS(BDEQ!E:E,BDEQ!$AG:$AG,About!$B$2,BDEQ!$AH:$AH,$I95)*BDEQ!$C$2*$J95*$K95)</f>
        <v>1592972994621.2227</v>
      </c>
      <c r="T95">
        <f>IF(ISBLANK(Calculations!T95),"",Calculations!T95)-(SUMIFS(BDEQ!F:F,BDEQ!$AG:$AG,About!$B$2,BDEQ!$AH:$AH,$I95)*BDEQ!$C$2*$J95*$K95)</f>
        <v>1596078147496.2732</v>
      </c>
      <c r="U95">
        <f>IF(ISBLANK(Calculations!U95),"",Calculations!U95)-(SUMIFS(BDEQ!G:G,BDEQ!$AG:$AG,About!$B$2,BDEQ!$AH:$AH,$I95)*BDEQ!$C$2*$J95*$K95)</f>
        <v>1604187400935.3071</v>
      </c>
      <c r="V95">
        <f>IF(ISBLANK(Calculations!V95),"",Calculations!V95)-(SUMIFS(BDEQ!H:H,BDEQ!$AG:$AG,About!$B$2,BDEQ!$AH:$AH,$I95)*BDEQ!$C$2*$J95*$K95)</f>
        <v>1616952873994.7954</v>
      </c>
      <c r="W95">
        <f>IF(ISBLANK(Calculations!W95),"",Calculations!W95)-(SUMIFS(BDEQ!I:I,BDEQ!$AG:$AG,About!$B$2,BDEQ!$AH:$AH,$I95)*BDEQ!$C$2*$J95*$K95)</f>
        <v>1631144769402.134</v>
      </c>
      <c r="X95">
        <f>IF(ISBLANK(Calculations!X95),"",Calculations!X95)-(SUMIFS(BDEQ!J:J,BDEQ!$AG:$AG,About!$B$2,BDEQ!$AH:$AH,$I95)*BDEQ!$C$2*$J95*$K95)</f>
        <v>1645508823327.2383</v>
      </c>
      <c r="Y95">
        <f>IF(ISBLANK(Calculations!Y95),"",Calculations!Y95)-(SUMIFS(BDEQ!K:K,BDEQ!$AG:$AG,About!$B$2,BDEQ!$AH:$AH,$I95)*BDEQ!$C$2*$J95*$K95)</f>
        <v>1659928649177.6401</v>
      </c>
      <c r="Z95">
        <f>IF(ISBLANK(Calculations!Z95),"",Calculations!Z95)-(SUMIFS(BDEQ!L:L,BDEQ!$AG:$AG,About!$B$2,BDEQ!$AH:$AH,$I95)*BDEQ!$C$2*$J95*$K95)</f>
        <v>1675373928462.4888</v>
      </c>
      <c r="AA95">
        <f>IF(ISBLANK(Calculations!AA95),"",Calculations!AA95)-(SUMIFS(BDEQ!M:M,BDEQ!$AG:$AG,About!$B$2,BDEQ!$AH:$AH,$I95)*BDEQ!$C$2*$J95*$K95)</f>
        <v>1693025188762.1694</v>
      </c>
      <c r="AB95">
        <f>IF(ISBLANK(Calculations!AB95),"",Calculations!AB95)-(SUMIFS(BDEQ!N:N,BDEQ!$AG:$AG,About!$B$2,BDEQ!$AH:$AH,$I95)*BDEQ!$C$2*$J95*$K95)</f>
        <v>1712738055256.9041</v>
      </c>
      <c r="AC95">
        <f>IF(ISBLANK(Calculations!AC95),"",Calculations!AC95)-(SUMIFS(BDEQ!O:O,BDEQ!$AG:$AG,About!$B$2,BDEQ!$AH:$AH,$I95)*BDEQ!$C$2*$J95*$K95)</f>
        <v>1734074201052.5796</v>
      </c>
      <c r="AD95">
        <f>IF(ISBLANK(Calculations!AD95),"",Calculations!AD95)-(SUMIFS(BDEQ!P:P,BDEQ!$AG:$AG,About!$B$2,BDEQ!$AH:$AH,$I95)*BDEQ!$C$2*$J95*$K95)</f>
        <v>1755476063342.3784</v>
      </c>
      <c r="AE95">
        <f>IF(ISBLANK(Calculations!AE95),"",Calculations!AE95)-(SUMIFS(BDEQ!Q:Q,BDEQ!$AG:$AG,About!$B$2,BDEQ!$AH:$AH,$I95)*BDEQ!$C$2*$J95*$K95)</f>
        <v>1777279135298.6812</v>
      </c>
      <c r="AF95">
        <f>IF(ISBLANK(Calculations!AF95),"",Calculations!AF95)-(SUMIFS(BDEQ!R:R,BDEQ!$AG:$AG,About!$B$2,BDEQ!$AH:$AH,$I95)*BDEQ!$C$2*$J95*$K95)</f>
        <v>1795381381382.2417</v>
      </c>
      <c r="AG95">
        <f>IF(ISBLANK(Calculations!AG95),"",Calculations!AG95)-(SUMIFS(BDEQ!S:S,BDEQ!$AG:$AG,About!$B$2,BDEQ!$AH:$AH,$I95)*BDEQ!$C$2*$J95*$K95)</f>
        <v>1812779948433.8818</v>
      </c>
      <c r="AH95">
        <f>IF(ISBLANK(Calculations!AH95),"",Calculations!AH95)-(SUMIFS(BDEQ!T:T,BDEQ!$AG:$AG,About!$B$2,BDEQ!$AH:$AH,$I95)*BDEQ!$C$2*$J95*$K95)</f>
        <v>1829731306694.9653</v>
      </c>
      <c r="AI95">
        <f>IF(ISBLANK(Calculations!AI95),"",Calculations!AI95)-(SUMIFS(BDEQ!U:U,BDEQ!$AG:$AG,About!$B$2,BDEQ!$AH:$AH,$I95)*BDEQ!$C$2*$J95*$K95)</f>
        <v>1846271550812.6042</v>
      </c>
      <c r="AJ95">
        <f>IF(ISBLANK(Calculations!AJ95),"",Calculations!AJ95)-(SUMIFS(BDEQ!V:V,BDEQ!$AG:$AG,About!$B$2,BDEQ!$AH:$AH,$I95)*BDEQ!$C$2*$J95*$K95)</f>
        <v>1862565301727.7244</v>
      </c>
      <c r="AK95">
        <f>IF(ISBLANK(Calculations!AK95),"",Calculations!AK95)-(SUMIFS(BDEQ!W:W,BDEQ!$AG:$AG,About!$B$2,BDEQ!$AH:$AH,$I95)*BDEQ!$C$2*$J95*$K95)</f>
        <v>1877793476111.6306</v>
      </c>
      <c r="AL95">
        <f>IF(ISBLANK(Calculations!AL95),"",Calculations!AL95)-(SUMIFS(BDEQ!X:X,BDEQ!$AG:$AG,About!$B$2,BDEQ!$AH:$AH,$I95)*BDEQ!$C$2*$J95*$K95)</f>
        <v>1893528927934.0078</v>
      </c>
      <c r="AM95">
        <f>IF(ISBLANK(Calculations!AM95),"",Calculations!AM95)-(SUMIFS(BDEQ!Y:Y,BDEQ!$AG:$AG,About!$B$2,BDEQ!$AH:$AH,$I95)*BDEQ!$C$2*$J95*$K95)</f>
        <v>1909960226155.7441</v>
      </c>
      <c r="AN95">
        <f>IF(ISBLANK(Calculations!AN95),"",Calculations!AN95)-(SUMIFS(BDEQ!Z:Z,BDEQ!$AG:$AG,About!$B$2,BDEQ!$AH:$AH,$I95)*BDEQ!$C$2*$J95*$K95)</f>
        <v>1927321081392.2019</v>
      </c>
      <c r="AO95">
        <f>IF(ISBLANK(Calculations!AO95),"",Calculations!AO95)-(SUMIFS(BDEQ!AA:AA,BDEQ!$AG:$AG,About!$B$2,BDEQ!$AH:$AH,$I95)*BDEQ!$C$2*$J95*$K95)</f>
        <v>1945440673872.322</v>
      </c>
      <c r="AP95">
        <f>IF(ISBLANK(Calculations!AP95),"",Calculations!AP95)-(SUMIFS(BDEQ!AB:AB,BDEQ!$AG:$AG,About!$B$2,BDEQ!$AH:$AH,$I95)*BDEQ!$C$2*$J95*$K95)</f>
        <v>1964281658223.0688</v>
      </c>
      <c r="AQ95">
        <f>IF(ISBLANK(Calculations!AQ95),"",Calculations!AQ95)-(SUMIFS(BDEQ!AC:AC,BDEQ!$AG:$AG,About!$B$2,BDEQ!$AH:$AH,$I95)*BDEQ!$C$2*$J95*$K95)</f>
        <v>1983896380251.7993</v>
      </c>
      <c r="AR95">
        <f>IF(ISBLANK(Calculations!AR95),"",Calculations!AR95)-(SUMIFS(BDEQ!AD:AD,BDEQ!$AG:$AG,About!$B$2,BDEQ!$AH:$AH,$I95)*BDEQ!$C$2*$J95*$K95)</f>
        <v>2003984668440.6821</v>
      </c>
      <c r="AS95">
        <f>IF(ISBLANK(Calculations!AS95),"",Calculations!AS95)-(SUMIFS(BDEQ!AE:AE,BDEQ!$AG:$AG,About!$B$2,BDEQ!$AH:$AH,$I95)*BDEQ!$C$2*$J95*$K95)</f>
        <v>2024590393797.0996</v>
      </c>
      <c r="AT95">
        <f>IF(ISBLANK(Calculations!AT95),"",Calculations!AT95)-(SUMIFS(BDEQ!AF:AF,BDEQ!$AG:$AG,About!$B$2,BDEQ!$AH:$AH,$I95)*BDEQ!$C$2*$J95*$K95)</f>
        <v>2045822941522.7432</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0.24365476117238549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0.24365476117238549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0.24365476117238549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0.24365476117238549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0.24365476117238549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0.24365476117238549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0.24365476117238549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0.24365476117238549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0.24365476117238549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0.27434823162871136</v>
      </c>
      <c r="K108">
        <f>IF(ISBLANK(Calculations!K108),"",Calculations!K108)</f>
        <v>0.24365476117238549</v>
      </c>
      <c r="L108" t="str">
        <f>IF(ISBLANK(Calculations!L108),"",Calculations!L108)</f>
        <v>RESIDENTIAL</v>
      </c>
      <c r="M108" t="str">
        <f>IF(ISBLANK(Calculations!M108),"",Calculations!M108)</f>
        <v>appl</v>
      </c>
      <c r="N108" t="str">
        <f>IF(ISBLANK(Calculations!N108),"",Calculations!N108)</f>
        <v>electricity</v>
      </c>
      <c r="O108">
        <f t="shared" si="1"/>
        <v>10625815612482.086</v>
      </c>
      <c r="P108">
        <f>IF(ISBLANK(Calculations!P108),"",Calculations!P108)-(SUMIFS(BDEQ!B:B,BDEQ!$AG:$AG,About!$B$2,BDEQ!$AH:$AH,$I108)*BDEQ!$C$2*$J108*$K108)</f>
        <v>10625815612482.086</v>
      </c>
      <c r="Q108">
        <f>IF(ISBLANK(Calculations!Q108),"",Calculations!Q108)-(SUMIFS(BDEQ!C:C,BDEQ!$AG:$AG,About!$B$2,BDEQ!$AH:$AH,$I108)*BDEQ!$C$2*$J108*$K108)</f>
        <v>10625815612482.086</v>
      </c>
      <c r="R108">
        <f>IF(ISBLANK(Calculations!R108),"",Calculations!R108)-(SUMIFS(BDEQ!D:D,BDEQ!$AG:$AG,About!$B$2,BDEQ!$AH:$AH,$I108)*BDEQ!$C$2*$J108*$K108)</f>
        <v>10591666161892.27</v>
      </c>
      <c r="S108">
        <f>IF(ISBLANK(Calculations!S108),"",Calculations!S108)-(SUMIFS(BDEQ!E:E,BDEQ!$AG:$AG,About!$B$2,BDEQ!$AH:$AH,$I108)*BDEQ!$C$2*$J108*$K108)</f>
        <v>10559858164361.826</v>
      </c>
      <c r="T108">
        <f>IF(ISBLANK(Calculations!T108),"",Calculations!T108)-(SUMIFS(BDEQ!F:F,BDEQ!$AG:$AG,About!$B$2,BDEQ!$AH:$AH,$I108)*BDEQ!$C$2*$J108*$K108)</f>
        <v>10533963312846.869</v>
      </c>
      <c r="U108">
        <f>IF(ISBLANK(Calculations!U108),"",Calculations!U108)-(SUMIFS(BDEQ!G:G,BDEQ!$AG:$AG,About!$B$2,BDEQ!$AH:$AH,$I108)*BDEQ!$C$2*$J108*$K108)</f>
        <v>10516943946328.729</v>
      </c>
      <c r="V108">
        <f>IF(ISBLANK(Calculations!V108),"",Calculations!V108)-(SUMIFS(BDEQ!H:H,BDEQ!$AG:$AG,About!$B$2,BDEQ!$AH:$AH,$I108)*BDEQ!$C$2*$J108*$K108)</f>
        <v>10510805201548.787</v>
      </c>
      <c r="W108">
        <f>IF(ISBLANK(Calculations!W108),"",Calculations!W108)-(SUMIFS(BDEQ!I:I,BDEQ!$AG:$AG,About!$B$2,BDEQ!$AH:$AH,$I108)*BDEQ!$C$2*$J108*$K108)</f>
        <v>10516059944488.166</v>
      </c>
      <c r="X108">
        <f>IF(ISBLANK(Calculations!X108),"",Calculations!X108)-(SUMIFS(BDEQ!J:J,BDEQ!$AG:$AG,About!$B$2,BDEQ!$AH:$AH,$I108)*BDEQ!$C$2*$J108*$K108)</f>
        <v>10532407930023.953</v>
      </c>
      <c r="Y108">
        <f>IF(ISBLANK(Calculations!Y108),"",Calculations!Y108)-(SUMIFS(BDEQ!K:K,BDEQ!$AG:$AG,About!$B$2,BDEQ!$AH:$AH,$I108)*BDEQ!$C$2*$J108*$K108)</f>
        <v>10557286158982.385</v>
      </c>
      <c r="Z108">
        <f>IF(ISBLANK(Calculations!Z108),"",Calculations!Z108)-(SUMIFS(BDEQ!L:L,BDEQ!$AG:$AG,About!$B$2,BDEQ!$AH:$AH,$I108)*BDEQ!$C$2*$J108*$K108)</f>
        <v>10592498507247.725</v>
      </c>
      <c r="AA108">
        <f>IF(ISBLANK(Calculations!AA108),"",Calculations!AA108)-(SUMIFS(BDEQ!M:M,BDEQ!$AG:$AG,About!$B$2,BDEQ!$AH:$AH,$I108)*BDEQ!$C$2*$J108*$K108)</f>
        <v>10638090657644.551</v>
      </c>
      <c r="AB108">
        <f>IF(ISBLANK(Calculations!AB108),"",Calculations!AB108)-(SUMIFS(BDEQ!N:N,BDEQ!$AG:$AG,About!$B$2,BDEQ!$AH:$AH,$I108)*BDEQ!$C$2*$J108*$K108)</f>
        <v>10692289399308.762</v>
      </c>
      <c r="AC108">
        <f>IF(ISBLANK(Calculations!AC108),"",Calculations!AC108)-(SUMIFS(BDEQ!O:O,BDEQ!$AG:$AG,About!$B$2,BDEQ!$AH:$AH,$I108)*BDEQ!$C$2*$J108*$K108)</f>
        <v>10752675758520.566</v>
      </c>
      <c r="AD108">
        <f>IF(ISBLANK(Calculations!AD108),"",Calculations!AD108)-(SUMIFS(BDEQ!P:P,BDEQ!$AG:$AG,About!$B$2,BDEQ!$AH:$AH,$I108)*BDEQ!$C$2*$J108*$K108)</f>
        <v>10820639131093.168</v>
      </c>
      <c r="AE108">
        <f>IF(ISBLANK(Calculations!AE108),"",Calculations!AE108)-(SUMIFS(BDEQ!Q:Q,BDEQ!$AG:$AG,About!$B$2,BDEQ!$AH:$AH,$I108)*BDEQ!$C$2*$J108*$K108)</f>
        <v>10895938665368.102</v>
      </c>
      <c r="AF108">
        <f>IF(ISBLANK(Calculations!AF108),"",Calculations!AF108)-(SUMIFS(BDEQ!R:R,BDEQ!$AG:$AG,About!$B$2,BDEQ!$AH:$AH,$I108)*BDEQ!$C$2*$J108*$K108)</f>
        <v>10976469454441.885</v>
      </c>
      <c r="AG108">
        <f>IF(ISBLANK(Calculations!AG108),"",Calculations!AG108)-(SUMIFS(BDEQ!S:S,BDEQ!$AG:$AG,About!$B$2,BDEQ!$AH:$AH,$I108)*BDEQ!$C$2*$J108*$K108)</f>
        <v>11059875162928.164</v>
      </c>
      <c r="AH108">
        <f>IF(ISBLANK(Calculations!AH108),"",Calculations!AH108)-(SUMIFS(BDEQ!T:T,BDEQ!$AG:$AG,About!$B$2,BDEQ!$AH:$AH,$I108)*BDEQ!$C$2*$J108*$K108)</f>
        <v>11144796146436.311</v>
      </c>
      <c r="AI108">
        <f>IF(ISBLANK(Calculations!AI108),"",Calculations!AI108)-(SUMIFS(BDEQ!U:U,BDEQ!$AG:$AG,About!$B$2,BDEQ!$AH:$AH,$I108)*BDEQ!$C$2*$J108*$K108)</f>
        <v>11229866732596.461</v>
      </c>
      <c r="AJ108">
        <f>IF(ISBLANK(Calculations!AJ108),"",Calculations!AJ108)-(SUMIFS(BDEQ!V:V,BDEQ!$AG:$AG,About!$B$2,BDEQ!$AH:$AH,$I108)*BDEQ!$C$2*$J108*$K108)</f>
        <v>11315304977536.299</v>
      </c>
      <c r="AK108">
        <f>IF(ISBLANK(Calculations!AK108),"",Calculations!AK108)-(SUMIFS(BDEQ!W:W,BDEQ!$AG:$AG,About!$B$2,BDEQ!$AH:$AH,$I108)*BDEQ!$C$2*$J108*$K108)</f>
        <v>11392418558423.258</v>
      </c>
      <c r="AL108">
        <f>IF(ISBLANK(Calculations!AL108),"",Calculations!AL108)-(SUMIFS(BDEQ!X:X,BDEQ!$AG:$AG,About!$B$2,BDEQ!$AH:$AH,$I108)*BDEQ!$C$2*$J108*$K108)</f>
        <v>11470059382701.117</v>
      </c>
      <c r="AM108">
        <f>IF(ISBLANK(Calculations!AM108),"",Calculations!AM108)-(SUMIFS(BDEQ!Y:Y,BDEQ!$AG:$AG,About!$B$2,BDEQ!$AH:$AH,$I108)*BDEQ!$C$2*$J108*$K108)</f>
        <v>11548280861192.506</v>
      </c>
      <c r="AN108">
        <f>IF(ISBLANK(Calculations!AN108),"",Calculations!AN108)-(SUMIFS(BDEQ!Z:Z,BDEQ!$AG:$AG,About!$B$2,BDEQ!$AH:$AH,$I108)*BDEQ!$C$2*$J108*$K108)</f>
        <v>11627770996166.99</v>
      </c>
      <c r="AO108">
        <f>IF(ISBLANK(Calculations!AO108),"",Calculations!AO108)-(SUMIFS(BDEQ!AA:AA,BDEQ!$AG:$AG,About!$B$2,BDEQ!$AH:$AH,$I108)*BDEQ!$C$2*$J108*$K108)</f>
        <v>11707603757460.826</v>
      </c>
      <c r="AP108">
        <f>IF(ISBLANK(Calculations!AP108),"",Calculations!AP108)-(SUMIFS(BDEQ!AB:AB,BDEQ!$AG:$AG,About!$B$2,BDEQ!$AH:$AH,$I108)*BDEQ!$C$2*$J108*$K108)</f>
        <v>11788025296289.562</v>
      </c>
      <c r="AQ108">
        <f>IF(ISBLANK(Calculations!AQ108),"",Calculations!AQ108)-(SUMIFS(BDEQ!AC:AC,BDEQ!$AG:$AG,About!$B$2,BDEQ!$AH:$AH,$I108)*BDEQ!$C$2*$J108*$K108)</f>
        <v>11870158128200.541</v>
      </c>
      <c r="AR108">
        <f>IF(ISBLANK(Calculations!AR108),"",Calculations!AR108)-(SUMIFS(BDEQ!AD:AD,BDEQ!$AG:$AG,About!$B$2,BDEQ!$AH:$AH,$I108)*BDEQ!$C$2*$J108*$K108)</f>
        <v>11952883201364.094</v>
      </c>
      <c r="AS108">
        <f>IF(ISBLANK(Calculations!AS108),"",Calculations!AS108)-(SUMIFS(BDEQ!AE:AE,BDEQ!$AG:$AG,About!$B$2,BDEQ!$AH:$AH,$I108)*BDEQ!$C$2*$J108*$K108)</f>
        <v>12036875972979.223</v>
      </c>
      <c r="AT108">
        <f>IF(ISBLANK(Calculations!AT108),"",Calculations!AT108)-(SUMIFS(BDEQ!AF:AF,BDEQ!$AG:$AG,About!$B$2,BDEQ!$AH:$AH,$I108)*BDEQ!$C$2*$J108*$K108)</f>
        <v>12122954081153.467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0.24365476117238549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0.24617780486643465</v>
      </c>
      <c r="K110">
        <f>IF(ISBLANK(Calculations!K110),"",Calculations!K110)</f>
        <v>0.24365476117238549</v>
      </c>
      <c r="L110" t="str">
        <f>IF(ISBLANK(Calculations!L110),"",Calculations!L110)</f>
        <v>RESIDENTIAL</v>
      </c>
      <c r="M110" t="str">
        <f>IF(ISBLANK(Calculations!M110),"",Calculations!M110)</f>
        <v>appl</v>
      </c>
      <c r="N110" t="str">
        <f>IF(ISBLANK(Calculations!N110),"",Calculations!N110)</f>
        <v>natural gas</v>
      </c>
      <c r="O110">
        <f t="shared" si="1"/>
        <v>5174381240034.3281</v>
      </c>
      <c r="P110">
        <f>IF(ISBLANK(Calculations!P110),"",Calculations!P110)</f>
        <v>5174381240034.3281</v>
      </c>
      <c r="Q110">
        <f>IF(ISBLANK(Calculations!Q110),"",Calculations!Q110)</f>
        <v>5174381240034.3281</v>
      </c>
      <c r="R110">
        <f>IF(ISBLANK(Calculations!R110),"",Calculations!R110)</f>
        <v>5207710869450.541</v>
      </c>
      <c r="S110">
        <f>IF(ISBLANK(Calculations!S110),"",Calculations!S110)</f>
        <v>5241914029804.0137</v>
      </c>
      <c r="T110">
        <f>IF(ISBLANK(Calculations!T110),"",Calculations!T110)</f>
        <v>5277673704215.667</v>
      </c>
      <c r="U110">
        <f>IF(ISBLANK(Calculations!U110),"",Calculations!U110)</f>
        <v>5315773782728.7754</v>
      </c>
      <c r="V110">
        <f>IF(ISBLANK(Calculations!V110),"",Calculations!V110)</f>
        <v>5357308018563.541</v>
      </c>
      <c r="W110">
        <f>IF(ISBLANK(Calculations!W110),"",Calculations!W110)</f>
        <v>5401393393482.8359</v>
      </c>
      <c r="X110">
        <f>IF(ISBLANK(Calculations!X110),"",Calculations!X110)</f>
        <v>5446654421961.9883</v>
      </c>
      <c r="Y110">
        <f>IF(ISBLANK(Calculations!Y110),"",Calculations!Y110)</f>
        <v>5491853836179.0098</v>
      </c>
      <c r="Z110">
        <f>IF(ISBLANK(Calculations!Z110),"",Calculations!Z110)</f>
        <v>5538020447561.8936</v>
      </c>
      <c r="AA110">
        <f>IF(ISBLANK(Calculations!AA110),"",Calculations!AA110)</f>
        <v>5584947685871.126</v>
      </c>
      <c r="AB110">
        <f>IF(ISBLANK(Calculations!AB110),"",Calculations!AB110)</f>
        <v>5631139510415.1084</v>
      </c>
      <c r="AC110">
        <f>IF(ISBLANK(Calculations!AC110),"",Calculations!AC110)</f>
        <v>5676638473820.8467</v>
      </c>
      <c r="AD110">
        <f>IF(ISBLANK(Calculations!AD110),"",Calculations!AD110)</f>
        <v>5723372330364.002</v>
      </c>
      <c r="AE110">
        <f>IF(ISBLANK(Calculations!AE110),"",Calculations!AE110)</f>
        <v>5771841426401.3818</v>
      </c>
      <c r="AF110">
        <f>IF(ISBLANK(Calculations!AF110),"",Calculations!AF110)</f>
        <v>5821764291747.252</v>
      </c>
      <c r="AG110">
        <f>IF(ISBLANK(Calculations!AG110),"",Calculations!AG110)</f>
        <v>5872059345052.7559</v>
      </c>
      <c r="AH110">
        <f>IF(ISBLANK(Calculations!AH110),"",Calculations!AH110)</f>
        <v>5922575349766.5723</v>
      </c>
      <c r="AI110">
        <f>IF(ISBLANK(Calculations!AI110),"",Calculations!AI110)</f>
        <v>5972850514359.4355</v>
      </c>
      <c r="AJ110">
        <f>IF(ISBLANK(Calculations!AJ110),"",Calculations!AJ110)</f>
        <v>6022775270661.8135</v>
      </c>
      <c r="AK110">
        <f>IF(ISBLANK(Calculations!AK110),"",Calculations!AK110)</f>
        <v>6063705446548.9717</v>
      </c>
      <c r="AL110">
        <f>IF(ISBLANK(Calculations!AL110),"",Calculations!AL110)</f>
        <v>6104716969362.5215</v>
      </c>
      <c r="AM110">
        <f>IF(ISBLANK(Calculations!AM110),"",Calculations!AM110)</f>
        <v>6146068118112.8838</v>
      </c>
      <c r="AN110">
        <f>IF(ISBLANK(Calculations!AN110),"",Calculations!AN110)</f>
        <v>6187918374222.4727</v>
      </c>
      <c r="AO110">
        <f>IF(ISBLANK(Calculations!AO110),"",Calculations!AO110)</f>
        <v>6230301176152.8213</v>
      </c>
      <c r="AP110">
        <f>IF(ISBLANK(Calculations!AP110),"",Calculations!AP110)</f>
        <v>6273159646488.6562</v>
      </c>
      <c r="AQ110">
        <f>IF(ISBLANK(Calculations!AQ110),"",Calculations!AQ110)</f>
        <v>6316507866915.0342</v>
      </c>
      <c r="AR110">
        <f>IF(ISBLANK(Calculations!AR110),"",Calculations!AR110)</f>
        <v>6360205252962.6104</v>
      </c>
      <c r="AS110">
        <f>IF(ISBLANK(Calculations!AS110),"",Calculations!AS110)</f>
        <v>6404366674522.8447</v>
      </c>
      <c r="AT110">
        <f>IF(ISBLANK(Calculations!AT110),"",Calculations!AT110)</f>
        <v>6449098166591.4316</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7.3528799763906381E-3</v>
      </c>
      <c r="K111">
        <f>IF(ISBLANK(Calculations!K111),"",Calculations!K111)</f>
        <v>0.24365476117238549</v>
      </c>
      <c r="L111" t="str">
        <f>IF(ISBLANK(Calculations!L111),"",Calculations!L111)</f>
        <v>RESIDENTIAL</v>
      </c>
      <c r="M111" t="str">
        <f>IF(ISBLANK(Calculations!M111),"",Calculations!M111)</f>
        <v>appl</v>
      </c>
      <c r="N111" t="str">
        <f>IF(ISBLANK(Calculations!N111),"",Calculations!N111)</f>
        <v>petroleum diesel</v>
      </c>
      <c r="O111">
        <f t="shared" si="1"/>
        <v>21679718560.592361</v>
      </c>
      <c r="P111">
        <f>IF(ISBLANK(Calculations!P111),"",Calculations!P111)</f>
        <v>21679718560.592361</v>
      </c>
      <c r="Q111">
        <f>IF(ISBLANK(Calculations!Q111),"",Calculations!Q111)</f>
        <v>21679718560.592361</v>
      </c>
      <c r="R111">
        <f>IF(ISBLANK(Calculations!R111),"",Calculations!R111)</f>
        <v>20955760725.63002</v>
      </c>
      <c r="S111">
        <f>IF(ISBLANK(Calculations!S111),"",Calculations!S111)</f>
        <v>20442948467.618824</v>
      </c>
      <c r="T111">
        <f>IF(ISBLANK(Calculations!T111),"",Calculations!T111)</f>
        <v>20103637268.713211</v>
      </c>
      <c r="U111">
        <f>IF(ISBLANK(Calculations!U111),"",Calculations!U111)</f>
        <v>19902756147.931774</v>
      </c>
      <c r="V111">
        <f>IF(ISBLANK(Calculations!V111),"",Calculations!V111)</f>
        <v>19812783477.763241</v>
      </c>
      <c r="W111">
        <f>IF(ISBLANK(Calculations!W111),"",Calculations!W111)</f>
        <v>19803285055.2976</v>
      </c>
      <c r="X111">
        <f>IF(ISBLANK(Calculations!X111),"",Calculations!X111)</f>
        <v>19847182474.977196</v>
      </c>
      <c r="Y111">
        <f>IF(ISBLANK(Calculations!Y111),"",Calculations!Y111)</f>
        <v>19923783573.265331</v>
      </c>
      <c r="Z111">
        <f>IF(ISBLANK(Calculations!Z111),"",Calculations!Z111)</f>
        <v>20026392074.354424</v>
      </c>
      <c r="AA111">
        <f>IF(ISBLANK(Calculations!AA111),"",Calculations!AA111)</f>
        <v>20146838095.1478</v>
      </c>
      <c r="AB111">
        <f>IF(ISBLANK(Calculations!AB111),"",Calculations!AB111)</f>
        <v>20274295088.78709</v>
      </c>
      <c r="AC111">
        <f>IF(ISBLANK(Calculations!AC111),"",Calculations!AC111)</f>
        <v>20405689202.023716</v>
      </c>
      <c r="AD111">
        <f>IF(ISBLANK(Calculations!AD111),"",Calculations!AD111)</f>
        <v>20546799156.805157</v>
      </c>
      <c r="AE111">
        <f>IF(ISBLANK(Calculations!AE111),"",Calculations!AE111)</f>
        <v>20697717825.689575</v>
      </c>
      <c r="AF111">
        <f>IF(ISBLANK(Calculations!AF111),"",Calculations!AF111)</f>
        <v>20856022571.483429</v>
      </c>
      <c r="AG111">
        <f>IF(ISBLANK(Calculations!AG111),"",Calculations!AG111)</f>
        <v>21016501083.030872</v>
      </c>
      <c r="AH111">
        <f>IF(ISBLANK(Calculations!AH111),"",Calculations!AH111)</f>
        <v>21178420442.183876</v>
      </c>
      <c r="AI111">
        <f>IF(ISBLANK(Calculations!AI111),"",Calculations!AI111)</f>
        <v>21339850238.389256</v>
      </c>
      <c r="AJ111">
        <f>IF(ISBLANK(Calculations!AJ111),"",Calculations!AJ111)</f>
        <v>21500187168.664711</v>
      </c>
      <c r="AK111">
        <f>IF(ISBLANK(Calculations!AK111),"",Calculations!AK111)</f>
        <v>21643446291.436123</v>
      </c>
      <c r="AL111">
        <f>IF(ISBLANK(Calculations!AL111),"",Calculations!AL111)</f>
        <v>21787131835.221542</v>
      </c>
      <c r="AM111">
        <f>IF(ISBLANK(Calculations!AM111),"",Calculations!AM111)</f>
        <v>21932393958.147182</v>
      </c>
      <c r="AN111">
        <f>IF(ISBLANK(Calculations!AN111),"",Calculations!AN111)</f>
        <v>22079927689.601353</v>
      </c>
      <c r="AO111">
        <f>IF(ISBLANK(Calculations!AO111),"",Calculations!AO111)</f>
        <v>22229898067.513615</v>
      </c>
      <c r="AP111">
        <f>IF(ISBLANK(Calculations!AP111),"",Calculations!AP111)</f>
        <v>22381850076.502979</v>
      </c>
      <c r="AQ111">
        <f>IF(ISBLANK(Calculations!AQ111),"",Calculations!AQ111)</f>
        <v>22535696178.905666</v>
      </c>
      <c r="AR111">
        <f>IF(ISBLANK(Calculations!AR111),"",Calculations!AR111)</f>
        <v>22690780277.224792</v>
      </c>
      <c r="AS111">
        <f>IF(ISBLANK(Calculations!AS111),"",Calculations!AS111)</f>
        <v>22847464973.217663</v>
      </c>
      <c r="AT111">
        <f>IF(ISBLANK(Calculations!AT111),"",Calculations!AT111)</f>
        <v>23006280104.274239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0.24365476117238549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0.24365476117238549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0.24365476117238549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0.24365476117238549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0.15610273382921852</v>
      </c>
      <c r="K116">
        <f>IF(ISBLANK(Calculations!K116),"",Calculations!K116)</f>
        <v>0.24365476117238549</v>
      </c>
      <c r="L116" t="str">
        <f>IF(ISBLANK(Calculations!L116),"",Calculations!L116)</f>
        <v>RESIDENTIAL</v>
      </c>
      <c r="M116" t="str">
        <f>IF(ISBLANK(Calculations!M116),"",Calculations!M116)</f>
        <v>appl</v>
      </c>
      <c r="N116" t="str">
        <f>IF(ISBLANK(Calculations!N116),"",Calculations!N116)</f>
        <v>LPG propane or butane</v>
      </c>
      <c r="O116">
        <f t="shared" si="1"/>
        <v>446418841105.51404</v>
      </c>
      <c r="P116">
        <f>IF(ISBLANK(Calculations!P116),"",Calculations!P116)</f>
        <v>446418841105.51404</v>
      </c>
      <c r="Q116">
        <f>IF(ISBLANK(Calculations!Q116),"",Calculations!Q116)</f>
        <v>446418841105.51404</v>
      </c>
      <c r="R116">
        <f>IF(ISBLANK(Calculations!R116),"",Calculations!R116)</f>
        <v>442772034202.68622</v>
      </c>
      <c r="S116">
        <f>IF(ISBLANK(Calculations!S116),"",Calculations!S116)</f>
        <v>440442818271.39032</v>
      </c>
      <c r="T116">
        <f>IF(ISBLANK(Calculations!T116),"",Calculations!T116)</f>
        <v>439319752665.52881</v>
      </c>
      <c r="U116">
        <f>IF(ISBLANK(Calculations!U116),"",Calculations!U116)</f>
        <v>439221723365.95038</v>
      </c>
      <c r="V116">
        <f>IF(ISBLANK(Calculations!V116),"",Calculations!V116)</f>
        <v>440005092370.94531</v>
      </c>
      <c r="W116">
        <f>IF(ISBLANK(Calculations!W116),"",Calculations!W116)</f>
        <v>441445727455.92584</v>
      </c>
      <c r="X116">
        <f>IF(ISBLANK(Calculations!X116),"",Calculations!X116)</f>
        <v>443351449548.84113</v>
      </c>
      <c r="Y116">
        <f>IF(ISBLANK(Calculations!Y116),"",Calculations!Y116)</f>
        <v>445542695419.61682</v>
      </c>
      <c r="Z116">
        <f>IF(ISBLANK(Calculations!Z116),"",Calculations!Z116)</f>
        <v>448054350741.90375</v>
      </c>
      <c r="AA116">
        <f>IF(ISBLANK(Calculations!AA116),"",Calculations!AA116)</f>
        <v>450826269807.86194</v>
      </c>
      <c r="AB116">
        <f>IF(ISBLANK(Calculations!AB116),"",Calculations!AB116)</f>
        <v>453690309896.36426</v>
      </c>
      <c r="AC116">
        <f>IF(ISBLANK(Calculations!AC116),"",Calculations!AC116)</f>
        <v>456570736491.57379</v>
      </c>
      <c r="AD116">
        <f>IF(ISBLANK(Calculations!AD116),"",Calculations!AD116)</f>
        <v>459546873701.14716</v>
      </c>
      <c r="AE116">
        <f>IF(ISBLANK(Calculations!AE116),"",Calculations!AE116)</f>
        <v>462632865267.75372</v>
      </c>
      <c r="AF116">
        <f>IF(ISBLANK(Calculations!AF116),"",Calculations!AF116)</f>
        <v>465822081129.61554</v>
      </c>
      <c r="AG116">
        <f>IF(ISBLANK(Calculations!AG116),"",Calculations!AG116)</f>
        <v>469033033935.61517</v>
      </c>
      <c r="AH116">
        <f>IF(ISBLANK(Calculations!AH116),"",Calculations!AH116)</f>
        <v>472258147276.37689</v>
      </c>
      <c r="AI116">
        <f>IF(ISBLANK(Calculations!AI116),"",Calculations!AI116)</f>
        <v>475469592991.23517</v>
      </c>
      <c r="AJ116">
        <f>IF(ISBLANK(Calculations!AJ116),"",Calculations!AJ116)</f>
        <v>478663566779.3894</v>
      </c>
      <c r="AK116">
        <f>IF(ISBLANK(Calculations!AK116),"",Calculations!AK116)</f>
        <v>482134411233.59424</v>
      </c>
      <c r="AL116">
        <f>IF(ISBLANK(Calculations!AL116),"",Calculations!AL116)</f>
        <v>485596016805.66931</v>
      </c>
      <c r="AM116">
        <f>IF(ISBLANK(Calculations!AM116),"",Calculations!AM116)</f>
        <v>489062269392.66394</v>
      </c>
      <c r="AN116">
        <f>IF(ISBLANK(Calculations!AN116),"",Calculations!AN116)</f>
        <v>492543470348.89874</v>
      </c>
      <c r="AO116">
        <f>IF(ISBLANK(Calculations!AO116),"",Calculations!AO116)</f>
        <v>496044310525.71527</v>
      </c>
      <c r="AP116">
        <f>IF(ISBLANK(Calculations!AP116),"",Calculations!AP116)</f>
        <v>499565661306.2417</v>
      </c>
      <c r="AQ116">
        <f>IF(ISBLANK(Calculations!AQ116),"",Calculations!AQ116)</f>
        <v>503110160444.34338</v>
      </c>
      <c r="AR116">
        <f>IF(ISBLANK(Calculations!AR116),"",Calculations!AR116)</f>
        <v>506674178738.94373</v>
      </c>
      <c r="AS116">
        <f>IF(ISBLANK(Calculations!AS116),"",Calculations!AS116)</f>
        <v>510265505413.16565</v>
      </c>
      <c r="AT116">
        <f>IF(ISBLANK(Calculations!AT116),"",Calculations!AT116)</f>
        <v>513891452771.08276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0.24365476117238549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0.37518786010687216</v>
      </c>
      <c r="K121">
        <f>IF(ISBLANK(Calculations!K121),"",Calculations!K121)</f>
        <v>0.24365476117238549</v>
      </c>
      <c r="L121" t="str">
        <f>IF(ISBLANK(Calculations!L121),"",Calculations!L121)</f>
        <v>RESIDENTIAL</v>
      </c>
      <c r="M121" t="str">
        <f>IF(ISBLANK(Calculations!M121),"",Calculations!M121)</f>
        <v>other</v>
      </c>
      <c r="N121" t="str">
        <f>IF(ISBLANK(Calculations!N121),"",Calculations!N121)</f>
        <v>electricity</v>
      </c>
      <c r="O121">
        <f t="shared" si="1"/>
        <v>14531447853225.854</v>
      </c>
      <c r="P121">
        <f>IF(ISBLANK(Calculations!P121),"",Calculations!P121)-(SUMIFS(BDEQ!B:B,BDEQ!$AG:$AG,About!$B$2,BDEQ!$AH:$AH,$I121)*BDEQ!$C$2*$J121*$K121)</f>
        <v>14531447853225.854</v>
      </c>
      <c r="Q121">
        <f>IF(ISBLANK(Calculations!Q121),"",Calculations!Q121)-(SUMIFS(BDEQ!C:C,BDEQ!$AG:$AG,About!$B$2,BDEQ!$AH:$AH,$I121)*BDEQ!$C$2*$J121*$K121)</f>
        <v>14531447853225.854</v>
      </c>
      <c r="R121">
        <f>IF(ISBLANK(Calculations!R121),"",Calculations!R121)-(SUMIFS(BDEQ!D:D,BDEQ!$AG:$AG,About!$B$2,BDEQ!$AH:$AH,$I121)*BDEQ!$C$2*$J121*$K121)</f>
        <v>14701297017022.355</v>
      </c>
      <c r="S121">
        <f>IF(ISBLANK(Calculations!S121),"",Calculations!S121)-(SUMIFS(BDEQ!E:E,BDEQ!$AG:$AG,About!$B$2,BDEQ!$AH:$AH,$I121)*BDEQ!$C$2*$J121*$K121)</f>
        <v>14885032049728.326</v>
      </c>
      <c r="T121">
        <f>IF(ISBLANK(Calculations!T121),"",Calculations!T121)-(SUMIFS(BDEQ!F:F,BDEQ!$AG:$AG,About!$B$2,BDEQ!$AH:$AH,$I121)*BDEQ!$C$2*$J121*$K121)</f>
        <v>15078340953861.332</v>
      </c>
      <c r="U121">
        <f>IF(ISBLANK(Calculations!U121),"",Calculations!U121)-(SUMIFS(BDEQ!G:G,BDEQ!$AG:$AG,About!$B$2,BDEQ!$AH:$AH,$I121)*BDEQ!$C$2*$J121*$K121)</f>
        <v>15269304847161.725</v>
      </c>
      <c r="V121">
        <f>IF(ISBLANK(Calculations!V121),"",Calculations!V121)-(SUMIFS(BDEQ!H:H,BDEQ!$AG:$AG,About!$B$2,BDEQ!$AH:$AH,$I121)*BDEQ!$C$2*$J121*$K121)</f>
        <v>15447881262118.857</v>
      </c>
      <c r="W121">
        <f>IF(ISBLANK(Calculations!W121),"",Calculations!W121)-(SUMIFS(BDEQ!I:I,BDEQ!$AG:$AG,About!$B$2,BDEQ!$AH:$AH,$I121)*BDEQ!$C$2*$J121*$K121)</f>
        <v>15641735535184.418</v>
      </c>
      <c r="X121">
        <f>IF(ISBLANK(Calculations!X121),"",Calculations!X121)-(SUMIFS(BDEQ!J:J,BDEQ!$AG:$AG,About!$B$2,BDEQ!$AH:$AH,$I121)*BDEQ!$C$2*$J121*$K121)</f>
        <v>15840201859071.002</v>
      </c>
      <c r="Y121">
        <f>IF(ISBLANK(Calculations!Y121),"",Calculations!Y121)-(SUMIFS(BDEQ!K:K,BDEQ!$AG:$AG,About!$B$2,BDEQ!$AH:$AH,$I121)*BDEQ!$C$2*$J121*$K121)</f>
        <v>16024505370593.74</v>
      </c>
      <c r="Z121">
        <f>IF(ISBLANK(Calculations!Z121),"",Calculations!Z121)-(SUMIFS(BDEQ!L:L,BDEQ!$AG:$AG,About!$B$2,BDEQ!$AH:$AH,$I121)*BDEQ!$C$2*$J121*$K121)</f>
        <v>16194203370953.102</v>
      </c>
      <c r="AA121">
        <f>IF(ISBLANK(Calculations!AA121),"",Calculations!AA121)-(SUMIFS(BDEQ!M:M,BDEQ!$AG:$AG,About!$B$2,BDEQ!$AH:$AH,$I121)*BDEQ!$C$2*$J121*$K121)</f>
        <v>16370522003468.996</v>
      </c>
      <c r="AB121">
        <f>IF(ISBLANK(Calculations!AB121),"",Calculations!AB121)-(SUMIFS(BDEQ!N:N,BDEQ!$AG:$AG,About!$B$2,BDEQ!$AH:$AH,$I121)*BDEQ!$C$2*$J121*$K121)</f>
        <v>16551140365981.475</v>
      </c>
      <c r="AC121">
        <f>IF(ISBLANK(Calculations!AC121),"",Calculations!AC121)-(SUMIFS(BDEQ!O:O,BDEQ!$AG:$AG,About!$B$2,BDEQ!$AH:$AH,$I121)*BDEQ!$C$2*$J121*$K121)</f>
        <v>16741698222528.051</v>
      </c>
      <c r="AD121">
        <f>IF(ISBLANK(Calculations!AD121),"",Calculations!AD121)-(SUMIFS(BDEQ!P:P,BDEQ!$AG:$AG,About!$B$2,BDEQ!$AH:$AH,$I121)*BDEQ!$C$2*$J121*$K121)</f>
        <v>16947982750177.043</v>
      </c>
      <c r="AE121">
        <f>IF(ISBLANK(Calculations!AE121),"",Calculations!AE121)-(SUMIFS(BDEQ!Q:Q,BDEQ!$AG:$AG,About!$B$2,BDEQ!$AH:$AH,$I121)*BDEQ!$C$2*$J121*$K121)</f>
        <v>17167500832116.18</v>
      </c>
      <c r="AF121">
        <f>IF(ISBLANK(Calculations!AF121),"",Calculations!AF121)-(SUMIFS(BDEQ!R:R,BDEQ!$AG:$AG,About!$B$2,BDEQ!$AH:$AH,$I121)*BDEQ!$C$2*$J121*$K121)</f>
        <v>17389296559168.836</v>
      </c>
      <c r="AG121">
        <f>IF(ISBLANK(Calculations!AG121),"",Calculations!AG121)-(SUMIFS(BDEQ!S:S,BDEQ!$AG:$AG,About!$B$2,BDEQ!$AH:$AH,$I121)*BDEQ!$C$2*$J121*$K121)</f>
        <v>17602406758485.031</v>
      </c>
      <c r="AH121">
        <f>IF(ISBLANK(Calculations!AH121),"",Calculations!AH121)-(SUMIFS(BDEQ!T:T,BDEQ!$AG:$AG,About!$B$2,BDEQ!$AH:$AH,$I121)*BDEQ!$C$2*$J121*$K121)</f>
        <v>17830312206448.898</v>
      </c>
      <c r="AI121">
        <f>IF(ISBLANK(Calculations!AI121),"",Calculations!AI121)-(SUMIFS(BDEQ!U:U,BDEQ!$AG:$AG,About!$B$2,BDEQ!$AH:$AH,$I121)*BDEQ!$C$2*$J121*$K121)</f>
        <v>18047584682349.078</v>
      </c>
      <c r="AJ121">
        <f>IF(ISBLANK(Calculations!AJ121),"",Calculations!AJ121)-(SUMIFS(BDEQ!V:V,BDEQ!$AG:$AG,About!$B$2,BDEQ!$AH:$AH,$I121)*BDEQ!$C$2*$J121*$K121)</f>
        <v>18246128775814.332</v>
      </c>
      <c r="AK121">
        <f>IF(ISBLANK(Calculations!AK121),"",Calculations!AK121)-(SUMIFS(BDEQ!W:W,BDEQ!$AG:$AG,About!$B$2,BDEQ!$AH:$AH,$I121)*BDEQ!$C$2*$J121*$K121)</f>
        <v>18408393701026.816</v>
      </c>
      <c r="AL121">
        <f>IF(ISBLANK(Calculations!AL121),"",Calculations!AL121)-(SUMIFS(BDEQ!X:X,BDEQ!$AG:$AG,About!$B$2,BDEQ!$AH:$AH,$I121)*BDEQ!$C$2*$J121*$K121)</f>
        <v>18560420661770.43</v>
      </c>
      <c r="AM121">
        <f>IF(ISBLANK(Calculations!AM121),"",Calculations!AM121)-(SUMIFS(BDEQ!Y:Y,BDEQ!$AG:$AG,About!$B$2,BDEQ!$AH:$AH,$I121)*BDEQ!$C$2*$J121*$K121)</f>
        <v>18712025682976.242</v>
      </c>
      <c r="AN121">
        <f>IF(ISBLANK(Calculations!AN121),"",Calculations!AN121)-(SUMIFS(BDEQ!Z:Z,BDEQ!$AG:$AG,About!$B$2,BDEQ!$AH:$AH,$I121)*BDEQ!$C$2*$J121*$K121)</f>
        <v>18859440734336.742</v>
      </c>
      <c r="AO121">
        <f>IF(ISBLANK(Calculations!AO121),"",Calculations!AO121)-(SUMIFS(BDEQ!AA:AA,BDEQ!$AG:$AG,About!$B$2,BDEQ!$AH:$AH,$I121)*BDEQ!$C$2*$J121*$K121)</f>
        <v>19003627350825.879</v>
      </c>
      <c r="AP121">
        <f>IF(ISBLANK(Calculations!AP121),"",Calculations!AP121)-(SUMIFS(BDEQ!AB:AB,BDEQ!$AG:$AG,About!$B$2,BDEQ!$AH:$AH,$I121)*BDEQ!$C$2*$J121*$K121)</f>
        <v>19131366678286.859</v>
      </c>
      <c r="AQ121">
        <f>IF(ISBLANK(Calculations!AQ121),"",Calculations!AQ121)-(SUMIFS(BDEQ!AC:AC,BDEQ!$AG:$AG,About!$B$2,BDEQ!$AH:$AH,$I121)*BDEQ!$C$2*$J121*$K121)</f>
        <v>19243539661943.941</v>
      </c>
      <c r="AR121">
        <f>IF(ISBLANK(Calculations!AR121),"",Calculations!AR121)-(SUMIFS(BDEQ!AD:AD,BDEQ!$AG:$AG,About!$B$2,BDEQ!$AH:$AH,$I121)*BDEQ!$C$2*$J121*$K121)</f>
        <v>19336971059764.211</v>
      </c>
      <c r="AS121">
        <f>IF(ISBLANK(Calculations!AS121),"",Calculations!AS121)-(SUMIFS(BDEQ!AE:AE,BDEQ!$AG:$AG,About!$B$2,BDEQ!$AH:$AH,$I121)*BDEQ!$C$2*$J121*$K121)</f>
        <v>19423338835219.703</v>
      </c>
      <c r="AT121">
        <f>IF(ISBLANK(Calculations!AT121),"",Calculations!AT121)-(SUMIFS(BDEQ!AF:AF,BDEQ!$AG:$AG,About!$B$2,BDEQ!$AH:$AH,$I121)*BDEQ!$C$2*$J121*$K121)</f>
        <v>19500228118643.387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0.24365476117238549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0.24365476117238549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0.24365476117238549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0.24365476117238549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0.24365476117238549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0.24365476117238549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0.24365476117238549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0.24365476117238549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0.24365476117238549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3.0924049553062244E-2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6196128112748.8691</v>
      </c>
      <c r="P134">
        <f>IF(ISBLANK(Calculations!P134),"",Calculations!P134)</f>
        <v>6196128112748.8691</v>
      </c>
      <c r="Q134">
        <f>IF(ISBLANK(Calculations!Q134),"",Calculations!Q134)</f>
        <v>6196128112748.8691</v>
      </c>
      <c r="R134">
        <f>IF(ISBLANK(Calculations!R134),"",Calculations!R134)</f>
        <v>6245737728385.2021</v>
      </c>
      <c r="S134">
        <f>IF(ISBLANK(Calculations!S134),"",Calculations!S134)</f>
        <v>6292172622810.9287</v>
      </c>
      <c r="T134">
        <f>IF(ISBLANK(Calculations!T134),"",Calculations!T134)</f>
        <v>6334356471329.2656</v>
      </c>
      <c r="U134">
        <f>IF(ISBLANK(Calculations!U134),"",Calculations!U134)</f>
        <v>6374183879909.9688</v>
      </c>
      <c r="V134">
        <f>IF(ISBLANK(Calculations!V134),"",Calculations!V134)</f>
        <v>6411422302034.3438</v>
      </c>
      <c r="W134">
        <f>IF(ISBLANK(Calculations!W134),"",Calculations!W134)</f>
        <v>6446914808900.8564</v>
      </c>
      <c r="X134">
        <f>IF(ISBLANK(Calculations!X134),"",Calculations!X134)</f>
        <v>6482039279802.209</v>
      </c>
      <c r="Y134">
        <f>IF(ISBLANK(Calculations!Y134),"",Calculations!Y134)</f>
        <v>6514728008220.5264</v>
      </c>
      <c r="Z134">
        <f>IF(ISBLANK(Calculations!Z134),"",Calculations!Z134)</f>
        <v>6544257313699.7197</v>
      </c>
      <c r="AA134">
        <f>IF(ISBLANK(Calculations!AA134),"",Calculations!AA134)</f>
        <v>6571427627319.29</v>
      </c>
      <c r="AB134">
        <f>IF(ISBLANK(Calculations!AB134),"",Calculations!AB134)</f>
        <v>6593822174750.8975</v>
      </c>
      <c r="AC134">
        <f>IF(ISBLANK(Calculations!AC134),"",Calculations!AC134)</f>
        <v>6612560510015.6514</v>
      </c>
      <c r="AD134">
        <f>IF(ISBLANK(Calculations!AD134),"",Calculations!AD134)</f>
        <v>6627074107632.2363</v>
      </c>
      <c r="AE134">
        <f>IF(ISBLANK(Calculations!AE134),"",Calculations!AE134)</f>
        <v>6638989529441.2744</v>
      </c>
      <c r="AF134">
        <f>IF(ISBLANK(Calculations!AF134),"",Calculations!AF134)</f>
        <v>6646451066288.2471</v>
      </c>
      <c r="AG134">
        <f>IF(ISBLANK(Calculations!AG134),"",Calculations!AG134)</f>
        <v>6651358206296.125</v>
      </c>
      <c r="AH134">
        <f>IF(ISBLANK(Calculations!AH134),"",Calculations!AH134)</f>
        <v>6656475877062.1514</v>
      </c>
      <c r="AI134">
        <f>IF(ISBLANK(Calculations!AI134),"",Calculations!AI134)</f>
        <v>6660811269884.5303</v>
      </c>
      <c r="AJ134">
        <f>IF(ISBLANK(Calculations!AJ134),"",Calculations!AJ134)</f>
        <v>6665883540378.6299</v>
      </c>
      <c r="AK134">
        <f>IF(ISBLANK(Calculations!AK134),"",Calculations!AK134)</f>
        <v>6670455349696.9551</v>
      </c>
      <c r="AL134">
        <f>IF(ISBLANK(Calculations!AL134),"",Calculations!AL134)</f>
        <v>6675482126580.4648</v>
      </c>
      <c r="AM134">
        <f>IF(ISBLANK(Calculations!AM134),"",Calculations!AM134)</f>
        <v>6680553813650.7969</v>
      </c>
      <c r="AN134">
        <f>IF(ISBLANK(Calculations!AN134),"",Calculations!AN134)</f>
        <v>6687476192351.9346</v>
      </c>
      <c r="AO134">
        <f>IF(ISBLANK(Calculations!AO134),"",Calculations!AO134)</f>
        <v>6693663683857.5576</v>
      </c>
      <c r="AP134">
        <f>IF(ISBLANK(Calculations!AP134),"",Calculations!AP134)</f>
        <v>6700829636556.9014</v>
      </c>
      <c r="AQ134">
        <f>IF(ISBLANK(Calculations!AQ134),"",Calculations!AQ134)</f>
        <v>6707165630934.3525</v>
      </c>
      <c r="AR134">
        <f>IF(ISBLANK(Calculations!AR134),"",Calculations!AR134)</f>
        <v>6713014775133.0049</v>
      </c>
      <c r="AS134">
        <f>IF(ISBLANK(Calculations!AS134),"",Calculations!AS134)</f>
        <v>6718743920716.9434</v>
      </c>
      <c r="AT134">
        <f>IF(ISBLANK(Calculations!AT134),"",Calculations!AT134)</f>
        <v>6723972669191.3018</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0.43246874917363187</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32748263562424.102</v>
      </c>
      <c r="P136">
        <f>IF(ISBLANK(Calculations!P136),"",Calculations!P136)</f>
        <v>32748263562424.102</v>
      </c>
      <c r="Q136">
        <f>IF(ISBLANK(Calculations!Q136),"",Calculations!Q136)</f>
        <v>32748263562424.102</v>
      </c>
      <c r="R136">
        <f>IF(ISBLANK(Calculations!R136),"",Calculations!R136)</f>
        <v>32561440596634.836</v>
      </c>
      <c r="S136" s="99">
        <f>IF(ISBLANK(Calculations!S136),"",Calculations!S136 + ('IRA Buildings Changes'!$F$38/($AB$133-$R$133)*(S133-$R$133)))</f>
        <v>32324361763429.406</v>
      </c>
      <c r="T136" s="99">
        <f>IF(ISBLANK(Calculations!T136),"",Calculations!T136 + ('IRA Buildings Changes'!$F$38/($AB$133-$R$133)*(T133-$R$133)))</f>
        <v>32073398364745.734</v>
      </c>
      <c r="U136" s="99">
        <f>IF(ISBLANK(Calculations!U136),"",Calculations!U136 + ('IRA Buildings Changes'!$F$38/($AB$133-$R$133)*(U133-$R$133)))</f>
        <v>31819957995555.262</v>
      </c>
      <c r="V136" s="99">
        <f>IF(ISBLANK(Calculations!V136),"",Calculations!V136 + ('IRA Buildings Changes'!$F$38/($AB$133-$R$133)*(V133-$R$133)))</f>
        <v>31566872766958.891</v>
      </c>
      <c r="W136" s="99">
        <f>IF(ISBLANK(Calculations!W136),"",Calculations!W136 + ('IRA Buildings Changes'!$F$38/($AB$133-$R$133)*(W133-$R$133)))</f>
        <v>31322102711067.223</v>
      </c>
      <c r="X136" s="99">
        <f>IF(ISBLANK(Calculations!X136),"",Calculations!X136 + ('IRA Buildings Changes'!$F$38/($AB$133-$R$133)*(X133-$R$133)))</f>
        <v>31098504464835.828</v>
      </c>
      <c r="Y136" s="99">
        <f>IF(ISBLANK(Calculations!Y136),"",Calculations!Y136 + ('IRA Buildings Changes'!$F$38/($AB$133-$R$133)*(Y133-$R$133)))</f>
        <v>30893438577928.637</v>
      </c>
      <c r="Z136" s="99">
        <f>IF(ISBLANK(Calculations!Z136),"",Calculations!Z136 + ('IRA Buildings Changes'!$F$38/($AB$133-$R$133)*(Z133-$R$133)))</f>
        <v>30711042333101.527</v>
      </c>
      <c r="AA136" s="99">
        <f>IF(ISBLANK(Calculations!AA136),"",Calculations!AA136 + ('IRA Buildings Changes'!$F$38/($AB$133-$R$133)*(AA133-$R$133)))</f>
        <v>30559674032431.203</v>
      </c>
      <c r="AB136" s="98">
        <f>IF(ISBLANK(Calculations!AB136),"",Calculations!AB136 + 'IRA Buildings Changes'!F38)</f>
        <v>30433085523377.969</v>
      </c>
      <c r="AC136" s="99">
        <f>IF(ISBLANK(Calculations!AC136),"",Calculations!AC136 + 'IRA Buildings Changes'!$F$38)</f>
        <v>30379333865696.531</v>
      </c>
      <c r="AD136" s="99">
        <f>IF(ISBLANK(Calculations!AD136),"",Calculations!AD136 + 'IRA Buildings Changes'!$F$38)</f>
        <v>30352997080351.613</v>
      </c>
      <c r="AE136" s="99">
        <f>IF(ISBLANK(Calculations!AE136),"",Calculations!AE136 + 'IRA Buildings Changes'!$F$38)</f>
        <v>30356766563521.016</v>
      </c>
      <c r="AF136" s="99">
        <f>IF(ISBLANK(Calculations!AF136),"",Calculations!AF136 + 'IRA Buildings Changes'!$F$38)</f>
        <v>30374609665606.762</v>
      </c>
      <c r="AG136" s="99">
        <f>IF(ISBLANK(Calculations!AG136),"",Calculations!AG136 + 'IRA Buildings Changes'!$F$38)</f>
        <v>30406668295713.82</v>
      </c>
      <c r="AH136" s="99">
        <f>IF(ISBLANK(Calculations!AH136),"",Calculations!AH136 + 'IRA Buildings Changes'!$F$38)</f>
        <v>30457587082487.395</v>
      </c>
      <c r="AI136" s="99">
        <f>IF(ISBLANK(Calculations!AI136),"",Calculations!AI136 + 'IRA Buildings Changes'!$F$38)</f>
        <v>30516087698050.391</v>
      </c>
      <c r="AJ136" s="99">
        <f>IF(ISBLANK(Calculations!AJ136),"",Calculations!AJ136 + 'IRA Buildings Changes'!$F$38)</f>
        <v>30584458878656.426</v>
      </c>
      <c r="AK136" s="99">
        <f>IF(ISBLANK(Calculations!AK136),"",Calculations!AK136 + 'IRA Buildings Changes'!$F$38)</f>
        <v>30652804165012.688</v>
      </c>
      <c r="AL136" s="99">
        <f>IF(ISBLANK(Calculations!AL136),"",Calculations!AL136 + 'IRA Buildings Changes'!$F$38)</f>
        <v>30723536062771.461</v>
      </c>
      <c r="AM136" s="99">
        <f>IF(ISBLANK(Calculations!AM136),"",Calculations!AM136 + 'IRA Buildings Changes'!$F$38)</f>
        <v>30793440191367.875</v>
      </c>
      <c r="AN136" s="99">
        <f>IF(ISBLANK(Calculations!AN136),"",Calculations!AN136 + 'IRA Buildings Changes'!$F$38)</f>
        <v>30870221471496.66</v>
      </c>
      <c r="AO136" s="99">
        <f>IF(ISBLANK(Calculations!AO136),"",Calculations!AO136 + 'IRA Buildings Changes'!$F$38)</f>
        <v>30941468984391.785</v>
      </c>
      <c r="AP136" s="99">
        <f>IF(ISBLANK(Calculations!AP136),"",Calculations!AP136 + 'IRA Buildings Changes'!$F$38)</f>
        <v>31015226696754.215</v>
      </c>
      <c r="AQ136" s="99">
        <f>IF(ISBLANK(Calculations!AQ136),"",Calculations!AQ136 + 'IRA Buildings Changes'!$F$38)</f>
        <v>31083242854540.141</v>
      </c>
      <c r="AR136" s="99">
        <f>IF(ISBLANK(Calculations!AR136),"",Calculations!AR136 + 'IRA Buildings Changes'!$F$38)</f>
        <v>31147433868626.438</v>
      </c>
      <c r="AS136" s="99">
        <f>IF(ISBLANK(Calculations!AS136),"",Calculations!AS136 + 'IRA Buildings Changes'!$F$38)</f>
        <v>31209806760397.207</v>
      </c>
      <c r="AT136" s="99">
        <f>IF(ISBLANK(Calculations!AT136),"",Calculations!AT136 + 'IRA Buildings Changes'!$F$38)</f>
        <v>31268802094371.477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0.44828607065053183</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9201519886172.8164</v>
      </c>
      <c r="P137">
        <f>IF(ISBLANK(Calculations!P137),"",Calculations!P137)</f>
        <v>9201519886172.8164</v>
      </c>
      <c r="Q137">
        <f>IF(ISBLANK(Calculations!Q137),"",Calculations!Q137)</f>
        <v>9201519886172.8164</v>
      </c>
      <c r="R137">
        <f>IF(ISBLANK(Calculations!R137),"",Calculations!R137)</f>
        <v>9355418470322.002</v>
      </c>
      <c r="S137">
        <f>IF(ISBLANK(Calculations!S137),"",Calculations!S137)</f>
        <v>9504809078498.6328</v>
      </c>
      <c r="T137">
        <f>IF(ISBLANK(Calculations!T137),"",Calculations!T137)</f>
        <v>9647535171592.6348</v>
      </c>
      <c r="U137">
        <f>IF(ISBLANK(Calculations!U137),"",Calculations!U137)</f>
        <v>9785806225796.582</v>
      </c>
      <c r="V137">
        <f>IF(ISBLANK(Calculations!V137),"",Calculations!V137)</f>
        <v>9918897668210.0352</v>
      </c>
      <c r="W137">
        <f>IF(ISBLANK(Calculations!W137),"",Calculations!W137)</f>
        <v>10047445286091.959</v>
      </c>
      <c r="X137">
        <f>IF(ISBLANK(Calculations!X137),"",Calculations!X137)</f>
        <v>10173475579695.195</v>
      </c>
      <c r="Y137">
        <f>IF(ISBLANK(Calculations!Y137),"",Calculations!Y137)</f>
        <v>10294325799313.592</v>
      </c>
      <c r="Z137">
        <f>IF(ISBLANK(Calculations!Z137),"",Calculations!Z137)</f>
        <v>10409951272888.242</v>
      </c>
      <c r="AA137">
        <f>IF(ISBLANK(Calculations!AA137),"",Calculations!AA137)</f>
        <v>10521781707149.508</v>
      </c>
      <c r="AB137">
        <f>IF(ISBLANK(Calculations!AB137),"",Calculations!AB137)</f>
        <v>10627268170024.035</v>
      </c>
      <c r="AC137">
        <f>IF(ISBLANK(Calculations!AC137),"",Calculations!AC137)</f>
        <v>10728746449735.664</v>
      </c>
      <c r="AD137">
        <f>IF(ISBLANK(Calculations!AD137),"",Calculations!AD137)</f>
        <v>10826397752519.918</v>
      </c>
      <c r="AE137">
        <f>IF(ISBLANK(Calculations!AE137),"",Calculations!AE137)</f>
        <v>10919776972379.945</v>
      </c>
      <c r="AF137">
        <f>IF(ISBLANK(Calculations!AF137),"",Calculations!AF137)</f>
        <v>11003297476972.766</v>
      </c>
      <c r="AG137">
        <f>IF(ISBLANK(Calculations!AG137),"",Calculations!AG137)</f>
        <v>11076813471730.797</v>
      </c>
      <c r="AH137">
        <f>IF(ISBLANK(Calculations!AH137),"",Calculations!AH137)</f>
        <v>11141810322494.338</v>
      </c>
      <c r="AI137">
        <f>IF(ISBLANK(Calculations!AI137),"",Calculations!AI137)</f>
        <v>11195680579922.809</v>
      </c>
      <c r="AJ137">
        <f>IF(ISBLANK(Calculations!AJ137),"",Calculations!AJ137)</f>
        <v>11240550523620.129</v>
      </c>
      <c r="AK137">
        <f>IF(ISBLANK(Calculations!AK137),"",Calculations!AK137)</f>
        <v>11275415278639.891</v>
      </c>
      <c r="AL137">
        <f>IF(ISBLANK(Calculations!AL137),"",Calculations!AL137)</f>
        <v>11303165911281.695</v>
      </c>
      <c r="AM137">
        <f>IF(ISBLANK(Calculations!AM137),"",Calculations!AM137)</f>
        <v>11325524785005.49</v>
      </c>
      <c r="AN137">
        <f>IF(ISBLANK(Calculations!AN137),"",Calculations!AN137)</f>
        <v>11347106279395.793</v>
      </c>
      <c r="AO137">
        <f>IF(ISBLANK(Calculations!AO137),"",Calculations!AO137)</f>
        <v>11366281714656.871</v>
      </c>
      <c r="AP137">
        <f>IF(ISBLANK(Calculations!AP137),"",Calculations!AP137)</f>
        <v>11386665718812.143</v>
      </c>
      <c r="AQ137">
        <f>IF(ISBLANK(Calculations!AQ137),"",Calculations!AQ137)</f>
        <v>11406604636481.225</v>
      </c>
      <c r="AR137">
        <f>IF(ISBLANK(Calculations!AR137),"",Calculations!AR137)</f>
        <v>11426877663853.604</v>
      </c>
      <c r="AS137">
        <f>IF(ISBLANK(Calculations!AS137),"",Calculations!AS137)</f>
        <v>11447944989185.432</v>
      </c>
      <c r="AT137">
        <f>IF(ISBLANK(Calculations!AT137),"",Calculations!AT137)</f>
        <v>11468965611533.91</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5942000000000</v>
      </c>
      <c r="P139">
        <f>IF(ISBLANK(Calculations!P139),"",Calculations!P139)</f>
        <v>5942000000000</v>
      </c>
      <c r="Q139">
        <f>IF(ISBLANK(Calculations!Q139),"",Calculations!Q139)</f>
        <v>5942000000000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78000000000</v>
      </c>
      <c r="P140">
        <f>IF(ISBLANK(Calculations!P140),"",Calculations!P140)</f>
        <v>78000000000</v>
      </c>
      <c r="Q140">
        <f>IF(ISBLANK(Calculations!Q140),"",Calculations!Q140)</f>
        <v>78000000000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2000000000</v>
      </c>
      <c r="P141">
        <f>IF(ISBLANK(Calculations!P141),"",Calculations!P141)</f>
        <v>2000000000</v>
      </c>
      <c r="Q141">
        <f>IF(ISBLANK(Calculations!Q141),"",Calculations!Q141)</f>
        <v>2000000000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7838000000000</v>
      </c>
      <c r="P142">
        <f>IF(ISBLANK(Calculations!P142),"",Calculations!P142)</f>
        <v>7838000000000</v>
      </c>
      <c r="Q142">
        <f>IF(ISBLANK(Calculations!Q142),"",Calculations!Q142)</f>
        <v>7838000000000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0.21869571739147417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43819186110860.117</v>
      </c>
      <c r="P147">
        <f>IF(ISBLANK(Calculations!P147),"",Calculations!P147)</f>
        <v>43819186110860.117</v>
      </c>
      <c r="Q147">
        <f>IF(ISBLANK(Calculations!Q147),"",Calculations!Q147)</f>
        <v>43819186110860.117</v>
      </c>
      <c r="R147">
        <f>IF(ISBLANK(Calculations!R147),"",Calculations!R147)</f>
        <v>43957006400070.93</v>
      </c>
      <c r="S147" s="99">
        <f>IF(ISBLANK(Calculations!S147),"",Calculations!S147+('IRA Buildings Changes'!$E$38/($AB$146-$R$146)*(S146-$R$146)))</f>
        <v>43874864858295.242</v>
      </c>
      <c r="T147" s="99">
        <f>IF(ISBLANK(Calculations!T147),"",Calculations!T147+('IRA Buildings Changes'!$E$38/($AB$146-$R$146)*(T146-$R$146)))</f>
        <v>43745073587565.891</v>
      </c>
      <c r="U147" s="99">
        <f>IF(ISBLANK(Calculations!U147),"",Calculations!U147+('IRA Buildings Changes'!$E$38/($AB$146-$R$146)*(U146-$R$146)))</f>
        <v>43571914390763.047</v>
      </c>
      <c r="V147" s="99">
        <f>IF(ISBLANK(Calculations!V147),"",Calculations!V147+('IRA Buildings Changes'!$E$38/($AB$146-$R$146)*(V146-$R$146)))</f>
        <v>43357598083402.797</v>
      </c>
      <c r="W147" s="99">
        <f>IF(ISBLANK(Calculations!W147),"",Calculations!W147+('IRA Buildings Changes'!$E$38/($AB$146-$R$146)*(W146-$R$146)))</f>
        <v>43109677578563.133</v>
      </c>
      <c r="X147" s="99">
        <f>IF(ISBLANK(Calculations!X147),"",Calculations!X147+('IRA Buildings Changes'!$E$38/($AB$146-$R$146)*(X146-$R$146)))</f>
        <v>42831619027919.469</v>
      </c>
      <c r="Y147" s="99">
        <f>IF(ISBLANK(Calculations!Y147),"",Calculations!Y147+('IRA Buildings Changes'!$E$38/($AB$146-$R$146)*(Y146-$R$146)))</f>
        <v>42518943726243.055</v>
      </c>
      <c r="Z147" s="99">
        <f>IF(ISBLANK(Calculations!Z147),"",Calculations!Z147+('IRA Buildings Changes'!$E$38/($AB$146-$R$146)*(Z146-$R$146)))</f>
        <v>42173640784861.32</v>
      </c>
      <c r="AA147" s="99">
        <f>IF(ISBLANK(Calculations!AA147),"",Calculations!AA147+('IRA Buildings Changes'!$E$38/($AB$146-$R$146)*(AA146-$R$146)))</f>
        <v>41830911855947.578</v>
      </c>
      <c r="AB147" s="98">
        <f>IF(ISBLANK(Calculations!AB147),"",Calculations!AB147 + 'IRA Buildings Changes'!E38)</f>
        <v>41493258374024.57</v>
      </c>
      <c r="AC147" s="99">
        <f>IF(ISBLANK(Calculations!AC147),"",Calculations!AC147  + 'IRA Buildings Changes'!$E$38)</f>
        <v>41351802556547.656</v>
      </c>
      <c r="AD147" s="99">
        <f>IF(ISBLANK(Calculations!AD147),"",Calculations!AD147  + 'IRA Buildings Changes'!$E$38)</f>
        <v>41217382739095.023</v>
      </c>
      <c r="AE147" s="99">
        <f>IF(ISBLANK(Calculations!AE147),"",Calculations!AE147  + 'IRA Buildings Changes'!$E$38)</f>
        <v>41103316192891.062</v>
      </c>
      <c r="AF147" s="99">
        <f>IF(ISBLANK(Calculations!AF147),"",Calculations!AF147  + 'IRA Buildings Changes'!$E$38)</f>
        <v>41004174676061.445</v>
      </c>
      <c r="AG147" s="99">
        <f>IF(ISBLANK(Calculations!AG147),"",Calculations!AG147  + 'IRA Buildings Changes'!$E$38)</f>
        <v>40919864558550.867</v>
      </c>
      <c r="AH147" s="99">
        <f>IF(ISBLANK(Calculations!AH147),"",Calculations!AH147  + 'IRA Buildings Changes'!$E$38)</f>
        <v>40872289568903.836</v>
      </c>
      <c r="AI147" s="99">
        <f>IF(ISBLANK(Calculations!AI147),"",Calculations!AI147  + 'IRA Buildings Changes'!$E$38)</f>
        <v>40857221163864.109</v>
      </c>
      <c r="AJ147" s="99">
        <f>IF(ISBLANK(Calculations!AJ147),"",Calculations!AJ147  + 'IRA Buildings Changes'!$E$38)</f>
        <v>40873714069372.703</v>
      </c>
      <c r="AK147" s="99">
        <f>IF(ISBLANK(Calculations!AK147),"",Calculations!AK147  + 'IRA Buildings Changes'!$E$38)</f>
        <v>40920852565488.523</v>
      </c>
      <c r="AL147" s="99">
        <f>IF(ISBLANK(Calculations!AL147),"",Calculations!AL147  + 'IRA Buildings Changes'!$E$38)</f>
        <v>40999254687754.594</v>
      </c>
      <c r="AM147" s="99">
        <f>IF(ISBLANK(Calculations!AM147),"",Calculations!AM147  + 'IRA Buildings Changes'!$E$38)</f>
        <v>41117908250388.711</v>
      </c>
      <c r="AN147" s="99">
        <f>IF(ISBLANK(Calculations!AN147),"",Calculations!AN147  + 'IRA Buildings Changes'!$E$38)</f>
        <v>41269405235692.258</v>
      </c>
      <c r="AO147" s="99">
        <f>IF(ISBLANK(Calculations!AO147),"",Calculations!AO147  + 'IRA Buildings Changes'!$E$38)</f>
        <v>41455139727897.969</v>
      </c>
      <c r="AP147" s="99">
        <f>IF(ISBLANK(Calculations!AP147),"",Calculations!AP147  + 'IRA Buildings Changes'!$E$38)</f>
        <v>41677150224765.445</v>
      </c>
      <c r="AQ147" s="99">
        <f>IF(ISBLANK(Calculations!AQ147),"",Calculations!AQ147  + 'IRA Buildings Changes'!$E$38)</f>
        <v>41923688533548.641</v>
      </c>
      <c r="AR147" s="99">
        <f>IF(ISBLANK(Calculations!AR147),"",Calculations!AR147  + 'IRA Buildings Changes'!$E$38)</f>
        <v>42192639382488.836</v>
      </c>
      <c r="AS147" s="99">
        <f>IF(ISBLANK(Calculations!AS147),"",Calculations!AS147  + 'IRA Buildings Changes'!$E$38)</f>
        <v>42490177995740.984</v>
      </c>
      <c r="AT147" s="99">
        <f>IF(ISBLANK(Calculations!AT147),"",Calculations!AT147  + 'IRA Buildings Changes'!$E$38)</f>
        <v>42804457467451.914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7.649780880377096E-3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579272007385.67517</v>
      </c>
      <c r="P149">
        <f>IF(ISBLANK(Calculations!P149),"",Calculations!P149)</f>
        <v>579272007385.67517</v>
      </c>
      <c r="Q149">
        <f>IF(ISBLANK(Calculations!Q149),"",Calculations!Q149)</f>
        <v>579272007385.67517</v>
      </c>
      <c r="R149">
        <f>IF(ISBLANK(Calculations!R149),"",Calculations!R149)</f>
        <v>574971215356.79272</v>
      </c>
      <c r="S149">
        <f>IF(ISBLANK(Calculations!S149),"",Calculations!S149)</f>
        <v>570329551563.43201</v>
      </c>
      <c r="T149">
        <f>IF(ISBLANK(Calculations!T149),"",Calculations!T149)</f>
        <v>565233135329.31616</v>
      </c>
      <c r="U149">
        <f>IF(ISBLANK(Calculations!U149),"",Calculations!U149)</f>
        <v>559635778056.56812</v>
      </c>
      <c r="V149">
        <f>IF(ISBLANK(Calculations!V149),"",Calculations!V149)</f>
        <v>553531295048.20703</v>
      </c>
      <c r="W149">
        <f>IF(ISBLANK(Calculations!W149),"",Calculations!W149)</f>
        <v>546881314106.41217</v>
      </c>
      <c r="X149">
        <f>IF(ISBLANK(Calculations!X149),"",Calculations!X149)</f>
        <v>539715557388.37225</v>
      </c>
      <c r="Y149">
        <f>IF(ISBLANK(Calculations!Y149),"",Calculations!Y149)</f>
        <v>532018821312.59576</v>
      </c>
      <c r="Z149">
        <f>IF(ISBLANK(Calculations!Z149),"",Calculations!Z149)</f>
        <v>523764674981.60944</v>
      </c>
      <c r="AA149">
        <f>IF(ISBLANK(Calculations!AA149),"",Calculations!AA149)</f>
        <v>514910899900.25989</v>
      </c>
      <c r="AB149">
        <f>IF(ISBLANK(Calculations!AB149),"",Calculations!AB149)</f>
        <v>505447145091.62378</v>
      </c>
      <c r="AC149">
        <f>IF(ISBLANK(Calculations!AC149),"",Calculations!AC149)</f>
        <v>495399610379.45001</v>
      </c>
      <c r="AD149">
        <f>IF(ISBLANK(Calculations!AD149),"",Calculations!AD149)</f>
        <v>484803005131.53302</v>
      </c>
      <c r="AE149">
        <f>IF(ISBLANK(Calculations!AE149),"",Calculations!AE149)</f>
        <v>473589225464.63513</v>
      </c>
      <c r="AF149">
        <f>IF(ISBLANK(Calculations!AF149),"",Calculations!AF149)</f>
        <v>461813122101.41522</v>
      </c>
      <c r="AG149">
        <f>IF(ISBLANK(Calculations!AG149),"",Calculations!AG149)</f>
        <v>449510647725.70691</v>
      </c>
      <c r="AH149">
        <f>IF(ISBLANK(Calculations!AH149),"",Calculations!AH149)</f>
        <v>436790932190.35706</v>
      </c>
      <c r="AI149">
        <f>IF(ISBLANK(Calculations!AI149),"",Calculations!AI149)</f>
        <v>423763594737.91492</v>
      </c>
      <c r="AJ149">
        <f>IF(ISBLANK(Calculations!AJ149),"",Calculations!AJ149)</f>
        <v>410539056927.33746</v>
      </c>
      <c r="AK149">
        <f>IF(ISBLANK(Calculations!AK149),"",Calculations!AK149)</f>
        <v>397318530793.45923</v>
      </c>
      <c r="AL149">
        <f>IF(ISBLANK(Calculations!AL149),"",Calculations!AL149)</f>
        <v>384316920237.03772</v>
      </c>
      <c r="AM149">
        <f>IF(ISBLANK(Calculations!AM149),"",Calculations!AM149)</f>
        <v>371815976234.94476</v>
      </c>
      <c r="AN149">
        <f>IF(ISBLANK(Calculations!AN149),"",Calculations!AN149)</f>
        <v>359990430443.57794</v>
      </c>
      <c r="AO149">
        <f>IF(ISBLANK(Calculations!AO149),"",Calculations!AO149)</f>
        <v>349075604868.77045</v>
      </c>
      <c r="AP149">
        <f>IF(ISBLANK(Calculations!AP149),"",Calculations!AP149)</f>
        <v>339192671391.79724</v>
      </c>
      <c r="AQ149">
        <f>IF(ISBLANK(Calculations!AQ149),"",Calculations!AQ149)</f>
        <v>330413427771.55048</v>
      </c>
      <c r="AR149">
        <f>IF(ISBLANK(Calculations!AR149),"",Calculations!AR149)</f>
        <v>322772500440.37183</v>
      </c>
      <c r="AS149">
        <f>IF(ISBLANK(Calculations!AS149),"",Calculations!AS149)</f>
        <v>316251125643.78479</v>
      </c>
      <c r="AT149">
        <f>IF(ISBLANK(Calculations!AT149),"",Calculations!AT149)</f>
        <v>310774098517.44934</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16110227.2115348</v>
      </c>
      <c r="S158">
        <f>IF(ISBLANK(Calculations!S158),"",Calculations!S158)</f>
        <v>16338989.081823301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0.1145767157696268</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22957278231897.043</v>
      </c>
      <c r="P160">
        <f>IF(ISBLANK(Calculations!P160),"",Calculations!P160)</f>
        <v>22957278231897.043</v>
      </c>
      <c r="Q160">
        <f>IF(ISBLANK(Calculations!Q160),"",Calculations!Q160)</f>
        <v>22957278231897.043</v>
      </c>
      <c r="R160">
        <f>IF(ISBLANK(Calculations!R160),"",Calculations!R160)</f>
        <v>22635853823155.336</v>
      </c>
      <c r="S160">
        <f>IF(ISBLANK(Calculations!S160),"",Calculations!S160)</f>
        <v>22102595226694.074</v>
      </c>
      <c r="T160">
        <f>IF(ISBLANK(Calculations!T160),"",Calculations!T160)</f>
        <v>21520263955322.828</v>
      </c>
      <c r="U160">
        <f>IF(ISBLANK(Calculations!U160),"",Calculations!U160)</f>
        <v>20952440488769.977</v>
      </c>
      <c r="V160">
        <f>IF(ISBLANK(Calculations!V160),"",Calculations!V160)</f>
        <v>20393074937748.52</v>
      </c>
      <c r="W160">
        <f>IF(ISBLANK(Calculations!W160),"",Calculations!W160)</f>
        <v>19850471728870.703</v>
      </c>
      <c r="X160">
        <f>IF(ISBLANK(Calculations!X160),"",Calculations!X160)</f>
        <v>19339803522089.59</v>
      </c>
      <c r="Y160">
        <f>IF(ISBLANK(Calculations!Y160),"",Calculations!Y160)</f>
        <v>18876045734006.676</v>
      </c>
      <c r="Z160">
        <f>IF(ISBLANK(Calculations!Z160),"",Calculations!Z160)</f>
        <v>18463570827748.746</v>
      </c>
      <c r="AA160">
        <f>IF(ISBLANK(Calculations!AA160),"",Calculations!AA160)</f>
        <v>18115050176011.266</v>
      </c>
      <c r="AB160">
        <f>IF(ISBLANK(Calculations!AB160),"",Calculations!AB160)</f>
        <v>17826748399650.852</v>
      </c>
      <c r="AC160">
        <f>IF(ISBLANK(Calculations!AC160),"",Calculations!AC160)</f>
        <v>17586113363489.182</v>
      </c>
      <c r="AD160">
        <f>IF(ISBLANK(Calculations!AD160),"",Calculations!AD160)</f>
        <v>17377003501625.07</v>
      </c>
      <c r="AE160">
        <f>IF(ISBLANK(Calculations!AE160),"",Calculations!AE160)</f>
        <v>17190094871697.947</v>
      </c>
      <c r="AF160">
        <f>IF(ISBLANK(Calculations!AF160),"",Calculations!AF160)</f>
        <v>17014194499672.271</v>
      </c>
      <c r="AG160">
        <f>IF(ISBLANK(Calculations!AG160),"",Calculations!AG160)</f>
        <v>16858252726536.771</v>
      </c>
      <c r="AH160">
        <f>IF(ISBLANK(Calculations!AH160),"",Calculations!AH160)</f>
        <v>16726983813563.316</v>
      </c>
      <c r="AI160">
        <f>IF(ISBLANK(Calculations!AI160),"",Calculations!AI160)</f>
        <v>16611151610749.867</v>
      </c>
      <c r="AJ160">
        <f>IF(ISBLANK(Calculations!AJ160),"",Calculations!AJ160)</f>
        <v>16506012763051.473</v>
      </c>
      <c r="AK160">
        <f>IF(ISBLANK(Calculations!AK160),"",Calculations!AK160)</f>
        <v>16420407378942.693</v>
      </c>
      <c r="AL160">
        <f>IF(ISBLANK(Calculations!AL160),"",Calculations!AL160)</f>
        <v>16361616630732.582</v>
      </c>
      <c r="AM160">
        <f>IF(ISBLANK(Calculations!AM160),"",Calculations!AM160)</f>
        <v>16327647360421.314</v>
      </c>
      <c r="AN160">
        <f>IF(ISBLANK(Calculations!AN160),"",Calculations!AN160)</f>
        <v>16315120866921.416</v>
      </c>
      <c r="AO160">
        <f>IF(ISBLANK(Calculations!AO160),"",Calculations!AO160)</f>
        <v>16323148464416.283</v>
      </c>
      <c r="AP160">
        <f>IF(ISBLANK(Calculations!AP160),"",Calculations!AP160)</f>
        <v>16348859183298.781</v>
      </c>
      <c r="AQ160">
        <f>IF(ISBLANK(Calculations!AQ160),"",Calculations!AQ160)</f>
        <v>16392691197712.84</v>
      </c>
      <c r="AR160">
        <f>IF(ISBLANK(Calculations!AR160),"",Calculations!AR160)</f>
        <v>16454965340679.248</v>
      </c>
      <c r="AS160">
        <f>IF(ISBLANK(Calculations!AS160),"",Calculations!AS160)</f>
        <v>16536725219658.99</v>
      </c>
      <c r="AT160">
        <f>IF(ISBLANK(Calculations!AT160),"",Calculations!AT160)</f>
        <v>16638886374241.906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0.19846177889214453</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39764992789503.43</v>
      </c>
      <c r="P173">
        <f>IF(ISBLANK(Calculations!P173),"",Calculations!P173)</f>
        <v>39764992789503.43</v>
      </c>
      <c r="Q173">
        <f>IF(ISBLANK(Calculations!Q173),"",Calculations!Q173)</f>
        <v>39764992789503.43</v>
      </c>
      <c r="R173">
        <f>IF(ISBLANK(Calculations!R173),"",Calculations!R173)</f>
        <v>40184126230407.484</v>
      </c>
      <c r="S173">
        <f>IF(ISBLANK(Calculations!S173),"",Calculations!S173)</f>
        <v>40558223101167.727</v>
      </c>
      <c r="T173">
        <f>IF(ISBLANK(Calculations!T173),"",Calculations!T173)</f>
        <v>40859301136680.578</v>
      </c>
      <c r="U173">
        <f>IF(ISBLANK(Calculations!U173),"",Calculations!U173)</f>
        <v>41059639743167.422</v>
      </c>
      <c r="V173">
        <f>IF(ISBLANK(Calculations!V173),"",Calculations!V173)</f>
        <v>41154643765599.508</v>
      </c>
      <c r="W173">
        <f>IF(ISBLANK(Calculations!W173),"",Calculations!W173)</f>
        <v>41174221463379.094</v>
      </c>
      <c r="X173">
        <f>IF(ISBLANK(Calculations!X173),"",Calculations!X173)</f>
        <v>41157276639191.539</v>
      </c>
      <c r="Y173">
        <f>IF(ISBLANK(Calculations!Y173),"",Calculations!Y173)</f>
        <v>41131182295413.992</v>
      </c>
      <c r="Z173">
        <f>IF(ISBLANK(Calculations!Z173),"",Calculations!Z173)</f>
        <v>41118486507357.625</v>
      </c>
      <c r="AA173">
        <f>IF(ISBLANK(Calculations!AA173),"",Calculations!AA173)</f>
        <v>41141930674167.023</v>
      </c>
      <c r="AB173">
        <f>IF(ISBLANK(Calculations!AB173),"",Calculations!AB173)</f>
        <v>41204569373874.383</v>
      </c>
      <c r="AC173">
        <f>IF(ISBLANK(Calculations!AC173),"",Calculations!AC173)</f>
        <v>41311557884140.805</v>
      </c>
      <c r="AD173">
        <f>IF(ISBLANK(Calculations!AD173),"",Calculations!AD173)</f>
        <v>41459298582038.383</v>
      </c>
      <c r="AE173">
        <f>IF(ISBLANK(Calculations!AE173),"",Calculations!AE173)</f>
        <v>41635959084541.273</v>
      </c>
      <c r="AF173">
        <f>IF(ISBLANK(Calculations!AF173),"",Calculations!AF173)</f>
        <v>41827697289985.062</v>
      </c>
      <c r="AG173">
        <f>IF(ISBLANK(Calculations!AG173),"",Calculations!AG173)</f>
        <v>42037216711382.953</v>
      </c>
      <c r="AH173">
        <f>IF(ISBLANK(Calculations!AH173),"",Calculations!AH173)</f>
        <v>42269274090436.32</v>
      </c>
      <c r="AI173">
        <f>IF(ISBLANK(Calculations!AI173),"",Calculations!AI173)</f>
        <v>42518088110611.898</v>
      </c>
      <c r="AJ173">
        <f>IF(ISBLANK(Calculations!AJ173),"",Calculations!AJ173)</f>
        <v>42776035049079.047</v>
      </c>
      <c r="AK173">
        <f>IF(ISBLANK(Calculations!AK173),"",Calculations!AK173)</f>
        <v>43050586537763.281</v>
      </c>
      <c r="AL173">
        <f>IF(ISBLANK(Calculations!AL173),"",Calculations!AL173)</f>
        <v>43340271164175.094</v>
      </c>
      <c r="AM173">
        <f>IF(ISBLANK(Calculations!AM173),"",Calculations!AM173)</f>
        <v>43649699398420.883</v>
      </c>
      <c r="AN173">
        <f>IF(ISBLANK(Calculations!AN173),"",Calculations!AN173)</f>
        <v>43978451927297.453</v>
      </c>
      <c r="AO173">
        <f>IF(ISBLANK(Calculations!AO173),"",Calculations!AO173)</f>
        <v>44324606013352.344</v>
      </c>
      <c r="AP173">
        <f>IF(ISBLANK(Calculations!AP173),"",Calculations!AP173)</f>
        <v>44688761694444.328</v>
      </c>
      <c r="AQ173">
        <f>IF(ISBLANK(Calculations!AQ173),"",Calculations!AQ173)</f>
        <v>45062628059946.719</v>
      </c>
      <c r="AR173">
        <f>IF(ISBLANK(Calculations!AR173),"",Calculations!AR173)</f>
        <v>45441591666884.203</v>
      </c>
      <c r="AS173">
        <f>IF(ISBLANK(Calculations!AS173),"",Calculations!AS173)</f>
        <v>45828056473459.477</v>
      </c>
      <c r="AT173">
        <f>IF(ISBLANK(Calculations!AT173),"",Calculations!AT173)</f>
        <v>46217525084821.891</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0.31120050125174453</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23565346756787.102</v>
      </c>
      <c r="P175">
        <f>IF(ISBLANK(Calculations!P175),"",Calculations!P175)</f>
        <v>23565346756787.102</v>
      </c>
      <c r="Q175">
        <f>IF(ISBLANK(Calculations!Q175),"",Calculations!Q175)</f>
        <v>23565346756787.102</v>
      </c>
      <c r="R175">
        <f>IF(ISBLANK(Calculations!R175),"",Calculations!R175)</f>
        <v>23917705435354.234</v>
      </c>
      <c r="S175">
        <f>IF(ISBLANK(Calculations!S175),"",Calculations!S175)</f>
        <v>24251056710850.504</v>
      </c>
      <c r="T175">
        <f>IF(ISBLANK(Calculations!T175),"",Calculations!T175)</f>
        <v>24566747446645.699</v>
      </c>
      <c r="U175">
        <f>IF(ISBLANK(Calculations!U175),"",Calculations!U175)</f>
        <v>24865251689472.199</v>
      </c>
      <c r="V175">
        <f>IF(ISBLANK(Calculations!V175),"",Calculations!V175)</f>
        <v>25156400112875.219</v>
      </c>
      <c r="W175">
        <f>IF(ISBLANK(Calculations!W175),"",Calculations!W175)</f>
        <v>25451496922670.426</v>
      </c>
      <c r="X175">
        <f>IF(ISBLANK(Calculations!X175),"",Calculations!X175)</f>
        <v>25757632246794.938</v>
      </c>
      <c r="Y175">
        <f>IF(ISBLANK(Calculations!Y175),"",Calculations!Y175)</f>
        <v>26068536477768.422</v>
      </c>
      <c r="Z175">
        <f>IF(ISBLANK(Calculations!Z175),"",Calculations!Z175)</f>
        <v>26383700983363.047</v>
      </c>
      <c r="AA175">
        <f>IF(ISBLANK(Calculations!AA175),"",Calculations!AA175)</f>
        <v>26699755300322.684</v>
      </c>
      <c r="AB175">
        <f>IF(ISBLANK(Calculations!AB175),"",Calculations!AB175)</f>
        <v>27012927320688.246</v>
      </c>
      <c r="AC175">
        <f>IF(ISBLANK(Calculations!AC175),"",Calculations!AC175)</f>
        <v>27327594472685.352</v>
      </c>
      <c r="AD175">
        <f>IF(ISBLANK(Calculations!AD175),"",Calculations!AD175)</f>
        <v>27648475385138.855</v>
      </c>
      <c r="AE175">
        <f>IF(ISBLANK(Calculations!AE175),"",Calculations!AE175)</f>
        <v>27968709752796.035</v>
      </c>
      <c r="AF175">
        <f>IF(ISBLANK(Calculations!AF175),"",Calculations!AF175)</f>
        <v>28286470866588.5</v>
      </c>
      <c r="AG175">
        <f>IF(ISBLANK(Calculations!AG175),"",Calculations!AG175)</f>
        <v>28606958023674.074</v>
      </c>
      <c r="AH175">
        <f>IF(ISBLANK(Calculations!AH175),"",Calculations!AH175)</f>
        <v>28930390716129.316</v>
      </c>
      <c r="AI175">
        <f>IF(ISBLANK(Calculations!AI175),"",Calculations!AI175)</f>
        <v>29262116637543.281</v>
      </c>
      <c r="AJ175">
        <f>IF(ISBLANK(Calculations!AJ175),"",Calculations!AJ175)</f>
        <v>29593275535506.719</v>
      </c>
      <c r="AK175">
        <f>IF(ISBLANK(Calculations!AK175),"",Calculations!AK175)</f>
        <v>29923611300044.117</v>
      </c>
      <c r="AL175">
        <f>IF(ISBLANK(Calculations!AL175),"",Calculations!AL175)</f>
        <v>30251385507338.184</v>
      </c>
      <c r="AM175">
        <f>IF(ISBLANK(Calculations!AM175),"",Calculations!AM175)</f>
        <v>30583972577180.336</v>
      </c>
      <c r="AN175">
        <f>IF(ISBLANK(Calculations!AN175),"",Calculations!AN175)</f>
        <v>30917186426301.797</v>
      </c>
      <c r="AO175">
        <f>IF(ISBLANK(Calculations!AO175),"",Calculations!AO175)</f>
        <v>31258514801841.301</v>
      </c>
      <c r="AP175">
        <f>IF(ISBLANK(Calculations!AP175),"",Calculations!AP175)</f>
        <v>31601945534662.441</v>
      </c>
      <c r="AQ175">
        <f>IF(ISBLANK(Calculations!AQ175),"",Calculations!AQ175)</f>
        <v>31942586493177.547</v>
      </c>
      <c r="AR175">
        <f>IF(ISBLANK(Calculations!AR175),"",Calculations!AR175)</f>
        <v>32282292170873.281</v>
      </c>
      <c r="AS175">
        <f>IF(ISBLANK(Calculations!AS175),"",Calculations!AS175)</f>
        <v>32621061323836.48</v>
      </c>
      <c r="AT175">
        <f>IF(ISBLANK(Calculations!AT175),"",Calculations!AT175)</f>
        <v>32958908531748.059</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2.8453175764577256E-2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584029885743.71277</v>
      </c>
      <c r="P176">
        <f>IF(ISBLANK(Calculations!P176),"",Calculations!P176)</f>
        <v>584029885743.71277</v>
      </c>
      <c r="Q176">
        <f>IF(ISBLANK(Calculations!Q176),"",Calculations!Q176)</f>
        <v>584029885743.71277</v>
      </c>
      <c r="R176">
        <f>IF(ISBLANK(Calculations!R176),"",Calculations!R176)</f>
        <v>558552204161.37903</v>
      </c>
      <c r="S176">
        <f>IF(ISBLANK(Calculations!S176),"",Calculations!S176)</f>
        <v>532933961748.45801</v>
      </c>
      <c r="T176">
        <f>IF(ISBLANK(Calculations!T176),"",Calculations!T176)</f>
        <v>507636970852.52924</v>
      </c>
      <c r="U176">
        <f>IF(ISBLANK(Calculations!U176),"",Calculations!U176)</f>
        <v>483255390763.18921</v>
      </c>
      <c r="V176">
        <f>IF(ISBLANK(Calculations!V176),"",Calculations!V176)</f>
        <v>460497772080.94037</v>
      </c>
      <c r="W176">
        <f>IF(ISBLANK(Calculations!W176),"",Calculations!W176)</f>
        <v>440025183373.87476</v>
      </c>
      <c r="X176">
        <f>IF(ISBLANK(Calculations!X176),"",Calculations!X176)</f>
        <v>422432938459.89044</v>
      </c>
      <c r="Y176">
        <f>IF(ISBLANK(Calculations!Y176),"",Calculations!Y176)</f>
        <v>407888275391.33673</v>
      </c>
      <c r="Z176">
        <f>IF(ISBLANK(Calculations!Z176),"",Calculations!Z176)</f>
        <v>396423479489.8772</v>
      </c>
      <c r="AA176">
        <f>IF(ISBLANK(Calculations!AA176),"",Calculations!AA176)</f>
        <v>387802760251.36755</v>
      </c>
      <c r="AB176">
        <f>IF(ISBLANK(Calculations!AB176),"",Calculations!AB176)</f>
        <v>381493565553.91888</v>
      </c>
      <c r="AC176">
        <f>IF(ISBLANK(Calculations!AC176),"",Calculations!AC176)</f>
        <v>377018800141.80859</v>
      </c>
      <c r="AD176">
        <f>IF(ISBLANK(Calculations!AD176),"",Calculations!AD176)</f>
        <v>373761437382.8255</v>
      </c>
      <c r="AE176">
        <f>IF(ISBLANK(Calculations!AE176),"",Calculations!AE176)</f>
        <v>371206739528.87897</v>
      </c>
      <c r="AF176">
        <f>IF(ISBLANK(Calculations!AF176),"",Calculations!AF176)</f>
        <v>368905514497.84161</v>
      </c>
      <c r="AG176">
        <f>IF(ISBLANK(Calculations!AG176),"",Calculations!AG176)</f>
        <v>366750452338.00922</v>
      </c>
      <c r="AH176">
        <f>IF(ISBLANK(Calculations!AH176),"",Calculations!AH176)</f>
        <v>364623302847.03333</v>
      </c>
      <c r="AI176">
        <f>IF(ISBLANK(Calculations!AI176),"",Calculations!AI176)</f>
        <v>362506418552.07733</v>
      </c>
      <c r="AJ176">
        <f>IF(ISBLANK(Calculations!AJ176),"",Calculations!AJ176)</f>
        <v>360310739225.52722</v>
      </c>
      <c r="AK176">
        <f>IF(ISBLANK(Calculations!AK176),"",Calculations!AK176)</f>
        <v>357984785195.52826</v>
      </c>
      <c r="AL176">
        <f>IF(ISBLANK(Calculations!AL176),"",Calculations!AL176)</f>
        <v>355507989408.7641</v>
      </c>
      <c r="AM176">
        <f>IF(ISBLANK(Calculations!AM176),"",Calculations!AM176)</f>
        <v>352927681883.65247</v>
      </c>
      <c r="AN176">
        <f>IF(ISBLANK(Calculations!AN176),"",Calculations!AN176)</f>
        <v>350197467998.67401</v>
      </c>
      <c r="AO176">
        <f>IF(ISBLANK(Calculations!AO176),"",Calculations!AO176)</f>
        <v>347409831593.0769</v>
      </c>
      <c r="AP176">
        <f>IF(ISBLANK(Calculations!AP176),"",Calculations!AP176)</f>
        <v>344525533574.2677</v>
      </c>
      <c r="AQ176">
        <f>IF(ISBLANK(Calculations!AQ176),"",Calculations!AQ176)</f>
        <v>341488906640.16205</v>
      </c>
      <c r="AR176">
        <f>IF(ISBLANK(Calculations!AR176),"",Calculations!AR176)</f>
        <v>338340142248.30786</v>
      </c>
      <c r="AS176">
        <f>IF(ISBLANK(Calculations!AS176),"",Calculations!AS176)</f>
        <v>335088936286.51788</v>
      </c>
      <c r="AT176">
        <f>IF(ISBLANK(Calculations!AT176),"",Calculations!AT176)</f>
        <v>331725631827.40387</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0.43734173839369223</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87628414754990.531</v>
      </c>
      <c r="P186">
        <f>IF(ISBLANK(Calculations!P186),"",Calculations!P186)</f>
        <v>87628414754990.531</v>
      </c>
      <c r="Q186">
        <f>IF(ISBLANK(Calculations!Q186),"",Calculations!Q186)</f>
        <v>87628414754990.531</v>
      </c>
      <c r="R186">
        <f>IF(ISBLANK(Calculations!R186),"",Calculations!R186)</f>
        <v>88494825863549.812</v>
      </c>
      <c r="S186">
        <f>IF(ISBLANK(Calculations!S186),"",Calculations!S186)</f>
        <v>89500413168144.297</v>
      </c>
      <c r="T186">
        <f>IF(ISBLANK(Calculations!T186),"",Calculations!T186)</f>
        <v>90669247902899.594</v>
      </c>
      <c r="U186">
        <f>IF(ISBLANK(Calculations!U186),"",Calculations!U186)</f>
        <v>91869283250040.672</v>
      </c>
      <c r="V186">
        <f>IF(ISBLANK(Calculations!V186),"",Calculations!V186)</f>
        <v>93152762986817.719</v>
      </c>
      <c r="W186">
        <f>IF(ISBLANK(Calculations!W186),"",Calculations!W186)</f>
        <v>94492319499909.719</v>
      </c>
      <c r="X186">
        <f>IF(ISBLANK(Calculations!X186),"",Calculations!X186)</f>
        <v>95866641314517.594</v>
      </c>
      <c r="Y186">
        <f>IF(ISBLANK(Calculations!Y186),"",Calculations!Y186)</f>
        <v>97299531354832.281</v>
      </c>
      <c r="Z186">
        <f>IF(ISBLANK(Calculations!Z186),"",Calculations!Z186)</f>
        <v>98770406415877.078</v>
      </c>
      <c r="AA186">
        <f>IF(ISBLANK(Calculations!AA186),"",Calculations!AA186)</f>
        <v>100271983799429.14</v>
      </c>
      <c r="AB186">
        <f>IF(ISBLANK(Calculations!AB186),"",Calculations!AB186)</f>
        <v>101844395005694.88</v>
      </c>
      <c r="AC186">
        <f>IF(ISBLANK(Calculations!AC186),"",Calculations!AC186)</f>
        <v>103452184793326.72</v>
      </c>
      <c r="AD186">
        <f>IF(ISBLANK(Calculations!AD186),"",Calculations!AD186)</f>
        <v>105117239586983.45</v>
      </c>
      <c r="AE186">
        <f>IF(ISBLANK(Calculations!AE186),"",Calculations!AE186)</f>
        <v>106830781818807.25</v>
      </c>
      <c r="AF186">
        <f>IF(ISBLANK(Calculations!AF186),"",Calculations!AF186)</f>
        <v>108562454136206.55</v>
      </c>
      <c r="AG186">
        <f>IF(ISBLANK(Calculations!AG186),"",Calculations!AG186)</f>
        <v>110370288145019.25</v>
      </c>
      <c r="AH186">
        <f>IF(ISBLANK(Calculations!AH186),"",Calculations!AH186)</f>
        <v>112189966120941.47</v>
      </c>
      <c r="AI186">
        <f>IF(ISBLANK(Calculations!AI186),"",Calculations!AI186)</f>
        <v>114066027513103.84</v>
      </c>
      <c r="AJ186">
        <f>IF(ISBLANK(Calculations!AJ186),"",Calculations!AJ186)</f>
        <v>115993911052619.36</v>
      </c>
      <c r="AK186">
        <f>IF(ISBLANK(Calculations!AK186),"",Calculations!AK186)</f>
        <v>117980516137804.36</v>
      </c>
      <c r="AL186">
        <f>IF(ISBLANK(Calculations!AL186),"",Calculations!AL186)</f>
        <v>120007980993017.84</v>
      </c>
      <c r="AM186">
        <f>IF(ISBLANK(Calculations!AM186),"",Calculations!AM186)</f>
        <v>122099035302712.86</v>
      </c>
      <c r="AN186">
        <f>IF(ISBLANK(Calculations!AN186),"",Calculations!AN186)</f>
        <v>124225276543820.77</v>
      </c>
      <c r="AO186">
        <f>IF(ISBLANK(Calculations!AO186),"",Calculations!AO186)</f>
        <v>126372944249699.77</v>
      </c>
      <c r="AP186">
        <f>IF(ISBLANK(Calculations!AP186),"",Calculations!AP186)</f>
        <v>128599955036215.73</v>
      </c>
      <c r="AQ186">
        <f>IF(ISBLANK(Calculations!AQ186),"",Calculations!AQ186)</f>
        <v>130824052743442.5</v>
      </c>
      <c r="AR186">
        <f>IF(ISBLANK(Calculations!AR186),"",Calculations!AR186)</f>
        <v>133118562643485.92</v>
      </c>
      <c r="AS186">
        <f>IF(ISBLANK(Calculations!AS186),"",Calculations!AS186)</f>
        <v>135465431310751.53</v>
      </c>
      <c r="AT186">
        <f>IF(ISBLANK(Calculations!AT186),"",Calculations!AT186)</f>
        <v>137877729272049.59</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0.24868096869424641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18831117673403.117</v>
      </c>
      <c r="P188">
        <f>IF(ISBLANK(Calculations!P188),"",Calculations!P188)</f>
        <v>18831117673403.117</v>
      </c>
      <c r="Q188">
        <f>IF(ISBLANK(Calculations!Q188),"",Calculations!Q188)</f>
        <v>18831117673403.117</v>
      </c>
      <c r="R188">
        <f>IF(ISBLANK(Calculations!R188),"",Calculations!R188)</f>
        <v>18766181292083.77</v>
      </c>
      <c r="S188">
        <f>IF(ISBLANK(Calculations!S188),"",Calculations!S188)</f>
        <v>18745374593235.934</v>
      </c>
      <c r="T188">
        <f>IF(ISBLANK(Calculations!T188),"",Calculations!T188)</f>
        <v>18717668403873.105</v>
      </c>
      <c r="U188">
        <f>IF(ISBLANK(Calculations!U188),"",Calculations!U188)</f>
        <v>18679734734452.328</v>
      </c>
      <c r="V188">
        <f>IF(ISBLANK(Calculations!V188),"",Calculations!V188)</f>
        <v>18641286985346.137</v>
      </c>
      <c r="W188">
        <f>IF(ISBLANK(Calculations!W188),"",Calculations!W188)</f>
        <v>18555165109621.363</v>
      </c>
      <c r="X188">
        <f>IF(ISBLANK(Calculations!X188),"",Calculations!X188)</f>
        <v>18482301078415.996</v>
      </c>
      <c r="Y188">
        <f>IF(ISBLANK(Calculations!Y188),"",Calculations!Y188)</f>
        <v>18429729666372.852</v>
      </c>
      <c r="Z188">
        <f>IF(ISBLANK(Calculations!Z188),"",Calculations!Z188)</f>
        <v>18406190228144.562</v>
      </c>
      <c r="AA188">
        <f>IF(ISBLANK(Calculations!AA188),"",Calculations!AA188)</f>
        <v>18391633655998.789</v>
      </c>
      <c r="AB188">
        <f>IF(ISBLANK(Calculations!AB188),"",Calculations!AB188)</f>
        <v>18387196336608.711</v>
      </c>
      <c r="AC188">
        <f>IF(ISBLANK(Calculations!AC188),"",Calculations!AC188)</f>
        <v>18394907531890.32</v>
      </c>
      <c r="AD188">
        <f>IF(ISBLANK(Calculations!AD188),"",Calculations!AD188)</f>
        <v>18393473520136.234</v>
      </c>
      <c r="AE188">
        <f>IF(ISBLANK(Calculations!AE188),"",Calculations!AE188)</f>
        <v>18361221784080.973</v>
      </c>
      <c r="AF188">
        <f>IF(ISBLANK(Calculations!AF188),"",Calculations!AF188)</f>
        <v>18334597867740.004</v>
      </c>
      <c r="AG188">
        <f>IF(ISBLANK(Calculations!AG188),"",Calculations!AG188)</f>
        <v>18315522805727.457</v>
      </c>
      <c r="AH188">
        <f>IF(ISBLANK(Calculations!AH188),"",Calculations!AH188)</f>
        <v>18310057326966.352</v>
      </c>
      <c r="AI188">
        <f>IF(ISBLANK(Calculations!AI188),"",Calculations!AI188)</f>
        <v>18305241212018.578</v>
      </c>
      <c r="AJ188">
        <f>IF(ISBLANK(Calculations!AJ188),"",Calculations!AJ188)</f>
        <v>18315576919378.488</v>
      </c>
      <c r="AK188">
        <f>IF(ISBLANK(Calculations!AK188),"",Calculations!AK188)</f>
        <v>18324180989903.305</v>
      </c>
      <c r="AL188">
        <f>IF(ISBLANK(Calculations!AL188),"",Calculations!AL188)</f>
        <v>18320338920675.234</v>
      </c>
      <c r="AM188">
        <f>IF(ISBLANK(Calculations!AM188),"",Calculations!AM188)</f>
        <v>18302670813591.309</v>
      </c>
      <c r="AN188">
        <f>IF(ISBLANK(Calculations!AN188),"",Calculations!AN188)</f>
        <v>18279645455048.535</v>
      </c>
      <c r="AO188">
        <f>IF(ISBLANK(Calculations!AO188),"",Calculations!AO188)</f>
        <v>18253616788869.668</v>
      </c>
      <c r="AP188">
        <f>IF(ISBLANK(Calculations!AP188),"",Calculations!AP188)</f>
        <v>18229969123339.223</v>
      </c>
      <c r="AQ188">
        <f>IF(ISBLANK(Calculations!AQ188),"",Calculations!AQ188)</f>
        <v>18212301016255.203</v>
      </c>
      <c r="AR188">
        <f>IF(ISBLANK(Calculations!AR188),"",Calculations!AR188)</f>
        <v>18188112214213.781</v>
      </c>
      <c r="AS188">
        <f>IF(ISBLANK(Calculations!AS188),"",Calculations!AS188)</f>
        <v>18171309925547.402</v>
      </c>
      <c r="AT188">
        <f>IF(ISBLANK(Calculations!AT188),"",Calculations!AT188)</f>
        <v>18152667772743.578</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0.52326075358489088</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10740450228083.471</v>
      </c>
      <c r="P189">
        <f>IF(ISBLANK(Calculations!P189),"",Calculations!P189)</f>
        <v>10740450228083.471</v>
      </c>
      <c r="Q189">
        <f>IF(ISBLANK(Calculations!Q189),"",Calculations!Q189)</f>
        <v>10740450228083.471</v>
      </c>
      <c r="R189">
        <f>IF(ISBLANK(Calculations!R189),"",Calculations!R189)</f>
        <v>10752413332362.896</v>
      </c>
      <c r="S189">
        <f>IF(ISBLANK(Calculations!S189),"",Calculations!S189)</f>
        <v>10749438052542.105</v>
      </c>
      <c r="T189">
        <f>IF(ISBLANK(Calculations!T189),"",Calculations!T189)</f>
        <v>10737041053288.791</v>
      </c>
      <c r="U189">
        <f>IF(ISBLANK(Calculations!U189),"",Calculations!U189)</f>
        <v>10703259230323.533</v>
      </c>
      <c r="V189">
        <f>IF(ISBLANK(Calculations!V189),"",Calculations!V189)</f>
        <v>10671274972250.006</v>
      </c>
      <c r="W189">
        <f>IF(ISBLANK(Calculations!W189),"",Calculations!W189)</f>
        <v>10651501758440.986</v>
      </c>
      <c r="X189">
        <f>IF(ISBLANK(Calculations!X189),"",Calculations!X189)</f>
        <v>10653981158291.639</v>
      </c>
      <c r="Y189">
        <f>IF(ISBLANK(Calculations!Y189),"",Calculations!Y189)</f>
        <v>10653671233310.326</v>
      </c>
      <c r="Z189">
        <f>IF(ISBLANK(Calculations!Z189),"",Calculations!Z189)</f>
        <v>10635881539381.822</v>
      </c>
      <c r="AA189">
        <f>IF(ISBLANK(Calculations!AA189),"",Calculations!AA189)</f>
        <v>10611335480860.275</v>
      </c>
      <c r="AB189">
        <f>IF(ISBLANK(Calculations!AB189),"",Calculations!AB189)</f>
        <v>10583752157521.662</v>
      </c>
      <c r="AC189">
        <f>IF(ISBLANK(Calculations!AC189),"",Calculations!AC189)</f>
        <v>10583132307558.994</v>
      </c>
      <c r="AD189">
        <f>IF(ISBLANK(Calculations!AD189),"",Calculations!AD189)</f>
        <v>10582264517611.266</v>
      </c>
      <c r="AE189">
        <f>IF(ISBLANK(Calculations!AE189),"",Calculations!AE189)</f>
        <v>10585487737417.117</v>
      </c>
      <c r="AF189">
        <f>IF(ISBLANK(Calculations!AF189),"",Calculations!AF189)</f>
        <v>10569371638387.834</v>
      </c>
      <c r="AG189">
        <f>IF(ISBLANK(Calculations!AG189),"",Calculations!AG189)</f>
        <v>10568441863443.83</v>
      </c>
      <c r="AH189">
        <f>IF(ISBLANK(Calculations!AH189),"",Calculations!AH189)</f>
        <v>10575570138014.48</v>
      </c>
      <c r="AI189">
        <f>IF(ISBLANK(Calculations!AI189),"",Calculations!AI189)</f>
        <v>10577739612883.822</v>
      </c>
      <c r="AJ189">
        <f>IF(ISBLANK(Calculations!AJ189),"",Calculations!AJ189)</f>
        <v>10580652907708.34</v>
      </c>
      <c r="AK189">
        <f>IF(ISBLANK(Calculations!AK189),"",Calculations!AK189)</f>
        <v>10591624252047.51</v>
      </c>
      <c r="AL189">
        <f>IF(ISBLANK(Calculations!AL189),"",Calculations!AL189)</f>
        <v>10612327240800.531</v>
      </c>
      <c r="AM189">
        <f>IF(ISBLANK(Calculations!AM189),"",Calculations!AM189)</f>
        <v>10635571614400.484</v>
      </c>
      <c r="AN189">
        <f>IF(ISBLANK(Calculations!AN189),"",Calculations!AN189)</f>
        <v>10657142393101.236</v>
      </c>
      <c r="AO189">
        <f>IF(ISBLANK(Calculations!AO189),"",Calculations!AO189)</f>
        <v>10673816357096.932</v>
      </c>
      <c r="AP189">
        <f>IF(ISBLANK(Calculations!AP189),"",Calculations!AP189)</f>
        <v>10683238076529.453</v>
      </c>
      <c r="AQ189">
        <f>IF(ISBLANK(Calculations!AQ189),"",Calculations!AQ189)</f>
        <v>10685593506387.576</v>
      </c>
      <c r="AR189">
        <f>IF(ISBLANK(Calculations!AR189),"",Calculations!AR189)</f>
        <v>10692721780958.227</v>
      </c>
      <c r="AS189">
        <f>IF(ISBLANK(Calculations!AS189),"",Calculations!AS189)</f>
        <v>10701585635424.354</v>
      </c>
      <c r="AT189">
        <f>IF(ISBLANK(Calculations!AT189),"",Calculations!AT189)</f>
        <v>10704932825222.736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159117000000000</v>
      </c>
      <c r="P199">
        <f>IF(ISBLANK(Calculations!P199),"",Calculations!P199)</f>
        <v>159117000000000</v>
      </c>
      <c r="Q199">
        <f>IF(ISBLANK(Calculations!Q199),"",Calculations!Q199)</f>
        <v>159117000000000</v>
      </c>
      <c r="R199">
        <f>IF(ISBLANK(Calculations!R199),"",Calculations!R199)</f>
        <v>159437754514597.19</v>
      </c>
      <c r="S199">
        <f>IF(ISBLANK(Calculations!S199),"",Calculations!S199)</f>
        <v>159817768912977.25</v>
      </c>
      <c r="T199">
        <f>IF(ISBLANK(Calculations!T199),"",Calculations!T199)</f>
        <v>160246276180858.25</v>
      </c>
      <c r="U199">
        <f>IF(ISBLANK(Calculations!U199),"",Calculations!U199)</f>
        <v>160703665957181.09</v>
      </c>
      <c r="V199">
        <f>IF(ISBLANK(Calculations!V199),"",Calculations!V199)</f>
        <v>161191083852416.78</v>
      </c>
      <c r="W199">
        <f>IF(ISBLANK(Calculations!W199),"",Calculations!W199)</f>
        <v>161812968208566.78</v>
      </c>
      <c r="X199">
        <f>IF(ISBLANK(Calculations!X199),"",Calculations!X199)</f>
        <v>162473929495072.97</v>
      </c>
      <c r="Y199">
        <f>IF(ISBLANK(Calculations!Y199),"",Calculations!Y199)</f>
        <v>163140993335627.56</v>
      </c>
      <c r="Z199">
        <f>IF(ISBLANK(Calculations!Z199),"",Calculations!Z199)</f>
        <v>163767929095929.91</v>
      </c>
      <c r="AA199">
        <f>IF(ISBLANK(Calculations!AA199),"",Calculations!AA199)</f>
        <v>164511643443704.12</v>
      </c>
      <c r="AB199">
        <f>IF(ISBLANK(Calculations!AB199),"",Calculations!AB199)</f>
        <v>165333402554193.97</v>
      </c>
      <c r="AC199">
        <f>IF(ISBLANK(Calculations!AC199),"",Calculations!AC199)</f>
        <v>166246944267233.47</v>
      </c>
      <c r="AD199">
        <f>IF(ISBLANK(Calculations!AD199),"",Calculations!AD199)</f>
        <v>167303510624787.62</v>
      </c>
      <c r="AE199">
        <f>IF(ISBLANK(Calculations!AE199),"",Calculations!AE199)</f>
        <v>168456375247799.34</v>
      </c>
      <c r="AF199">
        <f>IF(ISBLANK(Calculations!AF199),"",Calculations!AF199)</f>
        <v>169698186582819.5</v>
      </c>
      <c r="AG199">
        <f>IF(ISBLANK(Calculations!AG199),"",Calculations!AG199)</f>
        <v>170943859800095.53</v>
      </c>
      <c r="AH199">
        <f>IF(ISBLANK(Calculations!AH199),"",Calculations!AH199)</f>
        <v>172294214799006.84</v>
      </c>
      <c r="AI199">
        <f>IF(ISBLANK(Calculations!AI199),"",Calculations!AI199)</f>
        <v>173631935718047.59</v>
      </c>
      <c r="AJ199">
        <f>IF(ISBLANK(Calculations!AJ199),"",Calculations!AJ199)</f>
        <v>174931404712869.84</v>
      </c>
      <c r="AK199">
        <f>IF(ISBLANK(Calculations!AK199),"",Calculations!AK199)</f>
        <v>175946025710814.91</v>
      </c>
      <c r="AL199">
        <f>IF(ISBLANK(Calculations!AL199),"",Calculations!AL199)</f>
        <v>176929484099900.34</v>
      </c>
      <c r="AM199">
        <f>IF(ISBLANK(Calculations!AM199),"",Calculations!AM199)</f>
        <v>177949868840458.5</v>
      </c>
      <c r="AN199">
        <f>IF(ISBLANK(Calculations!AN199),"",Calculations!AN199)</f>
        <v>178964770541575.5</v>
      </c>
      <c r="AO199">
        <f>IF(ISBLANK(Calculations!AO199),"",Calculations!AO199)</f>
        <v>179986164901138.94</v>
      </c>
      <c r="AP199">
        <f>IF(ISBLANK(Calculations!AP199),"",Calculations!AP199)</f>
        <v>180945852795525.38</v>
      </c>
      <c r="AQ199">
        <f>IF(ISBLANK(Calculations!AQ199),"",Calculations!AQ199)</f>
        <v>181849110378616.44</v>
      </c>
      <c r="AR199">
        <f>IF(ISBLANK(Calculations!AR199),"",Calculations!AR199)</f>
        <v>182686092864720.78</v>
      </c>
      <c r="AS199">
        <f>IF(ISBLANK(Calculations!AS199),"",Calculations!AS199)</f>
        <v>183510336375051.91</v>
      </c>
      <c r="AT199">
        <f>IF(ISBLANK(Calculations!AT199),"",Calculations!AT199)</f>
        <v>184300544534453.12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200366000000000</v>
      </c>
      <c r="P202">
        <f>IF(ISBLANK(Calculations!P202),"",Calculations!P202)</f>
        <v>200366000000000</v>
      </c>
      <c r="Q202">
        <f>IF(ISBLANK(Calculations!Q202),"",Calculations!Q202)</f>
        <v>200366000000000</v>
      </c>
      <c r="R202">
        <f>IF(ISBLANK(Calculations!R202),"",Calculations!R202)</f>
        <v>201517550045568.75</v>
      </c>
      <c r="S202">
        <f>IF(ISBLANK(Calculations!S202),"",Calculations!S202)</f>
        <v>202508373089954.56</v>
      </c>
      <c r="T202">
        <f>IF(ISBLANK(Calculations!T202),"",Calculations!T202)</f>
        <v>203488451279482.75</v>
      </c>
      <c r="U202">
        <f>IF(ISBLANK(Calculations!U202),"",Calculations!U202)</f>
        <v>204367774091178</v>
      </c>
      <c r="V202">
        <f>IF(ISBLANK(Calculations!V202),"",Calculations!V202)</f>
        <v>205189918526972.12</v>
      </c>
      <c r="W202">
        <f>IF(ISBLANK(Calculations!W202),"",Calculations!W202)</f>
        <v>205974125643835.03</v>
      </c>
      <c r="X202">
        <f>IF(ISBLANK(Calculations!X202),"",Calculations!X202)</f>
        <v>206758004460574.25</v>
      </c>
      <c r="Y202">
        <f>IF(ISBLANK(Calculations!Y202),"",Calculations!Y202)</f>
        <v>207601159908612.66</v>
      </c>
      <c r="Z202">
        <f>IF(ISBLANK(Calculations!Z202),"",Calculations!Z202)</f>
        <v>208511194752282.94</v>
      </c>
      <c r="AA202">
        <f>IF(ISBLANK(Calculations!AA202),"",Calculations!AA202)</f>
        <v>209552241148455.06</v>
      </c>
      <c r="AB202">
        <f>IF(ISBLANK(Calculations!AB202),"",Calculations!AB202)</f>
        <v>210763834456418.62</v>
      </c>
      <c r="AC202">
        <f>IF(ISBLANK(Calculations!AC202),"",Calculations!AC202)</f>
        <v>212115260235943.06</v>
      </c>
      <c r="AD202">
        <f>IF(ISBLANK(Calculations!AD202),"",Calculations!AD202)</f>
        <v>213599039645797.25</v>
      </c>
      <c r="AE202">
        <f>IF(ISBLANK(Calculations!AE202),"",Calculations!AE202)</f>
        <v>215200182625801.88</v>
      </c>
      <c r="AF202">
        <f>IF(ISBLANK(Calculations!AF202),"",Calculations!AF202)</f>
        <v>216856012796636.62</v>
      </c>
      <c r="AG202">
        <f>IF(ISBLANK(Calculations!AG202),"",Calculations!AG202)</f>
        <v>218638021476209.03</v>
      </c>
      <c r="AH202">
        <f>IF(ISBLANK(Calculations!AH202),"",Calculations!AH202)</f>
        <v>220516030599330.16</v>
      </c>
      <c r="AI202">
        <f>IF(ISBLANK(Calculations!AI202),"",Calculations!AI202)</f>
        <v>222514340796637.31</v>
      </c>
      <c r="AJ202">
        <f>IF(ISBLANK(Calculations!AJ202),"",Calculations!AJ202)</f>
        <v>224616597602924.28</v>
      </c>
      <c r="AK202">
        <f>IF(ISBLANK(Calculations!AK202),"",Calculations!AK202)</f>
        <v>226843859098118.88</v>
      </c>
      <c r="AL202">
        <f>IF(ISBLANK(Calculations!AL202),"",Calculations!AL202)</f>
        <v>229185646730683.62</v>
      </c>
      <c r="AM202">
        <f>IF(ISBLANK(Calculations!AM202),"",Calculations!AM202)</f>
        <v>231675885254017.62</v>
      </c>
      <c r="AN202">
        <f>IF(ISBLANK(Calculations!AN202),"",Calculations!AN202)</f>
        <v>234276771894506.88</v>
      </c>
      <c r="AO202">
        <f>IF(ISBLANK(Calculations!AO202),"",Calculations!AO202)</f>
        <v>236970543267647</v>
      </c>
      <c r="AP202">
        <f>IF(ISBLANK(Calculations!AP202),"",Calculations!AP202)</f>
        <v>239816596903704.25</v>
      </c>
      <c r="AQ202">
        <f>IF(ISBLANK(Calculations!AQ202),"",Calculations!AQ202)</f>
        <v>242711267294008.12</v>
      </c>
      <c r="AR202">
        <f>IF(ISBLANK(Calculations!AR202),"",Calculations!AR202)</f>
        <v>245721814937094.28</v>
      </c>
      <c r="AS202">
        <f>IF(ISBLANK(Calculations!AS202),"",Calculations!AS202)</f>
        <v>248840176048751</v>
      </c>
      <c r="AT202">
        <f>IF(ISBLANK(Calculations!AT202),"",Calculations!AT202)</f>
        <v>252063611996179.69</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24539153780071.523</v>
      </c>
      <c r="C2" s="7">
        <f>'IRA Calculations'!Q4</f>
        <v>24539082043372.809</v>
      </c>
      <c r="D2" s="7">
        <f>'IRA Calculations'!R4</f>
        <v>24596592079573.133</v>
      </c>
      <c r="E2" s="7">
        <f>'IRA Calculations'!S4</f>
        <v>24642948902926.82</v>
      </c>
      <c r="F2" s="7">
        <f>'IRA Calculations'!T4</f>
        <v>24660954566294.398</v>
      </c>
      <c r="G2" s="7">
        <f>'IRA Calculations'!U4</f>
        <v>24657233927658.211</v>
      </c>
      <c r="H2" s="7">
        <f>'IRA Calculations'!V4</f>
        <v>24640523635355.102</v>
      </c>
      <c r="I2" s="7">
        <f>'IRA Calculations'!W4</f>
        <v>24619891780623.031</v>
      </c>
      <c r="J2" s="7">
        <f>'IRA Calculations'!X4</f>
        <v>24562858063990.953</v>
      </c>
      <c r="K2" s="7">
        <f>'IRA Calculations'!Y4</f>
        <v>24509791592460.105</v>
      </c>
      <c r="L2" s="7">
        <f>'IRA Calculations'!Z4</f>
        <v>24431530546182.879</v>
      </c>
      <c r="M2" s="7">
        <f>'IRA Calculations'!AA4</f>
        <v>24358823862196.184</v>
      </c>
      <c r="N2" s="7">
        <f>'IRA Calculations'!AB4</f>
        <v>24286954014751.918</v>
      </c>
      <c r="O2" s="7">
        <f>'IRA Calculations'!AC4</f>
        <v>24206385338270.992</v>
      </c>
      <c r="P2" s="7">
        <f>'IRA Calculations'!AD4</f>
        <v>24153981509415.004</v>
      </c>
      <c r="Q2" s="7">
        <f>'IRA Calculations'!AE4</f>
        <v>24105163146645.066</v>
      </c>
      <c r="R2" s="7">
        <f>'IRA Calculations'!AF4</f>
        <v>24099249242460.613</v>
      </c>
      <c r="S2" s="7">
        <f>'IRA Calculations'!AG4</f>
        <v>24112676410028.73</v>
      </c>
      <c r="T2" s="7">
        <f>'IRA Calculations'!AH4</f>
        <v>24145022096409.227</v>
      </c>
      <c r="U2" s="7">
        <f>'IRA Calculations'!AI4</f>
        <v>24191539052026.059</v>
      </c>
      <c r="V2" s="7">
        <f>'IRA Calculations'!AJ4</f>
        <v>24262096582204.293</v>
      </c>
      <c r="W2" s="7">
        <f>'IRA Calculations'!AK4</f>
        <v>24255463399988.391</v>
      </c>
      <c r="X2" s="7">
        <f>'IRA Calculations'!AL4</f>
        <v>24251603868241.82</v>
      </c>
      <c r="Y2" s="7">
        <f>'IRA Calculations'!AM4</f>
        <v>24263642823035.504</v>
      </c>
      <c r="Z2" s="7">
        <f>'IRA Calculations'!AN4</f>
        <v>24278159863907.062</v>
      </c>
      <c r="AA2" s="7">
        <f>'IRA Calculations'!AO4</f>
        <v>24301052358267.93</v>
      </c>
      <c r="AB2" s="7">
        <f>'IRA Calculations'!AP4</f>
        <v>24314367154922</v>
      </c>
      <c r="AC2" s="7">
        <f>'IRA Calculations'!AQ4</f>
        <v>24328699122133.922</v>
      </c>
      <c r="AD2" s="7">
        <f>'IRA Calculations'!AR4</f>
        <v>24345829906108.188</v>
      </c>
      <c r="AE2" s="7">
        <f>'IRA Calculations'!AS4</f>
        <v>24366032500794.691</v>
      </c>
      <c r="AF2" s="7">
        <f>'IRA Calculations'!AT4</f>
        <v>24389731384097.887</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49046790125196.094</v>
      </c>
      <c r="C4" s="7">
        <f>'IRA Calculations'!Q6</f>
        <v>49046790125196.094</v>
      </c>
      <c r="D4" s="7">
        <f>'IRA Calculations'!R6</f>
        <v>48978299949246.406</v>
      </c>
      <c r="E4" s="7">
        <f>'IRA Calculations'!S6</f>
        <v>47562416511686.297</v>
      </c>
      <c r="F4" s="7">
        <f>'IRA Calculations'!T6</f>
        <v>46115963960747.789</v>
      </c>
      <c r="G4" s="7">
        <f>'IRA Calculations'!U6</f>
        <v>44657141002519.352</v>
      </c>
      <c r="H4" s="7">
        <f>'IRA Calculations'!V6</f>
        <v>43222872656846.812</v>
      </c>
      <c r="I4" s="7">
        <f>'IRA Calculations'!W6</f>
        <v>41841275155120.859</v>
      </c>
      <c r="J4" s="7">
        <f>'IRA Calculations'!X6</f>
        <v>40446064186840.422</v>
      </c>
      <c r="K4" s="7">
        <f>'IRA Calculations'!Y6</f>
        <v>39110962612416.875</v>
      </c>
      <c r="L4" s="7">
        <f>'IRA Calculations'!Z6</f>
        <v>37778578134900.93</v>
      </c>
      <c r="M4" s="7">
        <f>'IRA Calculations'!AA6</f>
        <v>36497414691612.906</v>
      </c>
      <c r="N4" s="7">
        <f>'IRA Calculations'!AB6</f>
        <v>35256002730362.375</v>
      </c>
      <c r="O4" s="7">
        <f>'IRA Calculations'!AC6</f>
        <v>35349231859440.289</v>
      </c>
      <c r="P4" s="7">
        <f>'IRA Calculations'!AD6</f>
        <v>35491429915045.844</v>
      </c>
      <c r="Q4" s="7">
        <f>'IRA Calculations'!AE6</f>
        <v>35620837107103.531</v>
      </c>
      <c r="R4" s="7">
        <f>'IRA Calculations'!AF6</f>
        <v>35823753405918.172</v>
      </c>
      <c r="S4" s="7">
        <f>'IRA Calculations'!AG6</f>
        <v>36045957995426.148</v>
      </c>
      <c r="T4" s="7">
        <f>'IRA Calculations'!AH6</f>
        <v>36272539297337.453</v>
      </c>
      <c r="U4" s="7">
        <f>'IRA Calculations'!AI6</f>
        <v>36514931897847.797</v>
      </c>
      <c r="V4" s="7">
        <f>'IRA Calculations'!AJ6</f>
        <v>36792115623188.836</v>
      </c>
      <c r="W4" s="7">
        <f>'IRA Calculations'!AK6</f>
        <v>36870977103113.312</v>
      </c>
      <c r="X4" s="7">
        <f>'IRA Calculations'!AL6</f>
        <v>36946714168341.18</v>
      </c>
      <c r="Y4" s="7">
        <f>'IRA Calculations'!AM6</f>
        <v>37058414363461.359</v>
      </c>
      <c r="Z4" s="7">
        <f>'IRA Calculations'!AN6</f>
        <v>37187457847987.867</v>
      </c>
      <c r="AA4" s="7">
        <f>'IRA Calculations'!AO6</f>
        <v>37356521648154.133</v>
      </c>
      <c r="AB4" s="7">
        <f>'IRA Calculations'!AP6</f>
        <v>37519954470524.469</v>
      </c>
      <c r="AC4" s="7">
        <f>'IRA Calculations'!AQ6</f>
        <v>37690145266488.562</v>
      </c>
      <c r="AD4" s="7">
        <f>'IRA Calculations'!AR6</f>
        <v>37859158739820.312</v>
      </c>
      <c r="AE4" s="7">
        <f>'IRA Calculations'!AS6</f>
        <v>38017401237841.961</v>
      </c>
      <c r="AF4" s="7">
        <f>'IRA Calculations'!AT6</f>
        <v>38158818752811</v>
      </c>
    </row>
    <row r="5" spans="1:34" x14ac:dyDescent="0.2">
      <c r="A5" s="1" t="s">
        <v>79</v>
      </c>
      <c r="B5" s="7">
        <f>'IRA Calculations'!P7</f>
        <v>9085236253019.252</v>
      </c>
      <c r="C5" s="7">
        <f>'IRA Calculations'!Q7</f>
        <v>9085236253019.252</v>
      </c>
      <c r="D5" s="7">
        <f>'IRA Calculations'!R7</f>
        <v>9045512681991.8125</v>
      </c>
      <c r="E5" s="7">
        <f>'IRA Calculations'!S7</f>
        <v>8992289340458.3848</v>
      </c>
      <c r="F5" s="7">
        <f>'IRA Calculations'!T7</f>
        <v>8922718743902.0254</v>
      </c>
      <c r="G5" s="7">
        <f>'IRA Calculations'!U7</f>
        <v>8833139815782.7988</v>
      </c>
      <c r="H5" s="7">
        <f>'IRA Calculations'!V7</f>
        <v>8723715867716.1143</v>
      </c>
      <c r="I5" s="7">
        <f>'IRA Calculations'!W7</f>
        <v>8589072109922.2871</v>
      </c>
      <c r="J5" s="7">
        <f>'IRA Calculations'!X7</f>
        <v>8410019080143.8477</v>
      </c>
      <c r="K5" s="7">
        <f>'IRA Calculations'!Y7</f>
        <v>8192484077794.916</v>
      </c>
      <c r="L5" s="7">
        <f>'IRA Calculations'!Z7</f>
        <v>7925857493196.0303</v>
      </c>
      <c r="M5" s="7">
        <f>'IRA Calculations'!AA7</f>
        <v>7620679593463.5664</v>
      </c>
      <c r="N5" s="7">
        <f>'IRA Calculations'!AB7</f>
        <v>7283990145735.1992</v>
      </c>
      <c r="O5" s="7">
        <f>'IRA Calculations'!AC7</f>
        <v>6918625435465.9023</v>
      </c>
      <c r="P5" s="7">
        <f>'IRA Calculations'!AD7</f>
        <v>6532703284813.9902</v>
      </c>
      <c r="Q5" s="7">
        <f>'IRA Calculations'!AE7</f>
        <v>6124788689342.3535</v>
      </c>
      <c r="R5" s="7">
        <f>'IRA Calculations'!AF7</f>
        <v>5712558281190.9111</v>
      </c>
      <c r="S5" s="7">
        <f>'IRA Calculations'!AG7</f>
        <v>5294802163038.8486</v>
      </c>
      <c r="T5" s="7">
        <f>'IRA Calculations'!AH7</f>
        <v>4872729800394.335</v>
      </c>
      <c r="U5" s="7">
        <f>'IRA Calculations'!AI7</f>
        <v>4451954750851.6484</v>
      </c>
      <c r="V5" s="7">
        <f>'IRA Calculations'!AJ7</f>
        <v>4036865567096.4326</v>
      </c>
      <c r="W5" s="7">
        <f>'IRA Calculations'!AK7</f>
        <v>3613255047532.7324</v>
      </c>
      <c r="X5" s="7">
        <f>'IRA Calculations'!AL7</f>
        <v>3204178849944.5244</v>
      </c>
      <c r="Y5" s="7">
        <f>'IRA Calculations'!AM7</f>
        <v>2814574517363.4727</v>
      </c>
      <c r="Z5" s="7">
        <f>'IRA Calculations'!AN7</f>
        <v>2445767352079.3564</v>
      </c>
      <c r="AA5" s="7">
        <f>'IRA Calculations'!AO7</f>
        <v>2102291041584.2766</v>
      </c>
      <c r="AB5" s="7">
        <f>'IRA Calculations'!AP7</f>
        <v>1786234485257.2974</v>
      </c>
      <c r="AC5" s="7">
        <f>'IRA Calculations'!AQ7</f>
        <v>1501795311366.5276</v>
      </c>
      <c r="AD5" s="7">
        <f>'IRA Calculations'!AR7</f>
        <v>1250599923102.2607</v>
      </c>
      <c r="AE5" s="7">
        <f>'IRA Calculations'!AS7</f>
        <v>1032428484259.2051</v>
      </c>
      <c r="AF5" s="7">
        <f>'IRA Calculations'!AT7</f>
        <v>845966824469.35168</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7948432114839.4004</v>
      </c>
      <c r="C7" s="7">
        <f>'IRA Calculations'!Q9</f>
        <v>7948432114839.4004</v>
      </c>
      <c r="D7" s="7">
        <f>'IRA Calculations'!R9</f>
        <v>7920094176439.5439</v>
      </c>
      <c r="E7" s="7">
        <f>'IRA Calculations'!S9</f>
        <v>7888440882737.2441</v>
      </c>
      <c r="F7" s="7">
        <f>'IRA Calculations'!T9</f>
        <v>7854378816109.1191</v>
      </c>
      <c r="G7" s="7">
        <f>'IRA Calculations'!U9</f>
        <v>7816870196287.3145</v>
      </c>
      <c r="H7" s="7">
        <f>'IRA Calculations'!V9</f>
        <v>7782118647736.8896</v>
      </c>
      <c r="I7" s="7">
        <f>'IRA Calculations'!W9</f>
        <v>7750937759479.0254</v>
      </c>
      <c r="J7" s="7">
        <f>'IRA Calculations'!X9</f>
        <v>7715209179819.1162</v>
      </c>
      <c r="K7" s="7">
        <f>'IRA Calculations'!Y9</f>
        <v>7683494712972.1729</v>
      </c>
      <c r="L7" s="7">
        <f>'IRA Calculations'!Z9</f>
        <v>7647739623018.9443</v>
      </c>
      <c r="M7" s="7">
        <f>'IRA Calculations'!AA9</f>
        <v>7615076729694.9307</v>
      </c>
      <c r="N7" s="7">
        <f>'IRA Calculations'!AB9</f>
        <v>7588146595175.8887</v>
      </c>
      <c r="O7" s="7">
        <f>'IRA Calculations'!AC9</f>
        <v>7562053715533.9785</v>
      </c>
      <c r="P7" s="7">
        <f>'IRA Calculations'!AD9</f>
        <v>7544552478449.9395</v>
      </c>
      <c r="Q7" s="7">
        <f>'IRA Calculations'!AE9</f>
        <v>7531442210226.2207</v>
      </c>
      <c r="R7" s="7">
        <f>'IRA Calculations'!AF9</f>
        <v>7534014155137.1211</v>
      </c>
      <c r="S7" s="7">
        <f>'IRA Calculations'!AG9</f>
        <v>7547411288003.7998</v>
      </c>
      <c r="T7" s="7">
        <f>'IRA Calculations'!AH9</f>
        <v>7566967738202.9658</v>
      </c>
      <c r="U7" s="7">
        <f>'IRA Calculations'!AI9</f>
        <v>7593147843702.1992</v>
      </c>
      <c r="V7" s="7">
        <f>'IRA Calculations'!AJ9</f>
        <v>7624397887480.9404</v>
      </c>
      <c r="W7" s="7">
        <f>'IRA Calculations'!AK9</f>
        <v>7645014238603.7305</v>
      </c>
      <c r="X7" s="7">
        <f>'IRA Calculations'!AL9</f>
        <v>7662388415854.168</v>
      </c>
      <c r="Y7" s="7">
        <f>'IRA Calculations'!AM9</f>
        <v>7679764070318.2422</v>
      </c>
      <c r="Z7" s="7">
        <f>'IRA Calculations'!AN9</f>
        <v>7691866298192.332</v>
      </c>
      <c r="AA7" s="7">
        <f>'IRA Calculations'!AO9</f>
        <v>7701798910433.2539</v>
      </c>
      <c r="AB7" s="7">
        <f>'IRA Calculations'!AP9</f>
        <v>7704583503917.1104</v>
      </c>
      <c r="AC7" s="7">
        <f>'IRA Calculations'!AQ9</f>
        <v>7705640305260.3389</v>
      </c>
      <c r="AD7" s="7">
        <f>'IRA Calculations'!AR9</f>
        <v>7706714079640.832</v>
      </c>
      <c r="AE7" s="7">
        <f>'IRA Calculations'!AS9</f>
        <v>7707911507214.9219</v>
      </c>
      <c r="AF7" s="7">
        <f>'IRA Calculations'!AT9</f>
        <v>7709326829617.7725</v>
      </c>
    </row>
    <row r="8" spans="1:34" x14ac:dyDescent="0.2">
      <c r="A8" s="1" t="s">
        <v>344</v>
      </c>
      <c r="B8" s="7">
        <f>'IRA Calculations'!P10</f>
        <v>325984797934.70184</v>
      </c>
      <c r="C8" s="7">
        <f>'IRA Calculations'!Q10</f>
        <v>325984797934.70184</v>
      </c>
      <c r="D8" s="7">
        <f>'IRA Calculations'!R10</f>
        <v>325053451816.39673</v>
      </c>
      <c r="E8" s="7">
        <f>'IRA Calculations'!S10</f>
        <v>323738537436.07379</v>
      </c>
      <c r="F8" s="7">
        <f>'IRA Calculations'!T10</f>
        <v>321906042817.06219</v>
      </c>
      <c r="G8" s="7">
        <f>'IRA Calculations'!U10</f>
        <v>319329422354.65839</v>
      </c>
      <c r="H8" s="7">
        <f>'IRA Calculations'!V10</f>
        <v>316006773108.28522</v>
      </c>
      <c r="I8" s="7">
        <f>'IRA Calculations'!W10</f>
        <v>311692076273.34033</v>
      </c>
      <c r="J8" s="7">
        <f>'IRA Calculations'!X10</f>
        <v>305805299918.94489</v>
      </c>
      <c r="K8" s="7">
        <f>'IRA Calculations'!Y10</f>
        <v>298571870849.04559</v>
      </c>
      <c r="L8" s="7">
        <f>'IRA Calculations'!Z10</f>
        <v>289643048162.42371</v>
      </c>
      <c r="M8" s="7">
        <f>'IRA Calculations'!AA10</f>
        <v>279408850129.74628</v>
      </c>
      <c r="N8" s="7">
        <f>'IRA Calculations'!AB10</f>
        <v>268178354130.62973</v>
      </c>
      <c r="O8" s="7">
        <f>'IRA Calculations'!AC10</f>
        <v>255957476544.76077</v>
      </c>
      <c r="P8" s="7">
        <f>'IRA Calculations'!AD10</f>
        <v>243060110918.1965</v>
      </c>
      <c r="Q8" s="7">
        <f>'IRA Calculations'!AE10</f>
        <v>229426928548.05902</v>
      </c>
      <c r="R8" s="7">
        <f>'IRA Calculations'!AF10</f>
        <v>215554951079.052</v>
      </c>
      <c r="S8" s="7">
        <f>'IRA Calculations'!AG10</f>
        <v>201421608968.22543</v>
      </c>
      <c r="T8" s="7">
        <f>'IRA Calculations'!AH10</f>
        <v>187070812679.74606</v>
      </c>
      <c r="U8" s="7">
        <f>'IRA Calculations'!AI10</f>
        <v>172754312693.76187</v>
      </c>
      <c r="V8" s="7">
        <f>'IRA Calculations'!AJ10</f>
        <v>158674103842.80911</v>
      </c>
      <c r="W8" s="7">
        <f>'IRA Calculations'!AK10</f>
        <v>144806194246.78323</v>
      </c>
      <c r="X8" s="7">
        <f>'IRA Calculations'!AL10</f>
        <v>131557152620.29099</v>
      </c>
      <c r="Y8" s="7">
        <f>'IRA Calculations'!AM10</f>
        <v>119194678408.30881</v>
      </c>
      <c r="Z8" s="7">
        <f>'IRA Calculations'!AN10</f>
        <v>107810751853.10614</v>
      </c>
      <c r="AA8" s="7">
        <f>'IRA Calculations'!AO10</f>
        <v>97581328328.2686</v>
      </c>
      <c r="AB8" s="7">
        <f>'IRA Calculations'!AP10</f>
        <v>88515838005.068665</v>
      </c>
      <c r="AC8" s="7">
        <f>'IRA Calculations'!AQ10</f>
        <v>80709829778.310486</v>
      </c>
      <c r="AD8" s="7">
        <f>'IRA Calculations'!AR10</f>
        <v>74165246140.778229</v>
      </c>
      <c r="AE8" s="7">
        <f>'IRA Calculations'!AS10</f>
        <v>68827506155.096283</v>
      </c>
      <c r="AF8" s="7">
        <f>'IRA Calculations'!AT10</f>
        <v>64602282145.724815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7491465122271.6865</v>
      </c>
      <c r="C10" s="7">
        <f>'IRA Calculations'!Q12</f>
        <v>7491465122271.6865</v>
      </c>
      <c r="D10" s="7">
        <f>'IRA Calculations'!R12</f>
        <v>7522556687604.8076</v>
      </c>
      <c r="E10" s="7">
        <f>'IRA Calculations'!S12</f>
        <v>7551099867297.2979</v>
      </c>
      <c r="F10" s="7">
        <f>'IRA Calculations'!T12</f>
        <v>7577962389434.0049</v>
      </c>
      <c r="G10" s="7">
        <f>'IRA Calculations'!U12</f>
        <v>7601950038706.583</v>
      </c>
      <c r="H10" s="7">
        <f>'IRA Calculations'!V12</f>
        <v>7628548015804.2812</v>
      </c>
      <c r="I10" s="7">
        <f>'IRA Calculations'!W12</f>
        <v>7658947879492.2363</v>
      </c>
      <c r="J10" s="7">
        <f>'IRA Calculations'!X12</f>
        <v>7684362921860.5938</v>
      </c>
      <c r="K10" s="7">
        <f>'IRA Calculations'!Y12</f>
        <v>7713280189841.0635</v>
      </c>
      <c r="L10" s="7">
        <f>'IRA Calculations'!Z12</f>
        <v>7737903623435.9043</v>
      </c>
      <c r="M10" s="7">
        <f>'IRA Calculations'!AA12</f>
        <v>7763624212733.374</v>
      </c>
      <c r="N10" s="7">
        <f>'IRA Calculations'!AB12</f>
        <v>7790963475609.4414</v>
      </c>
      <c r="O10" s="7">
        <f>'IRA Calculations'!AC12</f>
        <v>7813791293172.8916</v>
      </c>
      <c r="P10" s="7">
        <f>'IRA Calculations'!AD12</f>
        <v>7837512846663.7041</v>
      </c>
      <c r="Q10" s="7">
        <f>'IRA Calculations'!AE12</f>
        <v>7854402084967.0693</v>
      </c>
      <c r="R10" s="7">
        <f>'IRA Calculations'!AF12</f>
        <v>7874129320529.6484</v>
      </c>
      <c r="S10" s="7">
        <f>'IRA Calculations'!AG12</f>
        <v>7890555053816.0156</v>
      </c>
      <c r="T10" s="7">
        <f>'IRA Calculations'!AH12</f>
        <v>7901125260521.2207</v>
      </c>
      <c r="U10" s="7">
        <f>'IRA Calculations'!AI12</f>
        <v>7910585206727.0576</v>
      </c>
      <c r="V10" s="7">
        <f>'IRA Calculations'!AJ12</f>
        <v>7921323658908.3828</v>
      </c>
      <c r="W10" s="7">
        <f>'IRA Calculations'!AK12</f>
        <v>7917145845354.3047</v>
      </c>
      <c r="X10" s="7">
        <f>'IRA Calculations'!AL12</f>
        <v>7912089670905.6328</v>
      </c>
      <c r="Y10" s="7">
        <f>'IRA Calculations'!AM12</f>
        <v>7913340774061.7686</v>
      </c>
      <c r="Z10" s="7">
        <f>'IRA Calculations'!AN12</f>
        <v>7918587307794.3467</v>
      </c>
      <c r="AA10" s="7">
        <f>'IRA Calculations'!AO12</f>
        <v>7931834284103.334</v>
      </c>
      <c r="AB10" s="7">
        <f>'IRA Calculations'!AP12</f>
        <v>7946300966891.6533</v>
      </c>
      <c r="AC10" s="7">
        <f>'IRA Calculations'!AQ12</f>
        <v>7964508052802.6426</v>
      </c>
      <c r="AD10" s="7">
        <f>'IRA Calculations'!AR12</f>
        <v>7985619508279.334</v>
      </c>
      <c r="AE10" s="7">
        <f>'IRA Calculations'!AS12</f>
        <v>8008374319542.3555</v>
      </c>
      <c r="AF10" s="7">
        <f>'IRA Calculations'!AT12</f>
        <v>8031878172126.083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12699592015472.891</v>
      </c>
      <c r="C2" s="7">
        <f>'IRA Calculations'!P17</f>
        <v>12699592015472.891</v>
      </c>
      <c r="D2" s="7">
        <f>'IRA Calculations'!Q17</f>
        <v>12699592015472.891</v>
      </c>
      <c r="E2" s="7">
        <f>'IRA Calculations'!R17</f>
        <v>12447805348657.977</v>
      </c>
      <c r="F2" s="7">
        <f>'IRA Calculations'!S17</f>
        <v>12914960575977.07</v>
      </c>
      <c r="G2" s="7">
        <f>'IRA Calculations'!T17</f>
        <v>13396676859217.316</v>
      </c>
      <c r="H2" s="7">
        <f>'IRA Calculations'!U17</f>
        <v>13889687156459.246</v>
      </c>
      <c r="I2" s="7">
        <f>'IRA Calculations'!V17</f>
        <v>14407612914650.957</v>
      </c>
      <c r="J2" s="7">
        <f>'IRA Calculations'!W17</f>
        <v>14945318242853.105</v>
      </c>
      <c r="K2" s="7">
        <f>'IRA Calculations'!X17</f>
        <v>15501718643757.77</v>
      </c>
      <c r="L2" s="7">
        <f>'IRA Calculations'!Y17</f>
        <v>16074330684785.203</v>
      </c>
      <c r="M2" s="7">
        <f>'IRA Calculations'!Z17</f>
        <v>16654837573771.98</v>
      </c>
      <c r="N2" s="7">
        <f>'IRA Calculations'!AA17</f>
        <v>17256047124559.801</v>
      </c>
      <c r="O2" s="7">
        <f>'IRA Calculations'!AB17</f>
        <v>17871215097641.5</v>
      </c>
      <c r="P2" s="7">
        <f>'IRA Calculations'!AC17</f>
        <v>17790537064408.52</v>
      </c>
      <c r="Q2" s="7">
        <f>'IRA Calculations'!AD17</f>
        <v>17718216579630.914</v>
      </c>
      <c r="R2" s="7">
        <f>'IRA Calculations'!AE17</f>
        <v>17653652085674.355</v>
      </c>
      <c r="S2" s="7">
        <f>'IRA Calculations'!AF17</f>
        <v>17597277682083.398</v>
      </c>
      <c r="T2" s="7">
        <f>'IRA Calculations'!AG17</f>
        <v>17544734209460.016</v>
      </c>
      <c r="U2" s="7">
        <f>'IRA Calculations'!AH17</f>
        <v>17503894029617.465</v>
      </c>
      <c r="V2" s="7">
        <f>'IRA Calculations'!AI17</f>
        <v>17469622659095.684</v>
      </c>
      <c r="W2" s="7">
        <f>'IRA Calculations'!AJ17</f>
        <v>17440996872491.602</v>
      </c>
      <c r="X2" s="7">
        <f>'IRA Calculations'!AK17</f>
        <v>17417612985732.059</v>
      </c>
      <c r="Y2" s="7">
        <f>'IRA Calculations'!AL17</f>
        <v>17394919911976.654</v>
      </c>
      <c r="Z2" s="7">
        <f>'IRA Calculations'!AM17</f>
        <v>17380640810088.154</v>
      </c>
      <c r="AA2" s="7">
        <f>'IRA Calculations'!AN17</f>
        <v>17369795398606.959</v>
      </c>
      <c r="AB2" s="7">
        <f>'IRA Calculations'!AO17</f>
        <v>17357866173995.934</v>
      </c>
      <c r="AC2" s="7">
        <f>'IRA Calculations'!AP17</f>
        <v>17352956689743.732</v>
      </c>
      <c r="AD2" s="7">
        <f>'IRA Calculations'!AQ17</f>
        <v>17350550695202.371</v>
      </c>
      <c r="AE2" s="7">
        <f>'IRA Calculations'!AR17</f>
        <v>17346278630150.629</v>
      </c>
      <c r="AF2" s="7">
        <f>'IRA Calculations'!AS17</f>
        <v>17347687371221.229</v>
      </c>
      <c r="AG2" s="7">
        <f>'IRA Calculations'!AT17</f>
        <v>17349863071945.521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4938669229414.7695</v>
      </c>
      <c r="C2" s="7">
        <f>'IRA Calculations'!P30</f>
        <v>4938669229414.7695</v>
      </c>
      <c r="D2" s="7">
        <f>'IRA Calculations'!Q30</f>
        <v>4938669229414.7695</v>
      </c>
      <c r="E2" s="7">
        <f>'IRA Calculations'!R30</f>
        <v>4943423538173.8857</v>
      </c>
      <c r="F2" s="7">
        <f>'IRA Calculations'!S30</f>
        <v>4951142838395.8721</v>
      </c>
      <c r="G2" s="7">
        <f>'IRA Calculations'!T30</f>
        <v>4961468882640.999</v>
      </c>
      <c r="H2" s="7">
        <f>'IRA Calculations'!U30</f>
        <v>4987116942954.0098</v>
      </c>
      <c r="I2" s="7">
        <f>'IRA Calculations'!V30</f>
        <v>5027278872804.4336</v>
      </c>
      <c r="J2" s="7">
        <f>'IRA Calculations'!W30</f>
        <v>5071786888154.7363</v>
      </c>
      <c r="K2" s="7">
        <f>'IRA Calculations'!X30</f>
        <v>5116709121752.0195</v>
      </c>
      <c r="L2" s="7">
        <f>'IRA Calculations'!Y30</f>
        <v>5161905546000.501</v>
      </c>
      <c r="M2" s="7">
        <f>'IRA Calculations'!Z30</f>
        <v>5210110905783.5762</v>
      </c>
      <c r="N2" s="7">
        <f>'IRA Calculations'!AA30</f>
        <v>5265313093657.7803</v>
      </c>
      <c r="O2" s="7">
        <f>'IRA Calculations'!AB30</f>
        <v>5326780846951.5439</v>
      </c>
      <c r="P2" s="7">
        <f>'IRA Calculations'!AC30</f>
        <v>5393427537689.542</v>
      </c>
      <c r="Q2" s="7">
        <f>'IRA Calculations'!AD30</f>
        <v>5460226716704.9375</v>
      </c>
      <c r="R2" s="7">
        <f>'IRA Calculations'!AE30</f>
        <v>5528055239980.1006</v>
      </c>
      <c r="S2" s="7">
        <f>'IRA Calculations'!AF30</f>
        <v>5584654992167.3818</v>
      </c>
      <c r="T2" s="7">
        <f>'IRA Calculations'!AG30</f>
        <v>5639068592011.4629</v>
      </c>
      <c r="U2" s="7">
        <f>'IRA Calculations'!AH30</f>
        <v>5692053133375.3652</v>
      </c>
      <c r="V2" s="7">
        <f>'IRA Calculations'!AI30</f>
        <v>5743968017136.8574</v>
      </c>
      <c r="W2" s="7">
        <f>'IRA Calculations'!AJ30</f>
        <v>5795069309097.9434</v>
      </c>
      <c r="X2" s="7">
        <f>'IRA Calculations'!AK30</f>
        <v>5842763745981.6299</v>
      </c>
      <c r="Y2" s="7">
        <f>'IRA Calculations'!AL30</f>
        <v>5892120744494.7559</v>
      </c>
      <c r="Z2" s="7">
        <f>'IRA Calculations'!AM30</f>
        <v>5943695155616.5771</v>
      </c>
      <c r="AA2" s="7">
        <f>'IRA Calculations'!AN30</f>
        <v>5997924630342.9854</v>
      </c>
      <c r="AB2" s="7">
        <f>'IRA Calculations'!AO30</f>
        <v>6054760276304.7041</v>
      </c>
      <c r="AC2" s="7">
        <f>'IRA Calculations'!AP30</f>
        <v>6114006243819.0879</v>
      </c>
      <c r="AD2" s="7">
        <f>'IRA Calculations'!AQ30</f>
        <v>6175321331906.1514</v>
      </c>
      <c r="AE2" s="7">
        <f>'IRA Calculations'!AR30</f>
        <v>6238332797692.9062</v>
      </c>
      <c r="AF2" s="7">
        <f>'IRA Calculations'!AS30</f>
        <v>6302831516203.4824</v>
      </c>
      <c r="AG2" s="7">
        <f>'IRA Calculations'!AT30</f>
        <v>6368740904976.3486</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33017092356447.531</v>
      </c>
      <c r="C2" s="7">
        <f>'IRA Calculations'!P43</f>
        <v>33017092356447.531</v>
      </c>
      <c r="D2" s="7">
        <f>'IRA Calculations'!Q43</f>
        <v>33017092356447.531</v>
      </c>
      <c r="E2" s="7">
        <f>'IRA Calculations'!R43</f>
        <v>32915668128514.559</v>
      </c>
      <c r="F2" s="7">
        <f>'IRA Calculations'!S43</f>
        <v>32821605371021.457</v>
      </c>
      <c r="G2" s="7">
        <f>'IRA Calculations'!T43</f>
        <v>32745817157360.059</v>
      </c>
      <c r="H2" s="7">
        <f>'IRA Calculations'!U43</f>
        <v>32696165627916.438</v>
      </c>
      <c r="I2" s="7">
        <f>'IRA Calculations'!V43</f>
        <v>32680691721813.891</v>
      </c>
      <c r="J2" s="7">
        <f>'IRA Calculations'!W43</f>
        <v>32700038454076.07</v>
      </c>
      <c r="K2" s="7">
        <f>'IRA Calculations'!X43</f>
        <v>32753016946251.848</v>
      </c>
      <c r="L2" s="7">
        <f>'IRA Calculations'!Y43</f>
        <v>32833150408392.027</v>
      </c>
      <c r="M2" s="7">
        <f>'IRA Calculations'!Z43</f>
        <v>32944197815759.797</v>
      </c>
      <c r="N2" s="7">
        <f>'IRA Calculations'!AA43</f>
        <v>33088462619928.277</v>
      </c>
      <c r="O2" s="7">
        <f>'IRA Calculations'!AB43</f>
        <v>33258547840343.91</v>
      </c>
      <c r="P2" s="7">
        <f>'IRA Calculations'!AC43</f>
        <v>33448776464429.816</v>
      </c>
      <c r="Q2" s="7">
        <f>'IRA Calculations'!AD43</f>
        <v>33662181064284.812</v>
      </c>
      <c r="R2" s="7">
        <f>'IRA Calculations'!AE43</f>
        <v>33896913768665.012</v>
      </c>
      <c r="S2" s="7">
        <f>'IRA Calculations'!AF43</f>
        <v>34149618113986.953</v>
      </c>
      <c r="T2" s="7">
        <f>'IRA Calculations'!AG43</f>
        <v>34411234559756.031</v>
      </c>
      <c r="U2" s="7">
        <f>'IRA Calculations'!AH43</f>
        <v>34677281591164.863</v>
      </c>
      <c r="V2" s="7">
        <f>'IRA Calculations'!AI43</f>
        <v>34945173618578.934</v>
      </c>
      <c r="W2" s="7">
        <f>'IRA Calculations'!AJ43</f>
        <v>35213883108274.102</v>
      </c>
      <c r="X2" s="7">
        <f>'IRA Calculations'!AK43</f>
        <v>35456088739945.383</v>
      </c>
      <c r="Y2" s="7">
        <f>'IRA Calculations'!AL43</f>
        <v>35700518587899.25</v>
      </c>
      <c r="Z2" s="7">
        <f>'IRA Calculations'!AM43</f>
        <v>35947134551593.477</v>
      </c>
      <c r="AA2" s="7">
        <f>'IRA Calculations'!AN43</f>
        <v>36196148067273.43</v>
      </c>
      <c r="AB2" s="7">
        <f>'IRA Calculations'!AO43</f>
        <v>36447902682841.195</v>
      </c>
      <c r="AC2" s="7">
        <f>'IRA Calculations'!AP43</f>
        <v>36702628171340.195</v>
      </c>
      <c r="AD2" s="7">
        <f>'IRA Calculations'!AQ43</f>
        <v>36960441620961.984</v>
      </c>
      <c r="AE2" s="7">
        <f>'IRA Calculations'!AR43</f>
        <v>37221606725021.766</v>
      </c>
      <c r="AF2" s="7">
        <f>'IRA Calculations'!AS43</f>
        <v>37485911686329.281</v>
      </c>
      <c r="AG2" s="7">
        <f>'IRA Calculations'!AT43</f>
        <v>37753112569134.18</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16062147096768.656</v>
      </c>
      <c r="C4" s="7">
        <f>'IRA Calculations'!P45</f>
        <v>16062147096768.656</v>
      </c>
      <c r="D4" s="7">
        <f>'IRA Calculations'!Q45</f>
        <v>16062147096768.656</v>
      </c>
      <c r="E4" s="7">
        <f>'IRA Calculations'!R45</f>
        <v>16165607855752.168</v>
      </c>
      <c r="F4" s="7">
        <f>'IRA Calculations'!S45</f>
        <v>16271780201253.365</v>
      </c>
      <c r="G4" s="7">
        <f>'IRA Calculations'!T45</f>
        <v>16382784227413.742</v>
      </c>
      <c r="H4" s="7">
        <f>'IRA Calculations'!U45</f>
        <v>16501053260383.551</v>
      </c>
      <c r="I4" s="7">
        <f>'IRA Calculations'!V45</f>
        <v>16629982493577.326</v>
      </c>
      <c r="J4" s="7">
        <f>'IRA Calculations'!W45</f>
        <v>16766830890307.6</v>
      </c>
      <c r="K4" s="7">
        <f>'IRA Calculations'!X45</f>
        <v>16907328712841.131</v>
      </c>
      <c r="L4" s="7">
        <f>'IRA Calculations'!Y45</f>
        <v>17047635274372.486</v>
      </c>
      <c r="M4" s="7">
        <f>'IRA Calculations'!Z45</f>
        <v>17190944178102.648</v>
      </c>
      <c r="N4" s="7">
        <f>'IRA Calculations'!AA45</f>
        <v>17336614195366.975</v>
      </c>
      <c r="O4" s="7">
        <f>'IRA Calculations'!AB45</f>
        <v>17480001364977.355</v>
      </c>
      <c r="P4" s="7">
        <f>'IRA Calculations'!AC45</f>
        <v>17621237777423.961</v>
      </c>
      <c r="Q4" s="7">
        <f>'IRA Calculations'!AD45</f>
        <v>17766307505256.863</v>
      </c>
      <c r="R4" s="7">
        <f>'IRA Calculations'!AE45</f>
        <v>17916763707474.121</v>
      </c>
      <c r="S4" s="7">
        <f>'IRA Calculations'!AF45</f>
        <v>18071732653417.543</v>
      </c>
      <c r="T4" s="7">
        <f>'IRA Calculations'!AG45</f>
        <v>18227856933202.438</v>
      </c>
      <c r="U4" s="7">
        <f>'IRA Calculations'!AH45</f>
        <v>18384667083211.598</v>
      </c>
      <c r="V4" s="7">
        <f>'IRA Calculations'!AI45</f>
        <v>18540729625097.18</v>
      </c>
      <c r="W4" s="7">
        <f>'IRA Calculations'!AJ45</f>
        <v>18695704440886.707</v>
      </c>
      <c r="X4" s="7">
        <f>'IRA Calculations'!AK45</f>
        <v>18822758570704.125</v>
      </c>
      <c r="Y4" s="7">
        <f>'IRA Calculations'!AL45</f>
        <v>18950065215022.695</v>
      </c>
      <c r="Z4" s="7">
        <f>'IRA Calculations'!AM45</f>
        <v>19078426115203.348</v>
      </c>
      <c r="AA4" s="7">
        <f>'IRA Calculations'!AN45</f>
        <v>19208336328325.797</v>
      </c>
      <c r="AB4" s="7">
        <f>'IRA Calculations'!AO45</f>
        <v>19339899652982.168</v>
      </c>
      <c r="AC4" s="7">
        <f>'IRA Calculations'!AP45</f>
        <v>19472939532137.285</v>
      </c>
      <c r="AD4" s="7">
        <f>'IRA Calculations'!AQ45</f>
        <v>19607499677703.02</v>
      </c>
      <c r="AE4" s="7">
        <f>'IRA Calculations'!AR45</f>
        <v>19743143691910.945</v>
      </c>
      <c r="AF4" s="7">
        <f>'IRA Calculations'!AS45</f>
        <v>19880228150167.484</v>
      </c>
      <c r="AG4" s="7">
        <f>'IRA Calculations'!AT45</f>
        <v>20019082202881.004</v>
      </c>
    </row>
    <row r="5" spans="1:35" x14ac:dyDescent="0.2">
      <c r="A5" s="1" t="s">
        <v>79</v>
      </c>
      <c r="B5" s="7">
        <f>'IRA Calculations'!O46</f>
        <v>67297482033.710754</v>
      </c>
      <c r="C5" s="7">
        <f>'IRA Calculations'!P46</f>
        <v>67297482033.710754</v>
      </c>
      <c r="D5" s="7">
        <f>'IRA Calculations'!Q46</f>
        <v>67297482033.710754</v>
      </c>
      <c r="E5" s="7">
        <f>'IRA Calculations'!R46</f>
        <v>65050195508.501778</v>
      </c>
      <c r="F5" s="7">
        <f>'IRA Calculations'!S46</f>
        <v>63458340262.608208</v>
      </c>
      <c r="G5" s="7">
        <f>'IRA Calculations'!T46</f>
        <v>62405061399.768425</v>
      </c>
      <c r="H5" s="7">
        <f>'IRA Calculations'!U46</f>
        <v>61781492713.721283</v>
      </c>
      <c r="I5" s="7">
        <f>'IRA Calculations'!V46</f>
        <v>61502202457.380135</v>
      </c>
      <c r="J5" s="7">
        <f>'IRA Calculations'!W46</f>
        <v>61472717761.190773</v>
      </c>
      <c r="K5" s="7">
        <f>'IRA Calculations'!X46</f>
        <v>61608982713.337509</v>
      </c>
      <c r="L5" s="7">
        <f>'IRA Calculations'!Y46</f>
        <v>61846765368.190727</v>
      </c>
      <c r="M5" s="7">
        <f>'IRA Calculations'!Z46</f>
        <v>62165279362.698982</v>
      </c>
      <c r="N5" s="7">
        <f>'IRA Calculations'!AA46</f>
        <v>62539164009.666122</v>
      </c>
      <c r="O5" s="7">
        <f>'IRA Calculations'!AB46</f>
        <v>62934811892.065414</v>
      </c>
      <c r="P5" s="7">
        <f>'IRA Calculations'!AC46</f>
        <v>63342681253.937592</v>
      </c>
      <c r="Q5" s="7">
        <f>'IRA Calculations'!AD46</f>
        <v>63780710217.281403</v>
      </c>
      <c r="R5" s="7">
        <f>'IRA Calculations'!AE46</f>
        <v>64249187074.091812</v>
      </c>
      <c r="S5" s="7">
        <f>'IRA Calculations'!AF46</f>
        <v>64740591552.25132</v>
      </c>
      <c r="T5" s="7">
        <f>'IRA Calculations'!AG46</f>
        <v>65238743763.843758</v>
      </c>
      <c r="U5" s="7">
        <f>'IRA Calculations'!AH46</f>
        <v>65741368608.029533</v>
      </c>
      <c r="V5" s="7">
        <f>'IRA Calculations'!AI46</f>
        <v>66242473766.727699</v>
      </c>
      <c r="W5" s="7">
        <f>'IRA Calculations'!AJ46</f>
        <v>66740186486.309151</v>
      </c>
      <c r="X5" s="7">
        <f>'IRA Calculations'!AK46</f>
        <v>67184886827.50264</v>
      </c>
      <c r="Y5" s="7">
        <f>'IRA Calculations'!AL46</f>
        <v>67630910851.033089</v>
      </c>
      <c r="Z5" s="7">
        <f>'IRA Calculations'!AM46</f>
        <v>68081828840.602219</v>
      </c>
      <c r="AA5" s="7">
        <f>'IRA Calculations'!AN46</f>
        <v>68539798283.985626</v>
      </c>
      <c r="AB5" s="7">
        <f>'IRA Calculations'!AO46</f>
        <v>69005331486.593018</v>
      </c>
      <c r="AC5" s="7">
        <f>'IRA Calculations'!AP46</f>
        <v>69477016004.377121</v>
      </c>
      <c r="AD5" s="7">
        <f>'IRA Calculations'!AQ46</f>
        <v>69954580105.749771</v>
      </c>
      <c r="AE5" s="7">
        <f>'IRA Calculations'!AR46</f>
        <v>70435987154.05513</v>
      </c>
      <c r="AF5" s="7">
        <f>'IRA Calculations'!AS46</f>
        <v>70922362725.955063</v>
      </c>
      <c r="AG5" s="7">
        <f>'IRA Calculations'!AT46</f>
        <v>71415351525.560089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1385758945848.0237</v>
      </c>
      <c r="C10" s="7">
        <f>'IRA Calculations'!P51</f>
        <v>1385758945848.0237</v>
      </c>
      <c r="D10" s="7">
        <f>'IRA Calculations'!Q51</f>
        <v>1385758945848.0237</v>
      </c>
      <c r="E10" s="7">
        <f>'IRA Calculations'!R51</f>
        <v>1374438645663.4275</v>
      </c>
      <c r="F10" s="7">
        <f>'IRA Calculations'!S51</f>
        <v>1367208368810.3901</v>
      </c>
      <c r="G10" s="7">
        <f>'IRA Calculations'!T51</f>
        <v>1363722184835.1736</v>
      </c>
      <c r="H10" s="7">
        <f>'IRA Calculations'!U51</f>
        <v>1363417885450.0725</v>
      </c>
      <c r="I10" s="7">
        <f>'IRA Calculations'!V51</f>
        <v>1365849594210.1318</v>
      </c>
      <c r="J10" s="7">
        <f>'IRA Calculations'!W51</f>
        <v>1370321567103.9517</v>
      </c>
      <c r="K10" s="7">
        <f>'IRA Calculations'!X51</f>
        <v>1376237248064.0513</v>
      </c>
      <c r="L10" s="7">
        <f>'IRA Calculations'!Y51</f>
        <v>1383039242712.0823</v>
      </c>
      <c r="M10" s="7">
        <f>'IRA Calculations'!Z51</f>
        <v>1390835842029.2766</v>
      </c>
      <c r="N10" s="7">
        <f>'IRA Calculations'!AA51</f>
        <v>1399440343652.25</v>
      </c>
      <c r="O10" s="7">
        <f>'IRA Calculations'!AB51</f>
        <v>1408330804377.6104</v>
      </c>
      <c r="P10" s="7">
        <f>'IRA Calculations'!AC51</f>
        <v>1417272131567.7563</v>
      </c>
      <c r="Q10" s="7">
        <f>'IRA Calculations'!AD51</f>
        <v>1426510560555.261</v>
      </c>
      <c r="R10" s="7">
        <f>'IRA Calculations'!AE51</f>
        <v>1436089995889.2322</v>
      </c>
      <c r="S10" s="7">
        <f>'IRA Calculations'!AF51</f>
        <v>1445989856746.0701</v>
      </c>
      <c r="T10" s="7">
        <f>'IRA Calculations'!AG51</f>
        <v>1455957192722.73</v>
      </c>
      <c r="U10" s="7">
        <f>'IRA Calculations'!AH51</f>
        <v>1465968485373.969</v>
      </c>
      <c r="V10" s="7">
        <f>'IRA Calculations'!AI51</f>
        <v>1475937351422.3855</v>
      </c>
      <c r="W10" s="7">
        <f>'IRA Calculations'!AJ51</f>
        <v>1485851981680.3247</v>
      </c>
      <c r="X10" s="7">
        <f>'IRA Calculations'!AK51</f>
        <v>1496626064916.0378</v>
      </c>
      <c r="Y10" s="7">
        <f>'IRA Calculations'!AL51</f>
        <v>1507371469112.2881</v>
      </c>
      <c r="Z10" s="7">
        <f>'IRA Calculations'!AM51</f>
        <v>1518131298422.1387</v>
      </c>
      <c r="AA10" s="7">
        <f>'IRA Calculations'!AN51</f>
        <v>1528937529976.906</v>
      </c>
      <c r="AB10" s="7">
        <f>'IRA Calculations'!AO51</f>
        <v>1539804724965.7957</v>
      </c>
      <c r="AC10" s="7">
        <f>'IRA Calculations'!AP51</f>
        <v>1550735588308.1653</v>
      </c>
      <c r="AD10" s="7">
        <f>'IRA Calculations'!AQ51</f>
        <v>1561738308034.3564</v>
      </c>
      <c r="AE10" s="7">
        <f>'IRA Calculations'!AR51</f>
        <v>1572801618495.6216</v>
      </c>
      <c r="AF10" s="7">
        <f>'IRA Calculations'!AS51</f>
        <v>1583949698746.7627</v>
      </c>
      <c r="AG10" s="7">
        <f>'IRA Calculations'!AT51</f>
        <v>1595205247405.875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45152877985126.82</v>
      </c>
      <c r="C2" s="7">
        <f>'IRA Calculations'!P56</f>
        <v>45152877985126.82</v>
      </c>
      <c r="D2" s="7">
        <f>'IRA Calculations'!Q56</f>
        <v>45152877985126.82</v>
      </c>
      <c r="E2" s="7">
        <f>'IRA Calculations'!R56</f>
        <v>45686383606376.773</v>
      </c>
      <c r="F2" s="7">
        <f>'IRA Calculations'!S56</f>
        <v>46263120760238.164</v>
      </c>
      <c r="G2" s="7">
        <f>'IRA Calculations'!T56</f>
        <v>46869466245109.5</v>
      </c>
      <c r="H2" s="7">
        <f>'IRA Calculations'!U56</f>
        <v>47466598268871.586</v>
      </c>
      <c r="I2" s="7">
        <f>'IRA Calculations'!V56</f>
        <v>48025827718947.82</v>
      </c>
      <c r="J2" s="7">
        <f>'IRA Calculations'!W56</f>
        <v>48631734614413.508</v>
      </c>
      <c r="K2" s="7">
        <f>'IRA Calculations'!X56</f>
        <v>49250859219283.531</v>
      </c>
      <c r="L2" s="7">
        <f>'IRA Calculations'!Y56</f>
        <v>49826944090893.164</v>
      </c>
      <c r="M2" s="7">
        <f>'IRA Calculations'!Z56</f>
        <v>50356097943158.961</v>
      </c>
      <c r="N2" s="7">
        <f>'IRA Calculations'!AA56</f>
        <v>50907166464470.352</v>
      </c>
      <c r="O2" s="7">
        <f>'IRA Calculations'!AB56</f>
        <v>51470356889783.398</v>
      </c>
      <c r="P2" s="7">
        <f>'IRA Calculations'!AC56</f>
        <v>52065681209801.242</v>
      </c>
      <c r="Q2" s="7">
        <f>'IRA Calculations'!AD56</f>
        <v>52709352842441.695</v>
      </c>
      <c r="R2" s="7">
        <f>'IRA Calculations'!AE56</f>
        <v>53392128107405.156</v>
      </c>
      <c r="S2" s="7">
        <f>'IRA Calculations'!AF56</f>
        <v>54084343477405.508</v>
      </c>
      <c r="T2" s="7">
        <f>'IRA Calculations'!AG56</f>
        <v>54749580922179.859</v>
      </c>
      <c r="U2" s="7">
        <f>'IRA Calculations'!AH56</f>
        <v>55460371843477.766</v>
      </c>
      <c r="V2" s="7">
        <f>'IRA Calculations'!AI56</f>
        <v>56140044296538.75</v>
      </c>
      <c r="W2" s="7">
        <f>'IRA Calculations'!AJ56</f>
        <v>56761137876954.672</v>
      </c>
      <c r="X2" s="7">
        <f>'IRA Calculations'!AK56</f>
        <v>57268708546191.422</v>
      </c>
      <c r="Y2" s="7">
        <f>'IRA Calculations'!AL56</f>
        <v>57745302386797.766</v>
      </c>
      <c r="Z2" s="7">
        <f>'IRA Calculations'!AM56</f>
        <v>58221111145172.922</v>
      </c>
      <c r="AA2" s="7">
        <f>'IRA Calculations'!AN56</f>
        <v>58681806710846.531</v>
      </c>
      <c r="AB2" s="7">
        <f>'IRA Calculations'!AO56</f>
        <v>59134774797842.891</v>
      </c>
      <c r="AC2" s="7">
        <f>'IRA Calculations'!AP56</f>
        <v>59538251148864.773</v>
      </c>
      <c r="AD2" s="7">
        <f>'IRA Calculations'!AQ56</f>
        <v>59890365257700.836</v>
      </c>
      <c r="AE2" s="7">
        <f>'IRA Calculations'!AR56</f>
        <v>60186371786387.711</v>
      </c>
      <c r="AF2" s="7">
        <f>'IRA Calculations'!AS56</f>
        <v>60459364037530.656</v>
      </c>
      <c r="AG2" s="7">
        <f>'IRA Calculations'!AT56</f>
        <v>60698041267372.367</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7897379955157.2012</v>
      </c>
      <c r="C2" s="7">
        <f>'IRA Calculations'!P69</f>
        <v>7897379955157.2012</v>
      </c>
      <c r="D2" s="7">
        <f>'IRA Calculations'!Q69</f>
        <v>7897379955157.2012</v>
      </c>
      <c r="E2" s="7">
        <f>'IRA Calculations'!R69</f>
        <v>7914823312060.2275</v>
      </c>
      <c r="F2" s="7">
        <f>'IRA Calculations'!S69</f>
        <v>7928637816839.0625</v>
      </c>
      <c r="G2" s="7">
        <f>'IRA Calculations'!T69</f>
        <v>7933331283535.8408</v>
      </c>
      <c r="H2" s="7">
        <f>'IRA Calculations'!U69</f>
        <v>7931374673268.7275</v>
      </c>
      <c r="I2" s="7">
        <f>'IRA Calculations'!V69</f>
        <v>7925136145051.5605</v>
      </c>
      <c r="J2" s="7">
        <f>'IRA Calculations'!W69</f>
        <v>7917765467518.8398</v>
      </c>
      <c r="K2" s="7">
        <f>'IRA Calculations'!X69</f>
        <v>7898860004255.0469</v>
      </c>
      <c r="L2" s="7">
        <f>'IRA Calculations'!Y69</f>
        <v>7881086051835.7373</v>
      </c>
      <c r="M2" s="7">
        <f>'IRA Calculations'!Z69</f>
        <v>7855460844301.2842</v>
      </c>
      <c r="N2" s="7">
        <f>'IRA Calculations'!AA69</f>
        <v>7831366663062.2148</v>
      </c>
      <c r="O2" s="7">
        <f>'IRA Calculations'!AB69</f>
        <v>7807764827178.918</v>
      </c>
      <c r="P2" s="7">
        <f>'IRA Calculations'!AC69</f>
        <v>7781144397419.6719</v>
      </c>
      <c r="Q2" s="7">
        <f>'IRA Calculations'!AD69</f>
        <v>7763672509927.332</v>
      </c>
      <c r="R2" s="7">
        <f>'IRA Calculations'!AE69</f>
        <v>7747711914989.8945</v>
      </c>
      <c r="S2" s="7">
        <f>'IRA Calculations'!AF69</f>
        <v>7745156969733.0098</v>
      </c>
      <c r="T2" s="7">
        <f>'IRA Calculations'!AG69</f>
        <v>7748835894795.8311</v>
      </c>
      <c r="U2" s="7">
        <f>'IRA Calculations'!AH69</f>
        <v>7758674355751.6797</v>
      </c>
      <c r="V2" s="7">
        <f>'IRA Calculations'!AI69</f>
        <v>7772762746146.2197</v>
      </c>
      <c r="W2" s="7">
        <f>'IRA Calculations'!AJ69</f>
        <v>7794659485008.001</v>
      </c>
      <c r="X2" s="7">
        <f>'IRA Calculations'!AK69</f>
        <v>7791828448177.2324</v>
      </c>
      <c r="Y2" s="7">
        <f>'IRA Calculations'!AL69</f>
        <v>7789768263349.5029</v>
      </c>
      <c r="Z2" s="7">
        <f>'IRA Calculations'!AM69</f>
        <v>7792737285044.0889</v>
      </c>
      <c r="AA2" s="7">
        <f>'IRA Calculations'!AN69</f>
        <v>7796874029608.0283</v>
      </c>
      <c r="AB2" s="7">
        <f>'IRA Calculations'!AO69</f>
        <v>7803307018741.7881</v>
      </c>
      <c r="AC2" s="7">
        <f>'IRA Calculations'!AP69</f>
        <v>7806379927747.5977</v>
      </c>
      <c r="AD2" s="7">
        <f>'IRA Calculations'!AQ69</f>
        <v>7810314240305.8662</v>
      </c>
      <c r="AE2" s="7">
        <f>'IRA Calculations'!AR69</f>
        <v>7814787855811.3506</v>
      </c>
      <c r="AF2" s="7">
        <f>'IRA Calculations'!AS69</f>
        <v>7820441297649.1006</v>
      </c>
      <c r="AG2" s="7">
        <f>'IRA Calculations'!AT69</f>
        <v>7828078442035.9014</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15800302984323.422</v>
      </c>
      <c r="C4" s="7">
        <f>'IRA Calculations'!P71</f>
        <v>15800302984323.422</v>
      </c>
      <c r="D4" s="7">
        <f>'IRA Calculations'!Q71</f>
        <v>15800302984323.422</v>
      </c>
      <c r="E4" s="7">
        <f>'IRA Calculations'!R71</f>
        <v>15778239042346.947</v>
      </c>
      <c r="F4" s="7">
        <f>'IRA Calculations'!S71</f>
        <v>15322115670219.432</v>
      </c>
      <c r="G4" s="7">
        <f>'IRA Calculations'!T71</f>
        <v>14856144533292.055</v>
      </c>
      <c r="H4" s="7">
        <f>'IRA Calculations'!U71</f>
        <v>14386188300036.842</v>
      </c>
      <c r="I4" s="7">
        <f>'IRA Calculations'!V71</f>
        <v>13924142274912.584</v>
      </c>
      <c r="J4" s="7">
        <f>'IRA Calculations'!W71</f>
        <v>13479064032810.865</v>
      </c>
      <c r="K4" s="7">
        <f>'IRA Calculations'!X71</f>
        <v>13029600245892.066</v>
      </c>
      <c r="L4" s="7">
        <f>'IRA Calculations'!Y71</f>
        <v>12599500552580.996</v>
      </c>
      <c r="M4" s="7">
        <f>'IRA Calculations'!Z71</f>
        <v>12170276165365.766</v>
      </c>
      <c r="N4" s="7">
        <f>'IRA Calculations'!AA71</f>
        <v>11757552508532.799</v>
      </c>
      <c r="O4" s="7">
        <f>'IRA Calculations'!AB71</f>
        <v>11357634694012.148</v>
      </c>
      <c r="P4" s="7">
        <f>'IRA Calculations'!AC71</f>
        <v>11387668228982.234</v>
      </c>
      <c r="Q4" s="7">
        <f>'IRA Calculations'!AD71</f>
        <v>11433476983369.918</v>
      </c>
      <c r="R4" s="7">
        <f>'IRA Calculations'!AE71</f>
        <v>11475165192478.867</v>
      </c>
      <c r="S4" s="7">
        <f>'IRA Calculations'!AF71</f>
        <v>11540534179797.811</v>
      </c>
      <c r="T4" s="7">
        <f>'IRA Calculations'!AG71</f>
        <v>11612116842593.305</v>
      </c>
      <c r="U4" s="7">
        <f>'IRA Calculations'!AH71</f>
        <v>11685109452540.719</v>
      </c>
      <c r="V4" s="7">
        <f>'IRA Calculations'!AI71</f>
        <v>11763195633500.684</v>
      </c>
      <c r="W4" s="7">
        <f>'IRA Calculations'!AJ71</f>
        <v>11852489689880.98</v>
      </c>
      <c r="X4" s="7">
        <f>'IRA Calculations'!AK71</f>
        <v>11877894721961.943</v>
      </c>
      <c r="Y4" s="7">
        <f>'IRA Calculations'!AL71</f>
        <v>11902293231521.674</v>
      </c>
      <c r="Z4" s="7">
        <f>'IRA Calculations'!AM71</f>
        <v>11938277175054</v>
      </c>
      <c r="AA4" s="7">
        <f>'IRA Calculations'!AN71</f>
        <v>11979848216675.016</v>
      </c>
      <c r="AB4" s="7">
        <f>'IRA Calculations'!AO71</f>
        <v>12034311704693.078</v>
      </c>
      <c r="AC4" s="7">
        <f>'IRA Calculations'!AP71</f>
        <v>12086961187043.359</v>
      </c>
      <c r="AD4" s="7">
        <f>'IRA Calculations'!AQ71</f>
        <v>12141787733989.893</v>
      </c>
      <c r="AE4" s="7">
        <f>'IRA Calculations'!AR71</f>
        <v>12196235009341.814</v>
      </c>
      <c r="AF4" s="7">
        <f>'IRA Calculations'!AS71</f>
        <v>12247212441450.135</v>
      </c>
      <c r="AG4" s="7">
        <f>'IRA Calculations'!AT71</f>
        <v>12292769746588.705</v>
      </c>
    </row>
    <row r="5" spans="1:35" x14ac:dyDescent="0.2">
      <c r="A5" s="1" t="s">
        <v>79</v>
      </c>
      <c r="B5" s="7">
        <f>'IRA Calculations'!O72</f>
        <v>2926786546386.4443</v>
      </c>
      <c r="C5" s="7">
        <f>'IRA Calculations'!P72</f>
        <v>2926786546386.4443</v>
      </c>
      <c r="D5" s="7">
        <f>'IRA Calculations'!Q72</f>
        <v>2926786546386.4443</v>
      </c>
      <c r="E5" s="7">
        <f>'IRA Calculations'!R72</f>
        <v>2913989695537.4751</v>
      </c>
      <c r="F5" s="7">
        <f>'IRA Calculations'!S72</f>
        <v>2896843926774.2251</v>
      </c>
      <c r="G5" s="7">
        <f>'IRA Calculations'!T72</f>
        <v>2874431929952.7261</v>
      </c>
      <c r="H5" s="7">
        <f>'IRA Calculations'!U72</f>
        <v>2845574298256.9136</v>
      </c>
      <c r="I5" s="7">
        <f>'IRA Calculations'!V72</f>
        <v>2810323642122.6133</v>
      </c>
      <c r="J5" s="7">
        <f>'IRA Calculations'!W72</f>
        <v>2766948486222.2998</v>
      </c>
      <c r="K5" s="7">
        <f>'IRA Calculations'!X72</f>
        <v>2709266992417.3247</v>
      </c>
      <c r="L5" s="7">
        <f>'IRA Calculations'!Y72</f>
        <v>2639188625657.0312</v>
      </c>
      <c r="M5" s="7">
        <f>'IRA Calculations'!Z72</f>
        <v>2553295526239.4292</v>
      </c>
      <c r="N5" s="7">
        <f>'IRA Calculations'!AA72</f>
        <v>2454983215330.1104</v>
      </c>
      <c r="O5" s="7">
        <f>'IRA Calculations'!AB72</f>
        <v>2346519536623.4404</v>
      </c>
      <c r="P5" s="7">
        <f>'IRA Calculations'!AC72</f>
        <v>2228818192513.0781</v>
      </c>
      <c r="Q5" s="7">
        <f>'IRA Calculations'!AD72</f>
        <v>2104494319470.6821</v>
      </c>
      <c r="R5" s="7">
        <f>'IRA Calculations'!AE72</f>
        <v>1973085634341.0798</v>
      </c>
      <c r="S5" s="7">
        <f>'IRA Calculations'!AF72</f>
        <v>1840286620755.9263</v>
      </c>
      <c r="T5" s="7">
        <f>'IRA Calculations'!AG72</f>
        <v>1705707513264.72</v>
      </c>
      <c r="U5" s="7">
        <f>'IRA Calculations'!AH72</f>
        <v>1569737938210.5789</v>
      </c>
      <c r="V5" s="7">
        <f>'IRA Calculations'!AI72</f>
        <v>1434186289386.1074</v>
      </c>
      <c r="W5" s="7">
        <f>'IRA Calculations'!AJ72</f>
        <v>1300466328261.094</v>
      </c>
      <c r="X5" s="7">
        <f>'IRA Calculations'!AK72</f>
        <v>1164001239733.0125</v>
      </c>
      <c r="Y5" s="7">
        <f>'IRA Calculations'!AL72</f>
        <v>1032218347334.347</v>
      </c>
      <c r="Z5" s="7">
        <f>'IRA Calculations'!AM72</f>
        <v>906708268426.58655</v>
      </c>
      <c r="AA5" s="7">
        <f>'IRA Calculations'!AN72</f>
        <v>787897945887.56018</v>
      </c>
      <c r="AB5" s="7">
        <f>'IRA Calculations'!AO72</f>
        <v>677247896008.51904</v>
      </c>
      <c r="AC5" s="7">
        <f>'IRA Calculations'!AP72</f>
        <v>575431052594.27954</v>
      </c>
      <c r="AD5" s="7">
        <f>'IRA Calculations'!AQ72</f>
        <v>483799671282.41528</v>
      </c>
      <c r="AE5" s="7">
        <f>'IRA Calculations'!AR72</f>
        <v>402877693866.37921</v>
      </c>
      <c r="AF5" s="7">
        <f>'IRA Calculations'!AS72</f>
        <v>332594300652.53461</v>
      </c>
      <c r="AG5" s="7">
        <f>'IRA Calculations'!AT72</f>
        <v>272526134884.31165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2560567885160.5991</v>
      </c>
      <c r="C7" s="7">
        <f>'IRA Calculations'!P74</f>
        <v>2560567885160.5991</v>
      </c>
      <c r="D7" s="7">
        <f>'IRA Calculations'!Q74</f>
        <v>2560567885160.5991</v>
      </c>
      <c r="E7" s="7">
        <f>'IRA Calculations'!R74</f>
        <v>2551438887900.5151</v>
      </c>
      <c r="F7" s="7">
        <f>'IRA Calculations'!S74</f>
        <v>2541241857071.9639</v>
      </c>
      <c r="G7" s="7">
        <f>'IRA Calculations'!T74</f>
        <v>2530268845961.0879</v>
      </c>
      <c r="H7" s="7">
        <f>'IRA Calculations'!U74</f>
        <v>2518185536203.2925</v>
      </c>
      <c r="I7" s="7">
        <f>'IRA Calculations'!V74</f>
        <v>2506990410184.4531</v>
      </c>
      <c r="J7" s="7">
        <f>'IRA Calculations'!W74</f>
        <v>2496945563609.6416</v>
      </c>
      <c r="K7" s="7">
        <f>'IRA Calculations'!X74</f>
        <v>2485435689418.3823</v>
      </c>
      <c r="L7" s="7">
        <f>'IRA Calculations'!Y74</f>
        <v>2475218951811.5195</v>
      </c>
      <c r="M7" s="7">
        <f>'IRA Calculations'!Z74</f>
        <v>2463700537394.3745</v>
      </c>
      <c r="N7" s="7">
        <f>'IRA Calculations'!AA74</f>
        <v>2453178266527.1738</v>
      </c>
      <c r="O7" s="7">
        <f>'IRA Calculations'!AB74</f>
        <v>2444502789829.8545</v>
      </c>
      <c r="P7" s="7">
        <f>'IRA Calculations'!AC74</f>
        <v>2436097032734.9805</v>
      </c>
      <c r="Q7" s="7">
        <f>'IRA Calculations'!AD74</f>
        <v>2430459052189.8228</v>
      </c>
      <c r="R7" s="7">
        <f>'IRA Calculations'!AE74</f>
        <v>2426235611479.1924</v>
      </c>
      <c r="S7" s="7">
        <f>'IRA Calculations'!AF74</f>
        <v>2427064157215.7734</v>
      </c>
      <c r="T7" s="7">
        <f>'IRA Calculations'!AG74</f>
        <v>2431380010666.6196</v>
      </c>
      <c r="U7" s="7">
        <f>'IRA Calculations'!AH74</f>
        <v>2437680073069.397</v>
      </c>
      <c r="V7" s="7">
        <f>'IRA Calculations'!AI74</f>
        <v>2446113929759.9888</v>
      </c>
      <c r="W7" s="7">
        <f>'IRA Calculations'!AJ74</f>
        <v>2456181054616.0112</v>
      </c>
      <c r="X7" s="7">
        <f>'IRA Calculations'!AK74</f>
        <v>2462822561498.3125</v>
      </c>
      <c r="Y7" s="7">
        <f>'IRA Calculations'!AL74</f>
        <v>2468419610030.123</v>
      </c>
      <c r="Z7" s="7">
        <f>'IRA Calculations'!AM74</f>
        <v>2474017134442.6787</v>
      </c>
      <c r="AA7" s="7">
        <f>'IRA Calculations'!AN74</f>
        <v>2477915837430.333</v>
      </c>
      <c r="AB7" s="7">
        <f>'IRA Calculations'!AO74</f>
        <v>2481115604070.1431</v>
      </c>
      <c r="AC7" s="7">
        <f>'IRA Calculations'!AP74</f>
        <v>2482012654022.2563</v>
      </c>
      <c r="AD7" s="7">
        <f>'IRA Calculations'!AQ74</f>
        <v>2482353099979.5684</v>
      </c>
      <c r="AE7" s="7">
        <f>'IRA Calculations'!AR74</f>
        <v>2482699013759.1509</v>
      </c>
      <c r="AF7" s="7">
        <f>'IRA Calculations'!AS74</f>
        <v>2483084762111.3696</v>
      </c>
      <c r="AG7" s="7">
        <f>'IRA Calculations'!AT74</f>
        <v>2483540704747.5435</v>
      </c>
    </row>
    <row r="8" spans="1:35" x14ac:dyDescent="0.2">
      <c r="A8" s="1" t="s">
        <v>344</v>
      </c>
      <c r="B8" s="7">
        <f>'IRA Calculations'!O75</f>
        <v>105015202065.29814</v>
      </c>
      <c r="C8" s="7">
        <f>'IRA Calculations'!P75</f>
        <v>105015202065.29814</v>
      </c>
      <c r="D8" s="7">
        <f>'IRA Calculations'!Q75</f>
        <v>105015202065.29814</v>
      </c>
      <c r="E8" s="7">
        <f>'IRA Calculations'!R75</f>
        <v>104715171200.58852</v>
      </c>
      <c r="F8" s="7">
        <f>'IRA Calculations'!S75</f>
        <v>104291574762.27904</v>
      </c>
      <c r="G8" s="7">
        <f>'IRA Calculations'!T75</f>
        <v>103701241121.20654</v>
      </c>
      <c r="H8" s="7">
        <f>'IRA Calculations'!U75</f>
        <v>102871189167.19144</v>
      </c>
      <c r="I8" s="7">
        <f>'IRA Calculations'!V75</f>
        <v>101800805872.60025</v>
      </c>
      <c r="J8" s="7">
        <f>'IRA Calculations'!W75</f>
        <v>100410836883.73039</v>
      </c>
      <c r="K8" s="7">
        <f>'IRA Calculations'!X75</f>
        <v>98514426338.555557</v>
      </c>
      <c r="L8" s="7">
        <f>'IRA Calculations'!Y75</f>
        <v>96184194928.339188</v>
      </c>
      <c r="M8" s="7">
        <f>'IRA Calculations'!Z75</f>
        <v>93307796628.229996</v>
      </c>
      <c r="N8" s="7">
        <f>'IRA Calculations'!AA75</f>
        <v>90010874866.273544</v>
      </c>
      <c r="O8" s="7">
        <f>'IRA Calculations'!AB75</f>
        <v>86392998161.246979</v>
      </c>
      <c r="P8" s="7">
        <f>'IRA Calculations'!AC75</f>
        <v>82456072460.336304</v>
      </c>
      <c r="Q8" s="7">
        <f>'IRA Calculations'!AD75</f>
        <v>78301217798.50946</v>
      </c>
      <c r="R8" s="7">
        <f>'IRA Calculations'!AE75</f>
        <v>73909321579.840302</v>
      </c>
      <c r="S8" s="7">
        <f>'IRA Calculations'!AF75</f>
        <v>69440498106.529617</v>
      </c>
      <c r="T8" s="7">
        <f>'IRA Calculations'!AG75</f>
        <v>64887476655.744835</v>
      </c>
      <c r="U8" s="7">
        <f>'IRA Calculations'!AH75</f>
        <v>60264402875.677116</v>
      </c>
      <c r="V8" s="7">
        <f>'IRA Calculations'!AI75</f>
        <v>55652377565.229584</v>
      </c>
      <c r="W8" s="7">
        <f>'IRA Calculations'!AJ75</f>
        <v>51116472863.622643</v>
      </c>
      <c r="X8" s="7">
        <f>'IRA Calculations'!AK75</f>
        <v>46648959845.602509</v>
      </c>
      <c r="Y8" s="7">
        <f>'IRA Calculations'!AL75</f>
        <v>42380813624.083511</v>
      </c>
      <c r="Z8" s="7">
        <f>'IRA Calculations'!AM75</f>
        <v>38398272917.819054</v>
      </c>
      <c r="AA8" s="7">
        <f>'IRA Calculations'!AN75</f>
        <v>34730968935.961006</v>
      </c>
      <c r="AB8" s="7">
        <f>'IRA Calculations'!AO75</f>
        <v>31435585269.979408</v>
      </c>
      <c r="AC8" s="7">
        <f>'IRA Calculations'!AP75</f>
        <v>28515159826.390026</v>
      </c>
      <c r="AD8" s="7">
        <f>'IRA Calculations'!AQ75</f>
        <v>26000473446.994522</v>
      </c>
      <c r="AE8" s="7">
        <f>'IRA Calculations'!AR75</f>
        <v>23892151901.072731</v>
      </c>
      <c r="AF8" s="7">
        <f>'IRA Calculations'!AS75</f>
        <v>22172612073.694973</v>
      </c>
      <c r="AG8" s="7">
        <f>'IRA Calculations'!AT75</f>
        <v>20811466535.846382</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2413357090774.7744</v>
      </c>
      <c r="C10" s="7">
        <f>'IRA Calculations'!P77</f>
        <v>2413357090774.7744</v>
      </c>
      <c r="D10" s="7">
        <f>'IRA Calculations'!Q77</f>
        <v>2413357090774.7744</v>
      </c>
      <c r="E10" s="7">
        <f>'IRA Calculations'!R77</f>
        <v>2423373162188.749</v>
      </c>
      <c r="F10" s="7">
        <f>'IRA Calculations'!S77</f>
        <v>2432568277427.2007</v>
      </c>
      <c r="G10" s="7">
        <f>'IRA Calculations'!T77</f>
        <v>2441221972961.6006</v>
      </c>
      <c r="H10" s="7">
        <f>'IRA Calculations'!U77</f>
        <v>2448949535263.251</v>
      </c>
      <c r="I10" s="7">
        <f>'IRA Calculations'!V77</f>
        <v>2457518008263.0332</v>
      </c>
      <c r="J10" s="7">
        <f>'IRA Calculations'!W77</f>
        <v>2467311249690.7749</v>
      </c>
      <c r="K10" s="7">
        <f>'IRA Calculations'!X77</f>
        <v>2475498643172.6816</v>
      </c>
      <c r="L10" s="7">
        <f>'IRA Calculations'!Y77</f>
        <v>2484814270034.3789</v>
      </c>
      <c r="M10" s="7">
        <f>'IRA Calculations'!Z77</f>
        <v>2492746648694.0171</v>
      </c>
      <c r="N10" s="7">
        <f>'IRA Calculations'!AA77</f>
        <v>2501032473368.7412</v>
      </c>
      <c r="O10" s="7">
        <f>'IRA Calculations'!AB77</f>
        <v>2509839749761.4941</v>
      </c>
      <c r="P10" s="7">
        <f>'IRA Calculations'!AC77</f>
        <v>2517193675126.4912</v>
      </c>
      <c r="Q10" s="7">
        <f>'IRA Calculations'!AD77</f>
        <v>2524835515325.5532</v>
      </c>
      <c r="R10" s="7">
        <f>'IRA Calculations'!AE77</f>
        <v>2530276341966.5308</v>
      </c>
      <c r="S10" s="7">
        <f>'IRA Calculations'!AF77</f>
        <v>2536631422454.6982</v>
      </c>
      <c r="T10" s="7">
        <f>'IRA Calculations'!AG77</f>
        <v>2541922932092.7769</v>
      </c>
      <c r="U10" s="7">
        <f>'IRA Calculations'!AH77</f>
        <v>2545328098223.3809</v>
      </c>
      <c r="V10" s="7">
        <f>'IRA Calculations'!AI77</f>
        <v>2548375596660.8135</v>
      </c>
      <c r="W10" s="7">
        <f>'IRA Calculations'!AJ77</f>
        <v>2551834962658.354</v>
      </c>
      <c r="X10" s="7">
        <f>'IRA Calculations'!AK77</f>
        <v>2550489090282.2422</v>
      </c>
      <c r="Y10" s="7">
        <f>'IRA Calculations'!AL77</f>
        <v>2548860256101.1123</v>
      </c>
      <c r="Z10" s="7">
        <f>'IRA Calculations'!AM77</f>
        <v>2549263295910.2646</v>
      </c>
      <c r="AA10" s="7">
        <f>'IRA Calculations'!AN77</f>
        <v>2550953453867.1992</v>
      </c>
      <c r="AB10" s="7">
        <f>'IRA Calculations'!AO77</f>
        <v>2555220934751.7563</v>
      </c>
      <c r="AC10" s="7">
        <f>'IRA Calculations'!AP77</f>
        <v>2559881341083.1406</v>
      </c>
      <c r="AD10" s="7">
        <f>'IRA Calculations'!AQ77</f>
        <v>2565746709094.3994</v>
      </c>
      <c r="AE10" s="7">
        <f>'IRA Calculations'!AR77</f>
        <v>2572547712628.3779</v>
      </c>
      <c r="AF10" s="7">
        <f>'IRA Calculations'!AS77</f>
        <v>2579878119192.9888</v>
      </c>
      <c r="AG10" s="7">
        <f>'IRA Calculations'!AT77</f>
        <v>2587449827579.4868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4087080765723.8511</v>
      </c>
      <c r="C2" s="7">
        <f>'IRA Calculations'!P82</f>
        <v>4087080765723.8511</v>
      </c>
      <c r="D2" s="7">
        <f>'IRA Calculations'!Q82</f>
        <v>4087080765723.8511</v>
      </c>
      <c r="E2" s="7">
        <f>'IRA Calculations'!R82</f>
        <v>4005400629679.9058</v>
      </c>
      <c r="F2" s="7">
        <f>'IRA Calculations'!S82</f>
        <v>4155314309850.1997</v>
      </c>
      <c r="G2" s="7">
        <f>'IRA Calculations'!T82</f>
        <v>4309928816908.5835</v>
      </c>
      <c r="H2" s="7">
        <f>'IRA Calculations'!U82</f>
        <v>4468356909706.415</v>
      </c>
      <c r="I2" s="7">
        <f>'IRA Calculations'!V82</f>
        <v>4634761602084.3574</v>
      </c>
      <c r="J2" s="7">
        <f>'IRA Calculations'!W82</f>
        <v>4807605970686.3467</v>
      </c>
      <c r="K2" s="7">
        <f>'IRA Calculations'!X82</f>
        <v>4986572475744.6387</v>
      </c>
      <c r="L2" s="7">
        <f>'IRA Calculations'!Y82</f>
        <v>5170677799455.416</v>
      </c>
      <c r="M2" s="7">
        <f>'IRA Calculations'!Z82</f>
        <v>5357470770880.0059</v>
      </c>
      <c r="N2" s="7">
        <f>'IRA Calculations'!AA82</f>
        <v>5550809546794.3887</v>
      </c>
      <c r="O2" s="7">
        <f>'IRA Calculations'!AB82</f>
        <v>5748756003296.9941</v>
      </c>
      <c r="P2" s="7">
        <f>'IRA Calculations'!AC82</f>
        <v>5722421398053.9746</v>
      </c>
      <c r="Q2" s="7">
        <f>'IRA Calculations'!AD82</f>
        <v>5698821824170.4648</v>
      </c>
      <c r="R2" s="7">
        <f>'IRA Calculations'!AE82</f>
        <v>5677899820312.9678</v>
      </c>
      <c r="S2" s="7">
        <f>'IRA Calculations'!AF82</f>
        <v>5659401504559.7021</v>
      </c>
      <c r="T2" s="7">
        <f>'IRA Calculations'!AG82</f>
        <v>5642138817024.3662</v>
      </c>
      <c r="U2" s="7">
        <f>'IRA Calculations'!AH82</f>
        <v>5628680154077.7119</v>
      </c>
      <c r="V2" s="7">
        <f>'IRA Calculations'!AI82</f>
        <v>5617166546475.7725</v>
      </c>
      <c r="W2" s="7">
        <f>'IRA Calculations'!AJ82</f>
        <v>5607511773386.5449</v>
      </c>
      <c r="X2" s="7">
        <f>'IRA Calculations'!AK82</f>
        <v>5599627781097.2109</v>
      </c>
      <c r="Y2" s="7">
        <f>'IRA Calculations'!AL82</f>
        <v>5591893527516.7451</v>
      </c>
      <c r="Z2" s="7">
        <f>'IRA Calculations'!AM82</f>
        <v>5586822274110.3857</v>
      </c>
      <c r="AA2" s="7">
        <f>'IRA Calculations'!AN82</f>
        <v>5583048067466.75</v>
      </c>
      <c r="AB2" s="7">
        <f>'IRA Calculations'!AO82</f>
        <v>5578716850582.4863</v>
      </c>
      <c r="AC2" s="7">
        <f>'IRA Calculations'!AP82</f>
        <v>5576505371013.291</v>
      </c>
      <c r="AD2" s="7">
        <f>'IRA Calculations'!AQ82</f>
        <v>5575375982225.3555</v>
      </c>
      <c r="AE2" s="7">
        <f>'IRA Calculations'!AR82</f>
        <v>5573457938304.6875</v>
      </c>
      <c r="AF2" s="7">
        <f>'IRA Calculations'!AS82</f>
        <v>5573468496540.7812</v>
      </c>
      <c r="AG2" s="7">
        <f>'IRA Calculations'!AT82</f>
        <v>5574169393185.7871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1589400666668.7178</v>
      </c>
      <c r="C2" s="7">
        <f>'IRA Calculations'!P95</f>
        <v>1589400666668.7178</v>
      </c>
      <c r="D2" s="7">
        <f>'IRA Calculations'!Q95</f>
        <v>1589400666668.7178</v>
      </c>
      <c r="E2" s="7">
        <f>'IRA Calculations'!R95</f>
        <v>1590711493960.1853</v>
      </c>
      <c r="F2" s="7">
        <f>'IRA Calculations'!S95</f>
        <v>1592972994621.2227</v>
      </c>
      <c r="G2" s="7">
        <f>'IRA Calculations'!T95</f>
        <v>1596078147496.2732</v>
      </c>
      <c r="H2" s="7">
        <f>'IRA Calculations'!U95</f>
        <v>1604187400935.3071</v>
      </c>
      <c r="I2" s="7">
        <f>'IRA Calculations'!V95</f>
        <v>1616952873994.7954</v>
      </c>
      <c r="J2" s="7">
        <f>'IRA Calculations'!W95</f>
        <v>1631144769402.134</v>
      </c>
      <c r="K2" s="7">
        <f>'IRA Calculations'!X95</f>
        <v>1645508823327.2383</v>
      </c>
      <c r="L2" s="7">
        <f>'IRA Calculations'!Y95</f>
        <v>1659928649177.6401</v>
      </c>
      <c r="M2" s="7">
        <f>'IRA Calculations'!Z95</f>
        <v>1675373928462.4888</v>
      </c>
      <c r="N2" s="7">
        <f>'IRA Calculations'!AA95</f>
        <v>1693025188762.1694</v>
      </c>
      <c r="O2" s="7">
        <f>'IRA Calculations'!AB95</f>
        <v>1712738055256.9041</v>
      </c>
      <c r="P2" s="7">
        <f>'IRA Calculations'!AC95</f>
        <v>1734074201052.5796</v>
      </c>
      <c r="Q2" s="7">
        <f>'IRA Calculations'!AD95</f>
        <v>1755476063342.3784</v>
      </c>
      <c r="R2" s="7">
        <f>'IRA Calculations'!AE95</f>
        <v>1777279135298.6812</v>
      </c>
      <c r="S2" s="7">
        <f>'IRA Calculations'!AF95</f>
        <v>1795381381382.2417</v>
      </c>
      <c r="T2" s="7">
        <f>'IRA Calculations'!AG95</f>
        <v>1812779948433.8818</v>
      </c>
      <c r="U2" s="7">
        <f>'IRA Calculations'!AH95</f>
        <v>1829731306694.9653</v>
      </c>
      <c r="V2" s="7">
        <f>'IRA Calculations'!AI95</f>
        <v>1846271550812.6042</v>
      </c>
      <c r="W2" s="7">
        <f>'IRA Calculations'!AJ95</f>
        <v>1862565301727.7244</v>
      </c>
      <c r="X2" s="7">
        <f>'IRA Calculations'!AK95</f>
        <v>1877793476111.6306</v>
      </c>
      <c r="Y2" s="7">
        <f>'IRA Calculations'!AL95</f>
        <v>1893528927934.0078</v>
      </c>
      <c r="Z2" s="7">
        <f>'IRA Calculations'!AM95</f>
        <v>1909960226155.7441</v>
      </c>
      <c r="AA2" s="7">
        <f>'IRA Calculations'!AN95</f>
        <v>1927321081392.2019</v>
      </c>
      <c r="AB2" s="7">
        <f>'IRA Calculations'!AO95</f>
        <v>1945440673872.322</v>
      </c>
      <c r="AC2" s="7">
        <f>'IRA Calculations'!AP95</f>
        <v>1964281658223.0688</v>
      </c>
      <c r="AD2" s="7">
        <f>'IRA Calculations'!AQ95</f>
        <v>1983896380251.7993</v>
      </c>
      <c r="AE2" s="7">
        <f>'IRA Calculations'!AR95</f>
        <v>2003984668440.6821</v>
      </c>
      <c r="AF2" s="7">
        <f>'IRA Calculations'!AS95</f>
        <v>2024590393797.0996</v>
      </c>
      <c r="AG2" s="7">
        <f>'IRA Calculations'!AT95</f>
        <v>2045822941522.7432</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10625815612482.086</v>
      </c>
      <c r="C2" s="7">
        <f>'IRA Calculations'!P108</f>
        <v>10625815612482.086</v>
      </c>
      <c r="D2" s="7">
        <f>'IRA Calculations'!Q108</f>
        <v>10625815612482.086</v>
      </c>
      <c r="E2" s="7">
        <f>'IRA Calculations'!R108</f>
        <v>10591666161892.27</v>
      </c>
      <c r="F2" s="7">
        <f>'IRA Calculations'!S108</f>
        <v>10559858164361.826</v>
      </c>
      <c r="G2" s="7">
        <f>'IRA Calculations'!T108</f>
        <v>10533963312846.869</v>
      </c>
      <c r="H2" s="7">
        <f>'IRA Calculations'!U108</f>
        <v>10516943946328.729</v>
      </c>
      <c r="I2" s="7">
        <f>'IRA Calculations'!V108</f>
        <v>10510805201548.787</v>
      </c>
      <c r="J2" s="7">
        <f>'IRA Calculations'!W108</f>
        <v>10516059944488.166</v>
      </c>
      <c r="K2" s="7">
        <f>'IRA Calculations'!X108</f>
        <v>10532407930023.953</v>
      </c>
      <c r="L2" s="7">
        <f>'IRA Calculations'!Y108</f>
        <v>10557286158982.385</v>
      </c>
      <c r="M2" s="7">
        <f>'IRA Calculations'!Z108</f>
        <v>10592498507247.725</v>
      </c>
      <c r="N2" s="7">
        <f>'IRA Calculations'!AA108</f>
        <v>10638090657644.551</v>
      </c>
      <c r="O2" s="7">
        <f>'IRA Calculations'!AB108</f>
        <v>10692289399308.762</v>
      </c>
      <c r="P2" s="7">
        <f>'IRA Calculations'!AC108</f>
        <v>10752675758520.566</v>
      </c>
      <c r="Q2" s="7">
        <f>'IRA Calculations'!AD108</f>
        <v>10820639131093.168</v>
      </c>
      <c r="R2" s="7">
        <f>'IRA Calculations'!AE108</f>
        <v>10895938665368.102</v>
      </c>
      <c r="S2" s="7">
        <f>'IRA Calculations'!AF108</f>
        <v>10976469454441.885</v>
      </c>
      <c r="T2" s="7">
        <f>'IRA Calculations'!AG108</f>
        <v>11059875162928.164</v>
      </c>
      <c r="U2" s="7">
        <f>'IRA Calculations'!AH108</f>
        <v>11144796146436.311</v>
      </c>
      <c r="V2" s="7">
        <f>'IRA Calculations'!AI108</f>
        <v>11229866732596.461</v>
      </c>
      <c r="W2" s="7">
        <f>'IRA Calculations'!AJ108</f>
        <v>11315304977536.299</v>
      </c>
      <c r="X2" s="7">
        <f>'IRA Calculations'!AK108</f>
        <v>11392418558423.258</v>
      </c>
      <c r="Y2" s="7">
        <f>'IRA Calculations'!AL108</f>
        <v>11470059382701.117</v>
      </c>
      <c r="Z2" s="7">
        <f>'IRA Calculations'!AM108</f>
        <v>11548280861192.506</v>
      </c>
      <c r="AA2" s="7">
        <f>'IRA Calculations'!AN108</f>
        <v>11627770996166.99</v>
      </c>
      <c r="AB2" s="7">
        <f>'IRA Calculations'!AO108</f>
        <v>11707603757460.826</v>
      </c>
      <c r="AC2" s="7">
        <f>'IRA Calculations'!AP108</f>
        <v>11788025296289.562</v>
      </c>
      <c r="AD2" s="7">
        <f>'IRA Calculations'!AQ108</f>
        <v>11870158128200.541</v>
      </c>
      <c r="AE2" s="7">
        <f>'IRA Calculations'!AR108</f>
        <v>11952883201364.094</v>
      </c>
      <c r="AF2" s="7">
        <f>'IRA Calculations'!AS108</f>
        <v>12036875972979.223</v>
      </c>
      <c r="AG2" s="7">
        <f>'IRA Calculations'!AT108</f>
        <v>12122954081153.467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5174381240034.3281</v>
      </c>
      <c r="C4" s="7">
        <f>'IRA Calculations'!P110</f>
        <v>5174381240034.3281</v>
      </c>
      <c r="D4" s="7">
        <f>'IRA Calculations'!Q110</f>
        <v>5174381240034.3281</v>
      </c>
      <c r="E4" s="7">
        <f>'IRA Calculations'!R110</f>
        <v>5207710869450.541</v>
      </c>
      <c r="F4" s="7">
        <f>'IRA Calculations'!S110</f>
        <v>5241914029804.0137</v>
      </c>
      <c r="G4" s="7">
        <f>'IRA Calculations'!T110</f>
        <v>5277673704215.667</v>
      </c>
      <c r="H4" s="7">
        <f>'IRA Calculations'!U110</f>
        <v>5315773782728.7754</v>
      </c>
      <c r="I4" s="7">
        <f>'IRA Calculations'!V110</f>
        <v>5357308018563.541</v>
      </c>
      <c r="J4" s="7">
        <f>'IRA Calculations'!W110</f>
        <v>5401393393482.8359</v>
      </c>
      <c r="K4" s="7">
        <f>'IRA Calculations'!X110</f>
        <v>5446654421961.9883</v>
      </c>
      <c r="L4" s="7">
        <f>'IRA Calculations'!Y110</f>
        <v>5491853836179.0098</v>
      </c>
      <c r="M4" s="7">
        <f>'IRA Calculations'!Z110</f>
        <v>5538020447561.8936</v>
      </c>
      <c r="N4" s="7">
        <f>'IRA Calculations'!AA110</f>
        <v>5584947685871.126</v>
      </c>
      <c r="O4" s="7">
        <f>'IRA Calculations'!AB110</f>
        <v>5631139510415.1084</v>
      </c>
      <c r="P4" s="7">
        <f>'IRA Calculations'!AC110</f>
        <v>5676638473820.8467</v>
      </c>
      <c r="Q4" s="7">
        <f>'IRA Calculations'!AD110</f>
        <v>5723372330364.002</v>
      </c>
      <c r="R4" s="7">
        <f>'IRA Calculations'!AE110</f>
        <v>5771841426401.3818</v>
      </c>
      <c r="S4" s="7">
        <f>'IRA Calculations'!AF110</f>
        <v>5821764291747.252</v>
      </c>
      <c r="T4" s="7">
        <f>'IRA Calculations'!AG110</f>
        <v>5872059345052.7559</v>
      </c>
      <c r="U4" s="7">
        <f>'IRA Calculations'!AH110</f>
        <v>5922575349766.5723</v>
      </c>
      <c r="V4" s="7">
        <f>'IRA Calculations'!AI110</f>
        <v>5972850514359.4355</v>
      </c>
      <c r="W4" s="7">
        <f>'IRA Calculations'!AJ110</f>
        <v>6022775270661.8135</v>
      </c>
      <c r="X4" s="7">
        <f>'IRA Calculations'!AK110</f>
        <v>6063705446548.9717</v>
      </c>
      <c r="Y4" s="7">
        <f>'IRA Calculations'!AL110</f>
        <v>6104716969362.5215</v>
      </c>
      <c r="Z4" s="7">
        <f>'IRA Calculations'!AM110</f>
        <v>6146068118112.8838</v>
      </c>
      <c r="AA4" s="7">
        <f>'IRA Calculations'!AN110</f>
        <v>6187918374222.4727</v>
      </c>
      <c r="AB4" s="7">
        <f>'IRA Calculations'!AO110</f>
        <v>6230301176152.8213</v>
      </c>
      <c r="AC4" s="7">
        <f>'IRA Calculations'!AP110</f>
        <v>6273159646488.6562</v>
      </c>
      <c r="AD4" s="7">
        <f>'IRA Calculations'!AQ110</f>
        <v>6316507866915.0342</v>
      </c>
      <c r="AE4" s="7">
        <f>'IRA Calculations'!AR110</f>
        <v>6360205252962.6104</v>
      </c>
      <c r="AF4" s="7">
        <f>'IRA Calculations'!AS110</f>
        <v>6404366674522.8447</v>
      </c>
      <c r="AG4" s="7">
        <f>'IRA Calculations'!AT110</f>
        <v>6449098166591.4316</v>
      </c>
    </row>
    <row r="5" spans="1:35" x14ac:dyDescent="0.2">
      <c r="A5" s="1" t="s">
        <v>79</v>
      </c>
      <c r="B5" s="7">
        <f>'IRA Calculations'!O111</f>
        <v>21679718560.592361</v>
      </c>
      <c r="C5" s="7">
        <f>'IRA Calculations'!P111</f>
        <v>21679718560.592361</v>
      </c>
      <c r="D5" s="7">
        <f>'IRA Calculations'!Q111</f>
        <v>21679718560.592361</v>
      </c>
      <c r="E5" s="7">
        <f>'IRA Calculations'!R111</f>
        <v>20955760725.63002</v>
      </c>
      <c r="F5" s="7">
        <f>'IRA Calculations'!S111</f>
        <v>20442948467.618824</v>
      </c>
      <c r="G5" s="7">
        <f>'IRA Calculations'!T111</f>
        <v>20103637268.713211</v>
      </c>
      <c r="H5" s="7">
        <f>'IRA Calculations'!U111</f>
        <v>19902756147.931774</v>
      </c>
      <c r="I5" s="7">
        <f>'IRA Calculations'!V111</f>
        <v>19812783477.763241</v>
      </c>
      <c r="J5" s="7">
        <f>'IRA Calculations'!W111</f>
        <v>19803285055.2976</v>
      </c>
      <c r="K5" s="7">
        <f>'IRA Calculations'!X111</f>
        <v>19847182474.977196</v>
      </c>
      <c r="L5" s="7">
        <f>'IRA Calculations'!Y111</f>
        <v>19923783573.265331</v>
      </c>
      <c r="M5" s="7">
        <f>'IRA Calculations'!Z111</f>
        <v>20026392074.354424</v>
      </c>
      <c r="N5" s="7">
        <f>'IRA Calculations'!AA111</f>
        <v>20146838095.1478</v>
      </c>
      <c r="O5" s="7">
        <f>'IRA Calculations'!AB111</f>
        <v>20274295088.78709</v>
      </c>
      <c r="P5" s="7">
        <f>'IRA Calculations'!AC111</f>
        <v>20405689202.023716</v>
      </c>
      <c r="Q5" s="7">
        <f>'IRA Calculations'!AD111</f>
        <v>20546799156.805157</v>
      </c>
      <c r="R5" s="7">
        <f>'IRA Calculations'!AE111</f>
        <v>20697717825.689575</v>
      </c>
      <c r="S5" s="7">
        <f>'IRA Calculations'!AF111</f>
        <v>20856022571.483429</v>
      </c>
      <c r="T5" s="7">
        <f>'IRA Calculations'!AG111</f>
        <v>21016501083.030872</v>
      </c>
      <c r="U5" s="7">
        <f>'IRA Calculations'!AH111</f>
        <v>21178420442.183876</v>
      </c>
      <c r="V5" s="7">
        <f>'IRA Calculations'!AI111</f>
        <v>21339850238.389256</v>
      </c>
      <c r="W5" s="7">
        <f>'IRA Calculations'!AJ111</f>
        <v>21500187168.664711</v>
      </c>
      <c r="X5" s="7">
        <f>'IRA Calculations'!AK111</f>
        <v>21643446291.436123</v>
      </c>
      <c r="Y5" s="7">
        <f>'IRA Calculations'!AL111</f>
        <v>21787131835.221542</v>
      </c>
      <c r="Z5" s="7">
        <f>'IRA Calculations'!AM111</f>
        <v>21932393958.147182</v>
      </c>
      <c r="AA5" s="7">
        <f>'IRA Calculations'!AN111</f>
        <v>22079927689.601353</v>
      </c>
      <c r="AB5" s="7">
        <f>'IRA Calculations'!AO111</f>
        <v>22229898067.513615</v>
      </c>
      <c r="AC5" s="7">
        <f>'IRA Calculations'!AP111</f>
        <v>22381850076.502979</v>
      </c>
      <c r="AD5" s="7">
        <f>'IRA Calculations'!AQ111</f>
        <v>22535696178.905666</v>
      </c>
      <c r="AE5" s="7">
        <f>'IRA Calculations'!AR111</f>
        <v>22690780277.224792</v>
      </c>
      <c r="AF5" s="7">
        <f>'IRA Calculations'!AS111</f>
        <v>22847464973.217663</v>
      </c>
      <c r="AG5" s="7">
        <f>'IRA Calculations'!AT111</f>
        <v>23006280104.274239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446418841105.51404</v>
      </c>
      <c r="C10" s="7">
        <f>'IRA Calculations'!P116</f>
        <v>446418841105.51404</v>
      </c>
      <c r="D10" s="7">
        <f>'IRA Calculations'!Q116</f>
        <v>446418841105.51404</v>
      </c>
      <c r="E10" s="7">
        <f>'IRA Calculations'!R116</f>
        <v>442772034202.68622</v>
      </c>
      <c r="F10" s="7">
        <f>'IRA Calculations'!S116</f>
        <v>440442818271.39032</v>
      </c>
      <c r="G10" s="7">
        <f>'IRA Calculations'!T116</f>
        <v>439319752665.52881</v>
      </c>
      <c r="H10" s="7">
        <f>'IRA Calculations'!U116</f>
        <v>439221723365.95038</v>
      </c>
      <c r="I10" s="7">
        <f>'IRA Calculations'!V116</f>
        <v>440005092370.94531</v>
      </c>
      <c r="J10" s="7">
        <f>'IRA Calculations'!W116</f>
        <v>441445727455.92584</v>
      </c>
      <c r="K10" s="7">
        <f>'IRA Calculations'!X116</f>
        <v>443351449548.84113</v>
      </c>
      <c r="L10" s="7">
        <f>'IRA Calculations'!Y116</f>
        <v>445542695419.61682</v>
      </c>
      <c r="M10" s="7">
        <f>'IRA Calculations'!Z116</f>
        <v>448054350741.90375</v>
      </c>
      <c r="N10" s="7">
        <f>'IRA Calculations'!AA116</f>
        <v>450826269807.86194</v>
      </c>
      <c r="O10" s="7">
        <f>'IRA Calculations'!AB116</f>
        <v>453690309896.36426</v>
      </c>
      <c r="P10" s="7">
        <f>'IRA Calculations'!AC116</f>
        <v>456570736491.57379</v>
      </c>
      <c r="Q10" s="7">
        <f>'IRA Calculations'!AD116</f>
        <v>459546873701.14716</v>
      </c>
      <c r="R10" s="7">
        <f>'IRA Calculations'!AE116</f>
        <v>462632865267.75372</v>
      </c>
      <c r="S10" s="7">
        <f>'IRA Calculations'!AF116</f>
        <v>465822081129.61554</v>
      </c>
      <c r="T10" s="7">
        <f>'IRA Calculations'!AG116</f>
        <v>469033033935.61517</v>
      </c>
      <c r="U10" s="7">
        <f>'IRA Calculations'!AH116</f>
        <v>472258147276.37689</v>
      </c>
      <c r="V10" s="7">
        <f>'IRA Calculations'!AI116</f>
        <v>475469592991.23517</v>
      </c>
      <c r="W10" s="7">
        <f>'IRA Calculations'!AJ116</f>
        <v>478663566779.3894</v>
      </c>
      <c r="X10" s="7">
        <f>'IRA Calculations'!AK116</f>
        <v>482134411233.59424</v>
      </c>
      <c r="Y10" s="7">
        <f>'IRA Calculations'!AL116</f>
        <v>485596016805.66931</v>
      </c>
      <c r="Z10" s="7">
        <f>'IRA Calculations'!AM116</f>
        <v>489062269392.66394</v>
      </c>
      <c r="AA10" s="7">
        <f>'IRA Calculations'!AN116</f>
        <v>492543470348.89874</v>
      </c>
      <c r="AB10" s="7">
        <f>'IRA Calculations'!AO116</f>
        <v>496044310525.71527</v>
      </c>
      <c r="AC10" s="7">
        <f>'IRA Calculations'!AP116</f>
        <v>499565661306.2417</v>
      </c>
      <c r="AD10" s="7">
        <f>'IRA Calculations'!AQ116</f>
        <v>503110160444.34338</v>
      </c>
      <c r="AE10" s="7">
        <f>'IRA Calculations'!AR116</f>
        <v>506674178738.94373</v>
      </c>
      <c r="AF10" s="7">
        <f>'IRA Calculations'!AS116</f>
        <v>510265505413.16565</v>
      </c>
      <c r="AG10" s="7">
        <f>'IRA Calculations'!AT116</f>
        <v>513891452771.08276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14531447853225.854</v>
      </c>
      <c r="C2" s="7">
        <f>'IRA Calculations'!P121</f>
        <v>14531447853225.854</v>
      </c>
      <c r="D2" s="7">
        <f>'IRA Calculations'!Q121</f>
        <v>14531447853225.854</v>
      </c>
      <c r="E2" s="7">
        <f>'IRA Calculations'!R121</f>
        <v>14701297017022.355</v>
      </c>
      <c r="F2" s="7">
        <f>'IRA Calculations'!S121</f>
        <v>14885032049728.326</v>
      </c>
      <c r="G2" s="7">
        <f>'IRA Calculations'!T121</f>
        <v>15078340953861.332</v>
      </c>
      <c r="H2" s="7">
        <f>'IRA Calculations'!U121</f>
        <v>15269304847161.725</v>
      </c>
      <c r="I2" s="7">
        <f>'IRA Calculations'!V121</f>
        <v>15447881262118.857</v>
      </c>
      <c r="J2" s="7">
        <f>'IRA Calculations'!W121</f>
        <v>15641735535184.418</v>
      </c>
      <c r="K2" s="7">
        <f>'IRA Calculations'!X121</f>
        <v>15840201859071.002</v>
      </c>
      <c r="L2" s="7">
        <f>'IRA Calculations'!Y121</f>
        <v>16024505370593.74</v>
      </c>
      <c r="M2" s="7">
        <f>'IRA Calculations'!Z121</f>
        <v>16194203370953.102</v>
      </c>
      <c r="N2" s="7">
        <f>'IRA Calculations'!AA121</f>
        <v>16370522003468.996</v>
      </c>
      <c r="O2" s="7">
        <f>'IRA Calculations'!AB121</f>
        <v>16551140365981.475</v>
      </c>
      <c r="P2" s="7">
        <f>'IRA Calculations'!AC121</f>
        <v>16741698222528.051</v>
      </c>
      <c r="Q2" s="7">
        <f>'IRA Calculations'!AD121</f>
        <v>16947982750177.043</v>
      </c>
      <c r="R2" s="7">
        <f>'IRA Calculations'!AE121</f>
        <v>17167500832116.18</v>
      </c>
      <c r="S2" s="7">
        <f>'IRA Calculations'!AF121</f>
        <v>17389296559168.836</v>
      </c>
      <c r="T2" s="7">
        <f>'IRA Calculations'!AG121</f>
        <v>17602406758485.031</v>
      </c>
      <c r="U2" s="7">
        <f>'IRA Calculations'!AH121</f>
        <v>17830312206448.898</v>
      </c>
      <c r="V2" s="7">
        <f>'IRA Calculations'!AI121</f>
        <v>18047584682349.078</v>
      </c>
      <c r="W2" s="7">
        <f>'IRA Calculations'!AJ121</f>
        <v>18246128775814.332</v>
      </c>
      <c r="X2" s="7">
        <f>'IRA Calculations'!AK121</f>
        <v>18408393701026.816</v>
      </c>
      <c r="Y2" s="7">
        <f>'IRA Calculations'!AL121</f>
        <v>18560420661770.43</v>
      </c>
      <c r="Z2" s="7">
        <f>'IRA Calculations'!AM121</f>
        <v>18712025682976.242</v>
      </c>
      <c r="AA2" s="7">
        <f>'IRA Calculations'!AN121</f>
        <v>18859440734336.742</v>
      </c>
      <c r="AB2" s="7">
        <f>'IRA Calculations'!AO121</f>
        <v>19003627350825.879</v>
      </c>
      <c r="AC2" s="7">
        <f>'IRA Calculations'!AP121</f>
        <v>19131366678286.859</v>
      </c>
      <c r="AD2" s="7">
        <f>'IRA Calculations'!AQ121</f>
        <v>19243539661943.941</v>
      </c>
      <c r="AE2" s="7">
        <f>'IRA Calculations'!AR121</f>
        <v>19336971059764.211</v>
      </c>
      <c r="AF2" s="7">
        <f>'IRA Calculations'!AS121</f>
        <v>19423338835219.703</v>
      </c>
      <c r="AG2" s="7">
        <f>'IRA Calculations'!AT121</f>
        <v>19500228118643.387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6196128112748.8691</v>
      </c>
      <c r="C2" s="7">
        <f>'IRA Calculations'!P134</f>
        <v>6196128112748.8691</v>
      </c>
      <c r="D2" s="7">
        <f>'IRA Calculations'!Q134</f>
        <v>6196128112748.8691</v>
      </c>
      <c r="E2" s="7">
        <f>'IRA Calculations'!R134</f>
        <v>6245737728385.2021</v>
      </c>
      <c r="F2" s="7">
        <f>'IRA Calculations'!S134</f>
        <v>6292172622810.9287</v>
      </c>
      <c r="G2" s="7">
        <f>'IRA Calculations'!T134</f>
        <v>6334356471329.2656</v>
      </c>
      <c r="H2" s="7">
        <f>'IRA Calculations'!U134</f>
        <v>6374183879909.9688</v>
      </c>
      <c r="I2" s="7">
        <f>'IRA Calculations'!V134</f>
        <v>6411422302034.3438</v>
      </c>
      <c r="J2" s="7">
        <f>'IRA Calculations'!W134</f>
        <v>6446914808900.8564</v>
      </c>
      <c r="K2" s="7">
        <f>'IRA Calculations'!X134</f>
        <v>6482039279802.209</v>
      </c>
      <c r="L2" s="7">
        <f>'IRA Calculations'!Y134</f>
        <v>6514728008220.5264</v>
      </c>
      <c r="M2" s="7">
        <f>'IRA Calculations'!Z134</f>
        <v>6544257313699.7197</v>
      </c>
      <c r="N2" s="7">
        <f>'IRA Calculations'!AA134</f>
        <v>6571427627319.29</v>
      </c>
      <c r="O2" s="7">
        <f>'IRA Calculations'!AB134</f>
        <v>6593822174750.8975</v>
      </c>
      <c r="P2" s="7">
        <f>'IRA Calculations'!AC134</f>
        <v>6612560510015.6514</v>
      </c>
      <c r="Q2" s="7">
        <f>'IRA Calculations'!AD134</f>
        <v>6627074107632.2363</v>
      </c>
      <c r="R2" s="7">
        <f>'IRA Calculations'!AE134</f>
        <v>6638989529441.2744</v>
      </c>
      <c r="S2" s="7">
        <f>'IRA Calculations'!AF134</f>
        <v>6646451066288.2471</v>
      </c>
      <c r="T2" s="7">
        <f>'IRA Calculations'!AG134</f>
        <v>6651358206296.125</v>
      </c>
      <c r="U2" s="7">
        <f>'IRA Calculations'!AH134</f>
        <v>6656475877062.1514</v>
      </c>
      <c r="V2" s="7">
        <f>'IRA Calculations'!AI134</f>
        <v>6660811269884.5303</v>
      </c>
      <c r="W2" s="7">
        <f>'IRA Calculations'!AJ134</f>
        <v>6665883540378.6299</v>
      </c>
      <c r="X2" s="7">
        <f>'IRA Calculations'!AK134</f>
        <v>6670455349696.9551</v>
      </c>
      <c r="Y2" s="7">
        <f>'IRA Calculations'!AL134</f>
        <v>6675482126580.4648</v>
      </c>
      <c r="Z2" s="7">
        <f>'IRA Calculations'!AM134</f>
        <v>6680553813650.7969</v>
      </c>
      <c r="AA2" s="7">
        <f>'IRA Calculations'!AN134</f>
        <v>6687476192351.9346</v>
      </c>
      <c r="AB2" s="7">
        <f>'IRA Calculations'!AO134</f>
        <v>6693663683857.5576</v>
      </c>
      <c r="AC2" s="7">
        <f>'IRA Calculations'!AP134</f>
        <v>6700829636556.9014</v>
      </c>
      <c r="AD2" s="7">
        <f>'IRA Calculations'!AQ134</f>
        <v>6707165630934.3525</v>
      </c>
      <c r="AE2" s="7">
        <f>'IRA Calculations'!AR134</f>
        <v>6713014775133.0049</v>
      </c>
      <c r="AF2" s="7">
        <f>'IRA Calculations'!AS134</f>
        <v>6718743920716.9434</v>
      </c>
      <c r="AG2" s="7">
        <f>'IRA Calculations'!AT134</f>
        <v>6723972669191.3018</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32748263562424.102</v>
      </c>
      <c r="C4" s="7">
        <f>'IRA Calculations'!P136</f>
        <v>32748263562424.102</v>
      </c>
      <c r="D4" s="7">
        <f>'IRA Calculations'!Q136</f>
        <v>32748263562424.102</v>
      </c>
      <c r="E4" s="7">
        <f>'IRA Calculations'!R136</f>
        <v>32561440596634.836</v>
      </c>
      <c r="F4" s="7">
        <f>'IRA Calculations'!S136</f>
        <v>32324361763429.406</v>
      </c>
      <c r="G4" s="7">
        <f>'IRA Calculations'!T136</f>
        <v>32073398364745.734</v>
      </c>
      <c r="H4" s="7">
        <f>'IRA Calculations'!U136</f>
        <v>31819957995555.262</v>
      </c>
      <c r="I4" s="7">
        <f>'IRA Calculations'!V136</f>
        <v>31566872766958.891</v>
      </c>
      <c r="J4" s="7">
        <f>'IRA Calculations'!W136</f>
        <v>31322102711067.223</v>
      </c>
      <c r="K4" s="7">
        <f>'IRA Calculations'!X136</f>
        <v>31098504464835.828</v>
      </c>
      <c r="L4" s="7">
        <f>'IRA Calculations'!Y136</f>
        <v>30893438577928.637</v>
      </c>
      <c r="M4" s="7">
        <f>'IRA Calculations'!Z136</f>
        <v>30711042333101.527</v>
      </c>
      <c r="N4" s="7">
        <f>'IRA Calculations'!AA136</f>
        <v>30559674032431.203</v>
      </c>
      <c r="O4" s="7">
        <f>'IRA Calculations'!AB136</f>
        <v>30433085523377.969</v>
      </c>
      <c r="P4" s="7">
        <f>'IRA Calculations'!AC136</f>
        <v>30379333865696.531</v>
      </c>
      <c r="Q4" s="7">
        <f>'IRA Calculations'!AD136</f>
        <v>30352997080351.613</v>
      </c>
      <c r="R4" s="7">
        <f>'IRA Calculations'!AE136</f>
        <v>30356766563521.016</v>
      </c>
      <c r="S4" s="7">
        <f>'IRA Calculations'!AF136</f>
        <v>30374609665606.762</v>
      </c>
      <c r="T4" s="7">
        <f>'IRA Calculations'!AG136</f>
        <v>30406668295713.82</v>
      </c>
      <c r="U4" s="7">
        <f>'IRA Calculations'!AH136</f>
        <v>30457587082487.395</v>
      </c>
      <c r="V4" s="7">
        <f>'IRA Calculations'!AI136</f>
        <v>30516087698050.391</v>
      </c>
      <c r="W4" s="7">
        <f>'IRA Calculations'!AJ136</f>
        <v>30584458878656.426</v>
      </c>
      <c r="X4" s="7">
        <f>'IRA Calculations'!AK136</f>
        <v>30652804165012.688</v>
      </c>
      <c r="Y4" s="7">
        <f>'IRA Calculations'!AL136</f>
        <v>30723536062771.461</v>
      </c>
      <c r="Z4" s="7">
        <f>'IRA Calculations'!AM136</f>
        <v>30793440191367.875</v>
      </c>
      <c r="AA4" s="7">
        <f>'IRA Calculations'!AN136</f>
        <v>30870221471496.66</v>
      </c>
      <c r="AB4" s="7">
        <f>'IRA Calculations'!AO136</f>
        <v>30941468984391.785</v>
      </c>
      <c r="AC4" s="7">
        <f>'IRA Calculations'!AP136</f>
        <v>31015226696754.215</v>
      </c>
      <c r="AD4" s="7">
        <f>'IRA Calculations'!AQ136</f>
        <v>31083242854540.141</v>
      </c>
      <c r="AE4" s="7">
        <f>'IRA Calculations'!AR136</f>
        <v>31147433868626.438</v>
      </c>
      <c r="AF4" s="7">
        <f>'IRA Calculations'!AS136</f>
        <v>31209806760397.207</v>
      </c>
      <c r="AG4" s="7">
        <f>'IRA Calculations'!AT136</f>
        <v>31268802094371.477</v>
      </c>
    </row>
    <row r="5" spans="1:35" x14ac:dyDescent="0.2">
      <c r="A5" s="1" t="s">
        <v>79</v>
      </c>
      <c r="B5" s="7">
        <f>'IRA Calculations'!O137</f>
        <v>9201519886172.8164</v>
      </c>
      <c r="C5" s="7">
        <f>'IRA Calculations'!P137</f>
        <v>9201519886172.8164</v>
      </c>
      <c r="D5" s="7">
        <f>'IRA Calculations'!Q137</f>
        <v>9201519886172.8164</v>
      </c>
      <c r="E5" s="7">
        <f>'IRA Calculations'!R137</f>
        <v>9355418470322.002</v>
      </c>
      <c r="F5" s="7">
        <f>'IRA Calculations'!S137</f>
        <v>9504809078498.6328</v>
      </c>
      <c r="G5" s="7">
        <f>'IRA Calculations'!T137</f>
        <v>9647535171592.6348</v>
      </c>
      <c r="H5" s="7">
        <f>'IRA Calculations'!U137</f>
        <v>9785806225796.582</v>
      </c>
      <c r="I5" s="7">
        <f>'IRA Calculations'!V137</f>
        <v>9918897668210.0352</v>
      </c>
      <c r="J5" s="7">
        <f>'IRA Calculations'!W137</f>
        <v>10047445286091.959</v>
      </c>
      <c r="K5" s="7">
        <f>'IRA Calculations'!X137</f>
        <v>10173475579695.195</v>
      </c>
      <c r="L5" s="7">
        <f>'IRA Calculations'!Y137</f>
        <v>10294325799313.592</v>
      </c>
      <c r="M5" s="7">
        <f>'IRA Calculations'!Z137</f>
        <v>10409951272888.242</v>
      </c>
      <c r="N5" s="7">
        <f>'IRA Calculations'!AA137</f>
        <v>10521781707149.508</v>
      </c>
      <c r="O5" s="7">
        <f>'IRA Calculations'!AB137</f>
        <v>10627268170024.035</v>
      </c>
      <c r="P5" s="7">
        <f>'IRA Calculations'!AC137</f>
        <v>10728746449735.664</v>
      </c>
      <c r="Q5" s="7">
        <f>'IRA Calculations'!AD137</f>
        <v>10826397752519.918</v>
      </c>
      <c r="R5" s="7">
        <f>'IRA Calculations'!AE137</f>
        <v>10919776972379.945</v>
      </c>
      <c r="S5" s="7">
        <f>'IRA Calculations'!AF137</f>
        <v>11003297476972.766</v>
      </c>
      <c r="T5" s="7">
        <f>'IRA Calculations'!AG137</f>
        <v>11076813471730.797</v>
      </c>
      <c r="U5" s="7">
        <f>'IRA Calculations'!AH137</f>
        <v>11141810322494.338</v>
      </c>
      <c r="V5" s="7">
        <f>'IRA Calculations'!AI137</f>
        <v>11195680579922.809</v>
      </c>
      <c r="W5" s="7">
        <f>'IRA Calculations'!AJ137</f>
        <v>11240550523620.129</v>
      </c>
      <c r="X5" s="7">
        <f>'IRA Calculations'!AK137</f>
        <v>11275415278639.891</v>
      </c>
      <c r="Y5" s="7">
        <f>'IRA Calculations'!AL137</f>
        <v>11303165911281.695</v>
      </c>
      <c r="Z5" s="7">
        <f>'IRA Calculations'!AM137</f>
        <v>11325524785005.49</v>
      </c>
      <c r="AA5" s="7">
        <f>'IRA Calculations'!AN137</f>
        <v>11347106279395.793</v>
      </c>
      <c r="AB5" s="7">
        <f>'IRA Calculations'!AO137</f>
        <v>11366281714656.871</v>
      </c>
      <c r="AC5" s="7">
        <f>'IRA Calculations'!AP137</f>
        <v>11386665718812.143</v>
      </c>
      <c r="AD5" s="7">
        <f>'IRA Calculations'!AQ137</f>
        <v>11406604636481.225</v>
      </c>
      <c r="AE5" s="7">
        <f>'IRA Calculations'!AR137</f>
        <v>11426877663853.604</v>
      </c>
      <c r="AF5" s="7">
        <f>'IRA Calculations'!AS137</f>
        <v>11447944989185.432</v>
      </c>
      <c r="AG5" s="7">
        <f>'IRA Calculations'!AT137</f>
        <v>11468965611533.91</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5942000000000</v>
      </c>
      <c r="C7" s="7">
        <f>'IRA Calculations'!P139</f>
        <v>5942000000000</v>
      </c>
      <c r="D7" s="7">
        <f>'IRA Calculations'!Q139</f>
        <v>5942000000000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78000000000</v>
      </c>
      <c r="C8" s="7">
        <f>'IRA Calculations'!P140</f>
        <v>78000000000</v>
      </c>
      <c r="D8" s="7">
        <f>'IRA Calculations'!Q140</f>
        <v>78000000000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2000000000</v>
      </c>
      <c r="C9" s="7">
        <f>'IRA Calculations'!P141</f>
        <v>2000000000</v>
      </c>
      <c r="D9" s="7">
        <f>'IRA Calculations'!Q141</f>
        <v>2000000000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7838000000000</v>
      </c>
      <c r="C10" s="7">
        <f>'IRA Calculations'!P142</f>
        <v>7838000000000</v>
      </c>
      <c r="D10" s="7">
        <f>'IRA Calculations'!Q142</f>
        <v>7838000000000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43819186110860.117</v>
      </c>
      <c r="C2" s="7">
        <f>'IRA Calculations'!P147</f>
        <v>43819186110860.117</v>
      </c>
      <c r="D2" s="7">
        <f>'IRA Calculations'!Q147</f>
        <v>43819186110860.117</v>
      </c>
      <c r="E2" s="7">
        <f>'IRA Calculations'!R147</f>
        <v>43957006400070.93</v>
      </c>
      <c r="F2" s="7">
        <f>'IRA Calculations'!S147</f>
        <v>43874864858295.242</v>
      </c>
      <c r="G2" s="7">
        <f>'IRA Calculations'!T147</f>
        <v>43745073587565.891</v>
      </c>
      <c r="H2" s="7">
        <f>'IRA Calculations'!U147</f>
        <v>43571914390763.047</v>
      </c>
      <c r="I2" s="7">
        <f>'IRA Calculations'!V147</f>
        <v>43357598083402.797</v>
      </c>
      <c r="J2" s="7">
        <f>'IRA Calculations'!W147</f>
        <v>43109677578563.133</v>
      </c>
      <c r="K2" s="7">
        <f>'IRA Calculations'!X147</f>
        <v>42831619027919.469</v>
      </c>
      <c r="L2" s="7">
        <f>'IRA Calculations'!Y147</f>
        <v>42518943726243.055</v>
      </c>
      <c r="M2" s="7">
        <f>'IRA Calculations'!Z147</f>
        <v>42173640784861.32</v>
      </c>
      <c r="N2" s="7">
        <f>'IRA Calculations'!AA147</f>
        <v>41830911855947.578</v>
      </c>
      <c r="O2" s="7">
        <f>'IRA Calculations'!AB147</f>
        <v>41493258374024.57</v>
      </c>
      <c r="P2" s="7">
        <f>'IRA Calculations'!AC147</f>
        <v>41351802556547.656</v>
      </c>
      <c r="Q2" s="7">
        <f>'IRA Calculations'!AD147</f>
        <v>41217382739095.023</v>
      </c>
      <c r="R2" s="7">
        <f>'IRA Calculations'!AE147</f>
        <v>41103316192891.062</v>
      </c>
      <c r="S2" s="7">
        <f>'IRA Calculations'!AF147</f>
        <v>41004174676061.445</v>
      </c>
      <c r="T2" s="7">
        <f>'IRA Calculations'!AG147</f>
        <v>40919864558550.867</v>
      </c>
      <c r="U2" s="7">
        <f>'IRA Calculations'!AH147</f>
        <v>40872289568903.836</v>
      </c>
      <c r="V2" s="7">
        <f>'IRA Calculations'!AI147</f>
        <v>40857221163864.109</v>
      </c>
      <c r="W2" s="7">
        <f>'IRA Calculations'!AJ147</f>
        <v>40873714069372.703</v>
      </c>
      <c r="X2" s="7">
        <f>'IRA Calculations'!AK147</f>
        <v>40920852565488.523</v>
      </c>
      <c r="Y2" s="7">
        <f>'IRA Calculations'!AL147</f>
        <v>40999254687754.594</v>
      </c>
      <c r="Z2" s="7">
        <f>'IRA Calculations'!AM147</f>
        <v>41117908250388.711</v>
      </c>
      <c r="AA2" s="7">
        <f>'IRA Calculations'!AN147</f>
        <v>41269405235692.258</v>
      </c>
      <c r="AB2" s="7">
        <f>'IRA Calculations'!AO147</f>
        <v>41455139727897.969</v>
      </c>
      <c r="AC2" s="7">
        <f>'IRA Calculations'!AP147</f>
        <v>41677150224765.445</v>
      </c>
      <c r="AD2" s="7">
        <f>'IRA Calculations'!AQ147</f>
        <v>41923688533548.641</v>
      </c>
      <c r="AE2" s="7">
        <f>'IRA Calculations'!AR147</f>
        <v>42192639382488.836</v>
      </c>
      <c r="AF2" s="7">
        <f>'IRA Calculations'!AS147</f>
        <v>42490177995740.984</v>
      </c>
      <c r="AG2" s="7">
        <f>'IRA Calculations'!AT147</f>
        <v>42804457467451.914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579272007385.67517</v>
      </c>
      <c r="C4" s="7">
        <f>'IRA Calculations'!P149</f>
        <v>579272007385.67517</v>
      </c>
      <c r="D4" s="7">
        <f>'IRA Calculations'!Q149</f>
        <v>579272007385.67517</v>
      </c>
      <c r="E4" s="7">
        <f>'IRA Calculations'!R149</f>
        <v>574971215356.79272</v>
      </c>
      <c r="F4" s="7">
        <f>'IRA Calculations'!S149</f>
        <v>570329551563.43201</v>
      </c>
      <c r="G4" s="7">
        <f>'IRA Calculations'!T149</f>
        <v>565233135329.31616</v>
      </c>
      <c r="H4" s="7">
        <f>'IRA Calculations'!U149</f>
        <v>559635778056.56812</v>
      </c>
      <c r="I4" s="7">
        <f>'IRA Calculations'!V149</f>
        <v>553531295048.20703</v>
      </c>
      <c r="J4" s="7">
        <f>'IRA Calculations'!W149</f>
        <v>546881314106.41217</v>
      </c>
      <c r="K4" s="7">
        <f>'IRA Calculations'!X149</f>
        <v>539715557388.37225</v>
      </c>
      <c r="L4" s="7">
        <f>'IRA Calculations'!Y149</f>
        <v>532018821312.59576</v>
      </c>
      <c r="M4" s="7">
        <f>'IRA Calculations'!Z149</f>
        <v>523764674981.60944</v>
      </c>
      <c r="N4" s="7">
        <f>'IRA Calculations'!AA149</f>
        <v>514910899900.25989</v>
      </c>
      <c r="O4" s="7">
        <f>'IRA Calculations'!AB149</f>
        <v>505447145091.62378</v>
      </c>
      <c r="P4" s="7">
        <f>'IRA Calculations'!AC149</f>
        <v>495399610379.45001</v>
      </c>
      <c r="Q4" s="7">
        <f>'IRA Calculations'!AD149</f>
        <v>484803005131.53302</v>
      </c>
      <c r="R4" s="7">
        <f>'IRA Calculations'!AE149</f>
        <v>473589225464.63513</v>
      </c>
      <c r="S4" s="7">
        <f>'IRA Calculations'!AF149</f>
        <v>461813122101.41522</v>
      </c>
      <c r="T4" s="7">
        <f>'IRA Calculations'!AG149</f>
        <v>449510647725.70691</v>
      </c>
      <c r="U4" s="7">
        <f>'IRA Calculations'!AH149</f>
        <v>436790932190.35706</v>
      </c>
      <c r="V4" s="7">
        <f>'IRA Calculations'!AI149</f>
        <v>423763594737.91492</v>
      </c>
      <c r="W4" s="7">
        <f>'IRA Calculations'!AJ149</f>
        <v>410539056927.33746</v>
      </c>
      <c r="X4" s="7">
        <f>'IRA Calculations'!AK149</f>
        <v>397318530793.45923</v>
      </c>
      <c r="Y4" s="7">
        <f>'IRA Calculations'!AL149</f>
        <v>384316920237.03772</v>
      </c>
      <c r="Z4" s="7">
        <f>'IRA Calculations'!AM149</f>
        <v>371815976234.94476</v>
      </c>
      <c r="AA4" s="7">
        <f>'IRA Calculations'!AN149</f>
        <v>359990430443.57794</v>
      </c>
      <c r="AB4" s="7">
        <f>'IRA Calculations'!AO149</f>
        <v>349075604868.77045</v>
      </c>
      <c r="AC4" s="7">
        <f>'IRA Calculations'!AP149</f>
        <v>339192671391.79724</v>
      </c>
      <c r="AD4" s="7">
        <f>'IRA Calculations'!AQ149</f>
        <v>330413427771.55048</v>
      </c>
      <c r="AE4" s="7">
        <f>'IRA Calculations'!AR149</f>
        <v>322772500440.37183</v>
      </c>
      <c r="AF4" s="7">
        <f>'IRA Calculations'!AS149</f>
        <v>316251125643.78479</v>
      </c>
      <c r="AG4" s="7">
        <f>'IRA Calculations'!AT149</f>
        <v>310774098517.44934</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22957278231897.043</v>
      </c>
      <c r="C2" s="7">
        <f>'IRA Calculations'!P160</f>
        <v>22957278231897.043</v>
      </c>
      <c r="D2" s="7">
        <f>'IRA Calculations'!Q160</f>
        <v>22957278231897.043</v>
      </c>
      <c r="E2" s="7">
        <f>'IRA Calculations'!R160</f>
        <v>22635853823155.336</v>
      </c>
      <c r="F2" s="7">
        <f>'IRA Calculations'!S160</f>
        <v>22102595226694.074</v>
      </c>
      <c r="G2" s="7">
        <f>'IRA Calculations'!T160</f>
        <v>21520263955322.828</v>
      </c>
      <c r="H2" s="7">
        <f>'IRA Calculations'!U160</f>
        <v>20952440488769.977</v>
      </c>
      <c r="I2" s="7">
        <f>'IRA Calculations'!V160</f>
        <v>20393074937748.52</v>
      </c>
      <c r="J2" s="7">
        <f>'IRA Calculations'!W160</f>
        <v>19850471728870.703</v>
      </c>
      <c r="K2" s="7">
        <f>'IRA Calculations'!X160</f>
        <v>19339803522089.59</v>
      </c>
      <c r="L2" s="7">
        <f>'IRA Calculations'!Y160</f>
        <v>18876045734006.676</v>
      </c>
      <c r="M2" s="7">
        <f>'IRA Calculations'!Z160</f>
        <v>18463570827748.746</v>
      </c>
      <c r="N2" s="7">
        <f>'IRA Calculations'!AA160</f>
        <v>18115050176011.266</v>
      </c>
      <c r="O2" s="7">
        <f>'IRA Calculations'!AB160</f>
        <v>17826748399650.852</v>
      </c>
      <c r="P2" s="7">
        <f>'IRA Calculations'!AC160</f>
        <v>17586113363489.182</v>
      </c>
      <c r="Q2" s="7">
        <f>'IRA Calculations'!AD160</f>
        <v>17377003501625.07</v>
      </c>
      <c r="R2" s="7">
        <f>'IRA Calculations'!AE160</f>
        <v>17190094871697.947</v>
      </c>
      <c r="S2" s="7">
        <f>'IRA Calculations'!AF160</f>
        <v>17014194499672.271</v>
      </c>
      <c r="T2" s="7">
        <f>'IRA Calculations'!AG160</f>
        <v>16858252726536.771</v>
      </c>
      <c r="U2" s="7">
        <f>'IRA Calculations'!AH160</f>
        <v>16726983813563.316</v>
      </c>
      <c r="V2" s="7">
        <f>'IRA Calculations'!AI160</f>
        <v>16611151610749.867</v>
      </c>
      <c r="W2" s="7">
        <f>'IRA Calculations'!AJ160</f>
        <v>16506012763051.473</v>
      </c>
      <c r="X2" s="7">
        <f>'IRA Calculations'!AK160</f>
        <v>16420407378942.693</v>
      </c>
      <c r="Y2" s="7">
        <f>'IRA Calculations'!AL160</f>
        <v>16361616630732.582</v>
      </c>
      <c r="Z2" s="7">
        <f>'IRA Calculations'!AM160</f>
        <v>16327647360421.314</v>
      </c>
      <c r="AA2" s="7">
        <f>'IRA Calculations'!AN160</f>
        <v>16315120866921.416</v>
      </c>
      <c r="AB2" s="7">
        <f>'IRA Calculations'!AO160</f>
        <v>16323148464416.283</v>
      </c>
      <c r="AC2" s="7">
        <f>'IRA Calculations'!AP160</f>
        <v>16348859183298.781</v>
      </c>
      <c r="AD2" s="7">
        <f>'IRA Calculations'!AQ160</f>
        <v>16392691197712.84</v>
      </c>
      <c r="AE2" s="7">
        <f>'IRA Calculations'!AR160</f>
        <v>16454965340679.248</v>
      </c>
      <c r="AF2" s="7">
        <f>'IRA Calculations'!AS160</f>
        <v>16536725219658.99</v>
      </c>
      <c r="AG2" s="7">
        <f>'IRA Calculations'!AT160</f>
        <v>16638886374241.906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39764992789503.43</v>
      </c>
      <c r="C2" s="7">
        <f>'IRA Calculations'!P173</f>
        <v>39764992789503.43</v>
      </c>
      <c r="D2" s="7">
        <f>'IRA Calculations'!Q173</f>
        <v>39764992789503.43</v>
      </c>
      <c r="E2" s="7">
        <f>'IRA Calculations'!R173</f>
        <v>40184126230407.484</v>
      </c>
      <c r="F2" s="7">
        <f>'IRA Calculations'!S173</f>
        <v>40558223101167.727</v>
      </c>
      <c r="G2" s="7">
        <f>'IRA Calculations'!T173</f>
        <v>40859301136680.578</v>
      </c>
      <c r="H2" s="7">
        <f>'IRA Calculations'!U173</f>
        <v>41059639743167.422</v>
      </c>
      <c r="I2" s="7">
        <f>'IRA Calculations'!V173</f>
        <v>41154643765599.508</v>
      </c>
      <c r="J2" s="7">
        <f>'IRA Calculations'!W173</f>
        <v>41174221463379.094</v>
      </c>
      <c r="K2" s="7">
        <f>'IRA Calculations'!X173</f>
        <v>41157276639191.539</v>
      </c>
      <c r="L2" s="7">
        <f>'IRA Calculations'!Y173</f>
        <v>41131182295413.992</v>
      </c>
      <c r="M2" s="7">
        <f>'IRA Calculations'!Z173</f>
        <v>41118486507357.625</v>
      </c>
      <c r="N2" s="7">
        <f>'IRA Calculations'!AA173</f>
        <v>41141930674167.023</v>
      </c>
      <c r="O2" s="7">
        <f>'IRA Calculations'!AB173</f>
        <v>41204569373874.383</v>
      </c>
      <c r="P2" s="7">
        <f>'IRA Calculations'!AC173</f>
        <v>41311557884140.805</v>
      </c>
      <c r="Q2" s="7">
        <f>'IRA Calculations'!AD173</f>
        <v>41459298582038.383</v>
      </c>
      <c r="R2" s="7">
        <f>'IRA Calculations'!AE173</f>
        <v>41635959084541.273</v>
      </c>
      <c r="S2" s="7">
        <f>'IRA Calculations'!AF173</f>
        <v>41827697289985.062</v>
      </c>
      <c r="T2" s="7">
        <f>'IRA Calculations'!AG173</f>
        <v>42037216711382.953</v>
      </c>
      <c r="U2" s="7">
        <f>'IRA Calculations'!AH173</f>
        <v>42269274090436.32</v>
      </c>
      <c r="V2" s="7">
        <f>'IRA Calculations'!AI173</f>
        <v>42518088110611.898</v>
      </c>
      <c r="W2" s="7">
        <f>'IRA Calculations'!AJ173</f>
        <v>42776035049079.047</v>
      </c>
      <c r="X2" s="7">
        <f>'IRA Calculations'!AK173</f>
        <v>43050586537763.281</v>
      </c>
      <c r="Y2" s="7">
        <f>'IRA Calculations'!AL173</f>
        <v>43340271164175.094</v>
      </c>
      <c r="Z2" s="7">
        <f>'IRA Calculations'!AM173</f>
        <v>43649699398420.883</v>
      </c>
      <c r="AA2" s="7">
        <f>'IRA Calculations'!AN173</f>
        <v>43978451927297.453</v>
      </c>
      <c r="AB2" s="7">
        <f>'IRA Calculations'!AO173</f>
        <v>44324606013352.344</v>
      </c>
      <c r="AC2" s="7">
        <f>'IRA Calculations'!AP173</f>
        <v>44688761694444.328</v>
      </c>
      <c r="AD2" s="7">
        <f>'IRA Calculations'!AQ173</f>
        <v>45062628059946.719</v>
      </c>
      <c r="AE2" s="7">
        <f>'IRA Calculations'!AR173</f>
        <v>45441591666884.203</v>
      </c>
      <c r="AF2" s="7">
        <f>'IRA Calculations'!AS173</f>
        <v>45828056473459.477</v>
      </c>
      <c r="AG2" s="7">
        <f>'IRA Calculations'!AT173</f>
        <v>46217525084821.891</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23565346756787.102</v>
      </c>
      <c r="C4" s="7">
        <f>'IRA Calculations'!P175</f>
        <v>23565346756787.102</v>
      </c>
      <c r="D4" s="7">
        <f>'IRA Calculations'!Q175</f>
        <v>23565346756787.102</v>
      </c>
      <c r="E4" s="7">
        <f>'IRA Calculations'!R175</f>
        <v>23917705435354.234</v>
      </c>
      <c r="F4" s="7">
        <f>'IRA Calculations'!S175</f>
        <v>24251056710850.504</v>
      </c>
      <c r="G4" s="7">
        <f>'IRA Calculations'!T175</f>
        <v>24566747446645.699</v>
      </c>
      <c r="H4" s="7">
        <f>'IRA Calculations'!U175</f>
        <v>24865251689472.199</v>
      </c>
      <c r="I4" s="7">
        <f>'IRA Calculations'!V175</f>
        <v>25156400112875.219</v>
      </c>
      <c r="J4" s="7">
        <f>'IRA Calculations'!W175</f>
        <v>25451496922670.426</v>
      </c>
      <c r="K4" s="7">
        <f>'IRA Calculations'!X175</f>
        <v>25757632246794.938</v>
      </c>
      <c r="L4" s="7">
        <f>'IRA Calculations'!Y175</f>
        <v>26068536477768.422</v>
      </c>
      <c r="M4" s="7">
        <f>'IRA Calculations'!Z175</f>
        <v>26383700983363.047</v>
      </c>
      <c r="N4" s="7">
        <f>'IRA Calculations'!AA175</f>
        <v>26699755300322.684</v>
      </c>
      <c r="O4" s="7">
        <f>'IRA Calculations'!AB175</f>
        <v>27012927320688.246</v>
      </c>
      <c r="P4" s="7">
        <f>'IRA Calculations'!AC175</f>
        <v>27327594472685.352</v>
      </c>
      <c r="Q4" s="7">
        <f>'IRA Calculations'!AD175</f>
        <v>27648475385138.855</v>
      </c>
      <c r="R4" s="7">
        <f>'IRA Calculations'!AE175</f>
        <v>27968709752796.035</v>
      </c>
      <c r="S4" s="7">
        <f>'IRA Calculations'!AF175</f>
        <v>28286470866588.5</v>
      </c>
      <c r="T4" s="7">
        <f>'IRA Calculations'!AG175</f>
        <v>28606958023674.074</v>
      </c>
      <c r="U4" s="7">
        <f>'IRA Calculations'!AH175</f>
        <v>28930390716129.316</v>
      </c>
      <c r="V4" s="7">
        <f>'IRA Calculations'!AI175</f>
        <v>29262116637543.281</v>
      </c>
      <c r="W4" s="7">
        <f>'IRA Calculations'!AJ175</f>
        <v>29593275535506.719</v>
      </c>
      <c r="X4" s="7">
        <f>'IRA Calculations'!AK175</f>
        <v>29923611300044.117</v>
      </c>
      <c r="Y4" s="7">
        <f>'IRA Calculations'!AL175</f>
        <v>30251385507338.184</v>
      </c>
      <c r="Z4" s="7">
        <f>'IRA Calculations'!AM175</f>
        <v>30583972577180.336</v>
      </c>
      <c r="AA4" s="7">
        <f>'IRA Calculations'!AN175</f>
        <v>30917186426301.797</v>
      </c>
      <c r="AB4" s="7">
        <f>'IRA Calculations'!AO175</f>
        <v>31258514801841.301</v>
      </c>
      <c r="AC4" s="7">
        <f>'IRA Calculations'!AP175</f>
        <v>31601945534662.441</v>
      </c>
      <c r="AD4" s="7">
        <f>'IRA Calculations'!AQ175</f>
        <v>31942586493177.547</v>
      </c>
      <c r="AE4" s="7">
        <f>'IRA Calculations'!AR175</f>
        <v>32282292170873.281</v>
      </c>
      <c r="AF4" s="7">
        <f>'IRA Calculations'!AS175</f>
        <v>32621061323836.48</v>
      </c>
      <c r="AG4" s="7">
        <f>'IRA Calculations'!AT175</f>
        <v>32958908531748.059</v>
      </c>
    </row>
    <row r="5" spans="1:35" x14ac:dyDescent="0.2">
      <c r="A5" s="1" t="s">
        <v>79</v>
      </c>
      <c r="B5" s="7">
        <f>'IRA Calculations'!O176</f>
        <v>584029885743.71277</v>
      </c>
      <c r="C5" s="7">
        <f>'IRA Calculations'!P176</f>
        <v>584029885743.71277</v>
      </c>
      <c r="D5" s="7">
        <f>'IRA Calculations'!Q176</f>
        <v>584029885743.71277</v>
      </c>
      <c r="E5" s="7">
        <f>'IRA Calculations'!R176</f>
        <v>558552204161.37903</v>
      </c>
      <c r="F5" s="7">
        <f>'IRA Calculations'!S176</f>
        <v>532933961748.45801</v>
      </c>
      <c r="G5" s="7">
        <f>'IRA Calculations'!T176</f>
        <v>507636970852.52924</v>
      </c>
      <c r="H5" s="7">
        <f>'IRA Calculations'!U176</f>
        <v>483255390763.18921</v>
      </c>
      <c r="I5" s="7">
        <f>'IRA Calculations'!V176</f>
        <v>460497772080.94037</v>
      </c>
      <c r="J5" s="7">
        <f>'IRA Calculations'!W176</f>
        <v>440025183373.87476</v>
      </c>
      <c r="K5" s="7">
        <f>'IRA Calculations'!X176</f>
        <v>422432938459.89044</v>
      </c>
      <c r="L5" s="7">
        <f>'IRA Calculations'!Y176</f>
        <v>407888275391.33673</v>
      </c>
      <c r="M5" s="7">
        <f>'IRA Calculations'!Z176</f>
        <v>396423479489.8772</v>
      </c>
      <c r="N5" s="7">
        <f>'IRA Calculations'!AA176</f>
        <v>387802760251.36755</v>
      </c>
      <c r="O5" s="7">
        <f>'IRA Calculations'!AB176</f>
        <v>381493565553.91888</v>
      </c>
      <c r="P5" s="7">
        <f>'IRA Calculations'!AC176</f>
        <v>377018800141.80859</v>
      </c>
      <c r="Q5" s="7">
        <f>'IRA Calculations'!AD176</f>
        <v>373761437382.8255</v>
      </c>
      <c r="R5" s="7">
        <f>'IRA Calculations'!AE176</f>
        <v>371206739528.87897</v>
      </c>
      <c r="S5" s="7">
        <f>'IRA Calculations'!AF176</f>
        <v>368905514497.84161</v>
      </c>
      <c r="T5" s="7">
        <f>'IRA Calculations'!AG176</f>
        <v>366750452338.00922</v>
      </c>
      <c r="U5" s="7">
        <f>'IRA Calculations'!AH176</f>
        <v>364623302847.03333</v>
      </c>
      <c r="V5" s="7">
        <f>'IRA Calculations'!AI176</f>
        <v>362506418552.07733</v>
      </c>
      <c r="W5" s="7">
        <f>'IRA Calculations'!AJ176</f>
        <v>360310739225.52722</v>
      </c>
      <c r="X5" s="7">
        <f>'IRA Calculations'!AK176</f>
        <v>357984785195.52826</v>
      </c>
      <c r="Y5" s="7">
        <f>'IRA Calculations'!AL176</f>
        <v>355507989408.7641</v>
      </c>
      <c r="Z5" s="7">
        <f>'IRA Calculations'!AM176</f>
        <v>352927681883.65247</v>
      </c>
      <c r="AA5" s="7">
        <f>'IRA Calculations'!AN176</f>
        <v>350197467998.67401</v>
      </c>
      <c r="AB5" s="7">
        <f>'IRA Calculations'!AO176</f>
        <v>347409831593.0769</v>
      </c>
      <c r="AC5" s="7">
        <f>'IRA Calculations'!AP176</f>
        <v>344525533574.2677</v>
      </c>
      <c r="AD5" s="7">
        <f>'IRA Calculations'!AQ176</f>
        <v>341488906640.16205</v>
      </c>
      <c r="AE5" s="7">
        <f>'IRA Calculations'!AR176</f>
        <v>338340142248.30786</v>
      </c>
      <c r="AF5" s="7">
        <f>'IRA Calculations'!AS176</f>
        <v>335088936286.51788</v>
      </c>
      <c r="AG5" s="7">
        <f>'IRA Calculations'!AT176</f>
        <v>331725631827.40387</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87628414754990.531</v>
      </c>
      <c r="C2" s="7">
        <f>'IRA Calculations'!P186</f>
        <v>87628414754990.531</v>
      </c>
      <c r="D2" s="7">
        <f>'IRA Calculations'!Q186</f>
        <v>87628414754990.531</v>
      </c>
      <c r="E2" s="7">
        <f>'IRA Calculations'!R186</f>
        <v>88494825863549.812</v>
      </c>
      <c r="F2" s="7">
        <f>'IRA Calculations'!S186</f>
        <v>89500413168144.297</v>
      </c>
      <c r="G2" s="7">
        <f>'IRA Calculations'!T186</f>
        <v>90669247902899.594</v>
      </c>
      <c r="H2" s="7">
        <f>'IRA Calculations'!U186</f>
        <v>91869283250040.672</v>
      </c>
      <c r="I2" s="7">
        <f>'IRA Calculations'!V186</f>
        <v>93152762986817.719</v>
      </c>
      <c r="J2" s="7">
        <f>'IRA Calculations'!W186</f>
        <v>94492319499909.719</v>
      </c>
      <c r="K2" s="7">
        <f>'IRA Calculations'!X186</f>
        <v>95866641314517.594</v>
      </c>
      <c r="L2" s="7">
        <f>'IRA Calculations'!Y186</f>
        <v>97299531354832.281</v>
      </c>
      <c r="M2" s="7">
        <f>'IRA Calculations'!Z186</f>
        <v>98770406415877.078</v>
      </c>
      <c r="N2" s="7">
        <f>'IRA Calculations'!AA186</f>
        <v>100271983799429.14</v>
      </c>
      <c r="O2" s="7">
        <f>'IRA Calculations'!AB186</f>
        <v>101844395005694.88</v>
      </c>
      <c r="P2" s="7">
        <f>'IRA Calculations'!AC186</f>
        <v>103452184793326.72</v>
      </c>
      <c r="Q2" s="7">
        <f>'IRA Calculations'!AD186</f>
        <v>105117239586983.45</v>
      </c>
      <c r="R2" s="7">
        <f>'IRA Calculations'!AE186</f>
        <v>106830781818807.25</v>
      </c>
      <c r="S2" s="7">
        <f>'IRA Calculations'!AF186</f>
        <v>108562454136206.55</v>
      </c>
      <c r="T2" s="7">
        <f>'IRA Calculations'!AG186</f>
        <v>110370288145019.25</v>
      </c>
      <c r="U2" s="7">
        <f>'IRA Calculations'!AH186</f>
        <v>112189966120941.47</v>
      </c>
      <c r="V2" s="7">
        <f>'IRA Calculations'!AI186</f>
        <v>114066027513103.84</v>
      </c>
      <c r="W2" s="7">
        <f>'IRA Calculations'!AJ186</f>
        <v>115993911052619.36</v>
      </c>
      <c r="X2" s="7">
        <f>'IRA Calculations'!AK186</f>
        <v>117980516137804.36</v>
      </c>
      <c r="Y2" s="7">
        <f>'IRA Calculations'!AL186</f>
        <v>120007980993017.84</v>
      </c>
      <c r="Z2" s="7">
        <f>'IRA Calculations'!AM186</f>
        <v>122099035302712.86</v>
      </c>
      <c r="AA2" s="7">
        <f>'IRA Calculations'!AN186</f>
        <v>124225276543820.77</v>
      </c>
      <c r="AB2" s="7">
        <f>'IRA Calculations'!AO186</f>
        <v>126372944249699.77</v>
      </c>
      <c r="AC2" s="7">
        <f>'IRA Calculations'!AP186</f>
        <v>128599955036215.73</v>
      </c>
      <c r="AD2" s="7">
        <f>'IRA Calculations'!AQ186</f>
        <v>130824052743442.5</v>
      </c>
      <c r="AE2" s="7">
        <f>'IRA Calculations'!AR186</f>
        <v>133118562643485.92</v>
      </c>
      <c r="AF2" s="7">
        <f>'IRA Calculations'!AS186</f>
        <v>135465431310751.53</v>
      </c>
      <c r="AG2" s="7">
        <f>'IRA Calculations'!AT186</f>
        <v>137877729272049.59</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18831117673403.117</v>
      </c>
      <c r="C4" s="7">
        <f>'IRA Calculations'!P188</f>
        <v>18831117673403.117</v>
      </c>
      <c r="D4" s="7">
        <f>'IRA Calculations'!Q188</f>
        <v>18831117673403.117</v>
      </c>
      <c r="E4" s="7">
        <f>'IRA Calculations'!R188</f>
        <v>18766181292083.77</v>
      </c>
      <c r="F4" s="7">
        <f>'IRA Calculations'!S188</f>
        <v>18745374593235.934</v>
      </c>
      <c r="G4" s="7">
        <f>'IRA Calculations'!T188</f>
        <v>18717668403873.105</v>
      </c>
      <c r="H4" s="7">
        <f>'IRA Calculations'!U188</f>
        <v>18679734734452.328</v>
      </c>
      <c r="I4" s="7">
        <f>'IRA Calculations'!V188</f>
        <v>18641286985346.137</v>
      </c>
      <c r="J4" s="7">
        <f>'IRA Calculations'!W188</f>
        <v>18555165109621.363</v>
      </c>
      <c r="K4" s="7">
        <f>'IRA Calculations'!X188</f>
        <v>18482301078415.996</v>
      </c>
      <c r="L4" s="7">
        <f>'IRA Calculations'!Y188</f>
        <v>18429729666372.852</v>
      </c>
      <c r="M4" s="7">
        <f>'IRA Calculations'!Z188</f>
        <v>18406190228144.562</v>
      </c>
      <c r="N4" s="7">
        <f>'IRA Calculations'!AA188</f>
        <v>18391633655998.789</v>
      </c>
      <c r="O4" s="7">
        <f>'IRA Calculations'!AB188</f>
        <v>18387196336608.711</v>
      </c>
      <c r="P4" s="7">
        <f>'IRA Calculations'!AC188</f>
        <v>18394907531890.32</v>
      </c>
      <c r="Q4" s="7">
        <f>'IRA Calculations'!AD188</f>
        <v>18393473520136.234</v>
      </c>
      <c r="R4" s="7">
        <f>'IRA Calculations'!AE188</f>
        <v>18361221784080.973</v>
      </c>
      <c r="S4" s="7">
        <f>'IRA Calculations'!AF188</f>
        <v>18334597867740.004</v>
      </c>
      <c r="T4" s="7">
        <f>'IRA Calculations'!AG188</f>
        <v>18315522805727.457</v>
      </c>
      <c r="U4" s="7">
        <f>'IRA Calculations'!AH188</f>
        <v>18310057326966.352</v>
      </c>
      <c r="V4" s="7">
        <f>'IRA Calculations'!AI188</f>
        <v>18305241212018.578</v>
      </c>
      <c r="W4" s="7">
        <f>'IRA Calculations'!AJ188</f>
        <v>18315576919378.488</v>
      </c>
      <c r="X4" s="7">
        <f>'IRA Calculations'!AK188</f>
        <v>18324180989903.305</v>
      </c>
      <c r="Y4" s="7">
        <f>'IRA Calculations'!AL188</f>
        <v>18320338920675.234</v>
      </c>
      <c r="Z4" s="7">
        <f>'IRA Calculations'!AM188</f>
        <v>18302670813591.309</v>
      </c>
      <c r="AA4" s="7">
        <f>'IRA Calculations'!AN188</f>
        <v>18279645455048.535</v>
      </c>
      <c r="AB4" s="7">
        <f>'IRA Calculations'!AO188</f>
        <v>18253616788869.668</v>
      </c>
      <c r="AC4" s="7">
        <f>'IRA Calculations'!AP188</f>
        <v>18229969123339.223</v>
      </c>
      <c r="AD4" s="7">
        <f>'IRA Calculations'!AQ188</f>
        <v>18212301016255.203</v>
      </c>
      <c r="AE4" s="7">
        <f>'IRA Calculations'!AR188</f>
        <v>18188112214213.781</v>
      </c>
      <c r="AF4" s="7">
        <f>'IRA Calculations'!AS188</f>
        <v>18171309925547.402</v>
      </c>
      <c r="AG4" s="7">
        <f>'IRA Calculations'!AT188</f>
        <v>18152667772743.578</v>
      </c>
    </row>
    <row r="5" spans="1:35" x14ac:dyDescent="0.2">
      <c r="A5" s="1" t="s">
        <v>79</v>
      </c>
      <c r="B5" s="7">
        <f>'IRA Calculations'!O189</f>
        <v>10740450228083.471</v>
      </c>
      <c r="C5" s="7">
        <f>'IRA Calculations'!P189</f>
        <v>10740450228083.471</v>
      </c>
      <c r="D5" s="7">
        <f>'IRA Calculations'!Q189</f>
        <v>10740450228083.471</v>
      </c>
      <c r="E5" s="7">
        <f>'IRA Calculations'!R189</f>
        <v>10752413332362.896</v>
      </c>
      <c r="F5" s="7">
        <f>'IRA Calculations'!S189</f>
        <v>10749438052542.105</v>
      </c>
      <c r="G5" s="7">
        <f>'IRA Calculations'!T189</f>
        <v>10737041053288.791</v>
      </c>
      <c r="H5" s="7">
        <f>'IRA Calculations'!U189</f>
        <v>10703259230323.533</v>
      </c>
      <c r="I5" s="7">
        <f>'IRA Calculations'!V189</f>
        <v>10671274972250.006</v>
      </c>
      <c r="J5" s="7">
        <f>'IRA Calculations'!W189</f>
        <v>10651501758440.986</v>
      </c>
      <c r="K5" s="7">
        <f>'IRA Calculations'!X189</f>
        <v>10653981158291.639</v>
      </c>
      <c r="L5" s="7">
        <f>'IRA Calculations'!Y189</f>
        <v>10653671233310.326</v>
      </c>
      <c r="M5" s="7">
        <f>'IRA Calculations'!Z189</f>
        <v>10635881539381.822</v>
      </c>
      <c r="N5" s="7">
        <f>'IRA Calculations'!AA189</f>
        <v>10611335480860.275</v>
      </c>
      <c r="O5" s="7">
        <f>'IRA Calculations'!AB189</f>
        <v>10583752157521.662</v>
      </c>
      <c r="P5" s="7">
        <f>'IRA Calculations'!AC189</f>
        <v>10583132307558.994</v>
      </c>
      <c r="Q5" s="7">
        <f>'IRA Calculations'!AD189</f>
        <v>10582264517611.266</v>
      </c>
      <c r="R5" s="7">
        <f>'IRA Calculations'!AE189</f>
        <v>10585487737417.117</v>
      </c>
      <c r="S5" s="7">
        <f>'IRA Calculations'!AF189</f>
        <v>10569371638387.834</v>
      </c>
      <c r="T5" s="7">
        <f>'IRA Calculations'!AG189</f>
        <v>10568441863443.83</v>
      </c>
      <c r="U5" s="7">
        <f>'IRA Calculations'!AH189</f>
        <v>10575570138014.48</v>
      </c>
      <c r="V5" s="7">
        <f>'IRA Calculations'!AI189</f>
        <v>10577739612883.822</v>
      </c>
      <c r="W5" s="7">
        <f>'IRA Calculations'!AJ189</f>
        <v>10580652907708.34</v>
      </c>
      <c r="X5" s="7">
        <f>'IRA Calculations'!AK189</f>
        <v>10591624252047.51</v>
      </c>
      <c r="Y5" s="7">
        <f>'IRA Calculations'!AL189</f>
        <v>10612327240800.531</v>
      </c>
      <c r="Z5" s="7">
        <f>'IRA Calculations'!AM189</f>
        <v>10635571614400.484</v>
      </c>
      <c r="AA5" s="7">
        <f>'IRA Calculations'!AN189</f>
        <v>10657142393101.236</v>
      </c>
      <c r="AB5" s="7">
        <f>'IRA Calculations'!AO189</f>
        <v>10673816357096.932</v>
      </c>
      <c r="AC5" s="7">
        <f>'IRA Calculations'!AP189</f>
        <v>10683238076529.453</v>
      </c>
      <c r="AD5" s="7">
        <f>'IRA Calculations'!AQ189</f>
        <v>10685593506387.576</v>
      </c>
      <c r="AE5" s="7">
        <f>'IRA Calculations'!AR189</f>
        <v>10692721780958.227</v>
      </c>
      <c r="AF5" s="7">
        <f>'IRA Calculations'!AS189</f>
        <v>10701585635424.354</v>
      </c>
      <c r="AG5" s="7">
        <f>'IRA Calculations'!AT189</f>
        <v>10704932825222.736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2023-12-15T19:13:30Z</dcterms:modified>
</cp:coreProperties>
</file>