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EIaE\"/>
    </mc:Choice>
  </mc:AlternateContent>
  <xr:revisionPtr revIDLastSave="0" documentId="8_{E3575182-05C1-4635-A8CC-FBD0095BD349}"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F15" i="26"/>
  <c r="Z14" i="26"/>
  <c r="I14" i="26"/>
  <c r="T14" i="26"/>
  <c r="D12" i="28"/>
  <c r="D4" i="3" s="1"/>
  <c r="D31" i="28"/>
  <c r="D27" i="28"/>
  <c r="D19" i="3" s="1"/>
  <c r="D30" i="28"/>
  <c r="D22" i="3" s="1"/>
  <c r="D26" i="28"/>
  <c r="C26" i="28" s="1"/>
  <c r="D22" i="28"/>
  <c r="D33" i="28"/>
  <c r="C33" i="28" s="1"/>
  <c r="D25" i="28"/>
  <c r="D17" i="3" s="1"/>
  <c r="D29" i="28"/>
  <c r="C29" i="28" s="1"/>
  <c r="D17" i="28"/>
  <c r="L15" i="26"/>
  <c r="AD15" i="26"/>
  <c r="S15" i="26"/>
  <c r="D21" i="28"/>
  <c r="D32" i="28"/>
  <c r="D24" i="3" s="1"/>
  <c r="D20" i="3"/>
  <c r="C28" i="28"/>
  <c r="B28" i="28"/>
  <c r="D25" i="3"/>
  <c r="B33" i="28"/>
  <c r="Y15" i="26"/>
  <c r="B25" i="28"/>
  <c r="C25" i="28"/>
  <c r="C30" i="28"/>
  <c r="O14" i="26"/>
  <c r="C27" i="28"/>
  <c r="D9" i="3"/>
  <c r="B17" i="28"/>
  <c r="C17" i="28"/>
  <c r="D14" i="3"/>
  <c r="C22" i="28"/>
  <c r="B22" i="28"/>
  <c r="D23" i="3"/>
  <c r="B31" i="28"/>
  <c r="C31" i="28"/>
  <c r="C15" i="26"/>
  <c r="C32" i="28"/>
  <c r="C24" i="3" s="1"/>
  <c r="K14" i="26"/>
  <c r="B29" i="28"/>
  <c r="D16" i="3"/>
  <c r="B24" i="28"/>
  <c r="C24" i="28"/>
  <c r="D18" i="3"/>
  <c r="B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21" i="3" l="1"/>
  <c r="B27" i="28"/>
  <c r="B32" i="28"/>
  <c r="B24" i="3" s="1"/>
  <c r="B12" i="28"/>
  <c r="C12" i="28"/>
  <c r="AF14" i="26"/>
  <c r="B30" i="28"/>
  <c r="AG11" i="26"/>
  <c r="AG15"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8"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G814" i="22"/>
  <c r="K810" i="22"/>
  <c r="H809" i="22"/>
  <c r="L805" i="22"/>
  <c r="I804" i="22"/>
  <c r="Q815" i="22"/>
  <c r="N814" i="22"/>
  <c r="R810" i="22"/>
  <c r="O809" i="22"/>
  <c r="F806" i="22"/>
  <c r="P804" i="22"/>
  <c r="K816" i="22"/>
  <c r="H815" i="22"/>
  <c r="L811" i="22"/>
  <c r="I810" i="22"/>
  <c r="M806" i="22"/>
  <c r="J805" i="22"/>
  <c r="R816" i="22"/>
  <c r="O815" i="22"/>
  <c r="F812" i="22"/>
  <c r="P810" i="22"/>
  <c r="G807" i="22"/>
  <c r="Q805" i="22"/>
  <c r="L817" i="22"/>
  <c r="I816" i="22"/>
  <c r="M812" i="22"/>
  <c r="J811" i="22"/>
  <c r="N807" i="22"/>
  <c r="K806" i="22"/>
  <c r="J817" i="22"/>
  <c r="G816" i="22"/>
  <c r="K812" i="22"/>
  <c r="H811" i="22"/>
  <c r="L807" i="22"/>
  <c r="I806" i="22"/>
  <c r="I817" i="22"/>
  <c r="F816" i="22"/>
  <c r="J812" i="22"/>
  <c r="G811" i="22"/>
  <c r="K807" i="22"/>
  <c r="H806" i="22"/>
  <c r="P808" i="22"/>
  <c r="G813" i="22"/>
  <c r="Q811" i="22"/>
  <c r="N810" i="22"/>
  <c r="R814" i="22"/>
  <c r="G805"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P973" i="22"/>
  <c r="F973"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6" i="22"/>
  <c r="P1081"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G1006" i="22"/>
  <c r="M1009" i="22"/>
  <c r="H1013" i="22"/>
  <c r="N1013" i="22"/>
  <c r="P1003"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F1132" i="22"/>
  <c r="M1132" i="22"/>
  <c r="G1133" i="22"/>
  <c r="I1123" i="22"/>
  <c r="H1123" i="22"/>
  <c r="G1123" i="22"/>
  <c r="R1127" i="22"/>
  <c r="Q1127" i="22"/>
  <c r="K1128"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P1237" i="22"/>
  <c r="R1235" i="22"/>
  <c r="J1238" i="22"/>
  <c r="O1237" i="22"/>
  <c r="Q1235" i="22"/>
  <c r="F1234" i="22"/>
  <c r="M1231" i="22"/>
  <c r="R1230" i="22"/>
  <c r="I1238" i="22"/>
  <c r="F1237" i="22"/>
  <c r="R1233" i="22"/>
  <c r="J1233" i="22"/>
  <c r="G1232" i="22"/>
  <c r="I1230" i="22"/>
  <c r="R1236" i="22"/>
  <c r="J1236" i="22"/>
  <c r="L1234" i="22"/>
  <c r="N1232" i="22"/>
  <c r="H1230" i="22"/>
  <c r="M1229" i="22"/>
  <c r="L1237" i="22"/>
  <c r="I1236" i="22"/>
  <c r="J1237" i="22"/>
  <c r="O1236" i="22"/>
  <c r="L1235" i="22"/>
  <c r="N1233" i="22"/>
  <c r="Q1237" i="22"/>
  <c r="I1237" i="22"/>
  <c r="K1235" i="22"/>
  <c r="M1233" i="22"/>
  <c r="Q1232" i="22"/>
  <c r="N1231" i="22"/>
  <c r="F1229" i="22"/>
  <c r="P1227" i="22"/>
  <c r="O1224" i="22"/>
  <c r="G1224" i="22"/>
  <c r="J1234" i="22"/>
  <c r="L1230" i="22"/>
  <c r="O1227" i="22"/>
  <c r="G1227" i="22"/>
  <c r="I1225" i="22"/>
  <c r="F1238" i="22"/>
  <c r="K1230" i="22"/>
  <c r="L1229" i="22"/>
  <c r="N1227" i="22"/>
  <c r="K1226" i="22"/>
  <c r="P1233" i="22"/>
  <c r="I1232" i="22"/>
  <c r="G1230" i="22"/>
  <c r="H1228" i="22"/>
  <c r="O1225" i="22"/>
  <c r="G1225" i="22"/>
  <c r="O1233" i="22"/>
  <c r="F1230" i="22"/>
  <c r="L1227" i="22"/>
  <c r="Q1226" i="22"/>
  <c r="F1225" i="22"/>
  <c r="H1236" i="22"/>
  <c r="I1229" i="22"/>
  <c r="N1228" i="22"/>
  <c r="K1227" i="22"/>
  <c r="M1225" i="22"/>
  <c r="H1233" i="22"/>
  <c r="P1231" i="22"/>
  <c r="H1229" i="22"/>
  <c r="J1227" i="22"/>
  <c r="Q1224" i="22"/>
  <c r="I1224" i="22"/>
  <c r="O1231" i="22"/>
  <c r="P1229" i="22"/>
  <c r="N1226" i="22"/>
  <c r="F1226" i="22"/>
  <c r="P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1131" i="22" l="1"/>
  <c r="L1126" i="22"/>
  <c r="M1121" i="22"/>
  <c r="R1131" i="22"/>
  <c r="F1127" i="22"/>
  <c r="G1122" i="22"/>
  <c r="L1132" i="22"/>
  <c r="M1127" i="22"/>
  <c r="N1122" i="22"/>
  <c r="K1132" i="22"/>
  <c r="L1127" i="22"/>
  <c r="M1122" i="22"/>
  <c r="J1132" i="22"/>
  <c r="K1127" i="22"/>
  <c r="L1122" i="22"/>
  <c r="I1132" i="22"/>
  <c r="J1127" i="22"/>
  <c r="K1122" i="22"/>
  <c r="H1132" i="22"/>
  <c r="I1127" i="22"/>
  <c r="J1122" i="22"/>
  <c r="O1132" i="22"/>
  <c r="P1127" i="22"/>
  <c r="Q1122" i="22"/>
  <c r="P1130" i="22"/>
  <c r="Q1125" i="22"/>
  <c r="R1120" i="22"/>
  <c r="J1131" i="22"/>
  <c r="K1126" i="22"/>
  <c r="L1121" i="22"/>
  <c r="Q1131" i="22"/>
  <c r="R1126" i="22"/>
  <c r="F1122" i="22"/>
  <c r="P1131" i="22"/>
  <c r="Q1126" i="22"/>
  <c r="R1121" i="22"/>
  <c r="O1131" i="22"/>
  <c r="P1126" i="22"/>
  <c r="Q1121" i="22"/>
  <c r="N1131" i="22"/>
  <c r="O1126" i="22"/>
  <c r="P1121" i="22"/>
  <c r="M1131" i="22"/>
  <c r="N1126" i="22"/>
  <c r="O1121" i="22"/>
  <c r="G1132" i="22"/>
  <c r="H1127" i="22"/>
  <c r="I1122" i="22"/>
  <c r="H1130" i="22"/>
  <c r="I1125" i="22"/>
  <c r="J1120" i="22"/>
  <c r="O1130" i="22"/>
  <c r="P1125" i="22"/>
  <c r="Q1120" i="22"/>
  <c r="L60" i="23" s="1"/>
  <c r="I1131" i="22"/>
  <c r="J1126" i="22"/>
  <c r="K1121" i="22"/>
  <c r="H1131" i="22"/>
  <c r="I1126" i="22"/>
  <c r="J1121" i="22"/>
  <c r="G1131" i="22"/>
  <c r="H1126" i="22"/>
  <c r="I1121" i="22"/>
  <c r="F1131" i="22"/>
  <c r="G1126" i="22"/>
  <c r="H1121" i="22"/>
  <c r="R1130" i="22"/>
  <c r="F1126" i="22"/>
  <c r="G1121" i="22"/>
  <c r="L1131" i="22"/>
  <c r="M1126" i="22"/>
  <c r="N1121" i="22"/>
  <c r="M1129" i="22"/>
  <c r="N1124" i="22"/>
  <c r="O1119" i="22"/>
  <c r="G1130" i="22"/>
  <c r="H1125" i="22"/>
  <c r="I1120" i="22"/>
  <c r="N1130" i="22"/>
  <c r="O1125" i="22"/>
  <c r="P1120" i="22"/>
  <c r="M1130" i="22"/>
  <c r="N1125" i="22"/>
  <c r="O1120" i="22"/>
  <c r="L1130" i="22"/>
  <c r="M1125" i="22"/>
  <c r="N1120" i="22"/>
  <c r="K1130" i="22"/>
  <c r="L1125" i="22"/>
  <c r="M1120" i="22"/>
  <c r="J1130" i="22"/>
  <c r="K1125" i="22"/>
  <c r="L1120" i="22"/>
  <c r="Q1130" i="22"/>
  <c r="R1125" i="22"/>
  <c r="F1121" i="22"/>
  <c r="Q1133" i="22"/>
  <c r="R1128" i="22"/>
  <c r="F1124" i="22"/>
  <c r="G1119" i="22"/>
  <c r="L1129" i="22"/>
  <c r="M1124" i="22"/>
  <c r="N1119" i="22"/>
  <c r="F1130" i="22"/>
  <c r="G1125" i="22"/>
  <c r="H1120" i="22"/>
  <c r="R1129" i="22"/>
  <c r="F1125" i="22"/>
  <c r="G1120" i="22"/>
  <c r="Q1129" i="22"/>
  <c r="R1124" i="22"/>
  <c r="F1120" i="22"/>
  <c r="P1129" i="22"/>
  <c r="Q1124" i="22"/>
  <c r="R1119" i="22"/>
  <c r="O1129" i="22"/>
  <c r="P1124" i="22"/>
  <c r="Q1119" i="22"/>
  <c r="I1130" i="22"/>
  <c r="J1125" i="22"/>
  <c r="K1120" i="22"/>
  <c r="I1133" i="22"/>
  <c r="J1128" i="22"/>
  <c r="K1123" i="22"/>
  <c r="P1133" i="22"/>
  <c r="Q1128" i="22"/>
  <c r="R1123" i="22"/>
  <c r="F1119" i="22"/>
  <c r="K1129" i="22"/>
  <c r="L1124" i="22"/>
  <c r="M1119" i="22"/>
  <c r="J1129" i="22"/>
  <c r="K1124" i="22"/>
  <c r="L1119" i="22"/>
  <c r="I1129" i="22"/>
  <c r="J1124" i="22"/>
  <c r="K1119" i="22"/>
  <c r="H1129" i="22"/>
  <c r="I1124" i="22"/>
  <c r="J1119" i="22"/>
  <c r="E67" i="23" s="1"/>
  <c r="G1129" i="22"/>
  <c r="H1124" i="22"/>
  <c r="I1119" i="22"/>
  <c r="N1129" i="22"/>
  <c r="O1124" i="22"/>
  <c r="P1119" i="22"/>
  <c r="N1132" i="22"/>
  <c r="O1127" i="22"/>
  <c r="P1122" i="22"/>
  <c r="H1133" i="22"/>
  <c r="I1128" i="22"/>
  <c r="J1123" i="22"/>
  <c r="O1133" i="22"/>
  <c r="P1128" i="22"/>
  <c r="Q1123" i="22"/>
  <c r="N1133" i="22"/>
  <c r="O1128" i="22"/>
  <c r="P1123" i="22"/>
  <c r="M1133" i="22"/>
  <c r="N1128" i="22"/>
  <c r="O1123" i="22"/>
  <c r="L1133" i="22"/>
  <c r="M1128" i="22"/>
  <c r="N1123" i="22"/>
  <c r="K1133" i="22"/>
  <c r="L1128" i="22"/>
  <c r="M1123" i="22"/>
  <c r="R1133" i="22"/>
  <c r="F1129" i="22"/>
  <c r="G1124" i="22"/>
  <c r="H1119" i="22"/>
  <c r="J1235" i="22"/>
  <c r="I1235" i="22"/>
  <c r="J1230" i="22"/>
  <c r="M1234" i="22"/>
  <c r="P1238" i="22"/>
  <c r="Q1233" i="22"/>
  <c r="O1238" i="22"/>
  <c r="R1237" i="22"/>
  <c r="F1233" i="22"/>
  <c r="P1234" i="22"/>
  <c r="M1230" i="22"/>
  <c r="J1225" i="22"/>
  <c r="N1229" i="22"/>
  <c r="N1224" i="22"/>
  <c r="Q1228" i="22"/>
  <c r="K1237" i="22"/>
  <c r="M1227" i="22"/>
  <c r="R1231" i="22"/>
  <c r="I1226" i="22"/>
  <c r="R1229" i="22"/>
  <c r="R1224" i="22"/>
  <c r="M1228" i="22"/>
  <c r="R1234" i="22"/>
  <c r="I1227"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C67" i="23" s="1"/>
  <c r="E54" i="23"/>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F60" i="23" s="1"/>
  <c r="J1075" i="22"/>
  <c r="I1075" i="22"/>
  <c r="H1075" i="22"/>
  <c r="L1074" i="22"/>
  <c r="G1087" i="22"/>
  <c r="O1085" i="22"/>
  <c r="P1086" i="22"/>
  <c r="H1081" i="22"/>
  <c r="K1088" i="22"/>
  <c r="F1077" i="22"/>
  <c r="F1076" i="22"/>
  <c r="L1076" i="22"/>
  <c r="K1083" i="22"/>
  <c r="F1082" i="22"/>
  <c r="G1083" i="22"/>
  <c r="R1079" i="22"/>
  <c r="P1087" i="22"/>
  <c r="G1079" i="22"/>
  <c r="P1074" i="22"/>
  <c r="K67" i="23" s="1"/>
  <c r="P1075" i="22"/>
  <c r="Q1088" i="22"/>
  <c r="P1080" i="22"/>
  <c r="Q1081" i="22"/>
  <c r="Q1087" i="22"/>
  <c r="M1086" i="22"/>
  <c r="N1077" i="22"/>
  <c r="N1076" i="22"/>
  <c r="M1074" i="22"/>
  <c r="H67" i="23" s="1"/>
  <c r="H1085" i="22"/>
  <c r="L1087" i="22"/>
  <c r="H1078" i="22"/>
  <c r="I1087" i="22"/>
  <c r="L1083" i="22"/>
  <c r="H1076" i="22"/>
  <c r="R1075" i="22"/>
  <c r="O1075" i="22"/>
  <c r="R1083" i="22"/>
  <c r="I1086" i="22"/>
  <c r="R1076" i="22"/>
  <c r="F1086" i="22"/>
  <c r="Q1082" i="22"/>
  <c r="L1077" i="22"/>
  <c r="O1074" i="22"/>
  <c r="G1075" i="22"/>
  <c r="B60" i="23" s="1"/>
  <c r="I1080" i="22"/>
  <c r="M1082" i="22"/>
  <c r="H70" i="23" s="1"/>
  <c r="G1086" i="22"/>
  <c r="R1082" i="22"/>
  <c r="N1081" i="22"/>
  <c r="P1076" i="22"/>
  <c r="M1076" i="22"/>
  <c r="F1079" i="22"/>
  <c r="J1081" i="22"/>
  <c r="Q1084" i="22"/>
  <c r="J1082" i="22"/>
  <c r="M1078" i="22"/>
  <c r="L1075" i="22"/>
  <c r="Q1075" i="22"/>
  <c r="H1009" i="22"/>
  <c r="I1004" i="22"/>
  <c r="J999" i="22"/>
  <c r="G1009" i="22"/>
  <c r="B72" i="23" s="1"/>
  <c r="H1004" i="22"/>
  <c r="I999" i="22"/>
  <c r="L1013" i="22"/>
  <c r="M1008" i="22"/>
  <c r="N1003" i="22"/>
  <c r="K1013" i="22"/>
  <c r="L1008" i="22"/>
  <c r="M1003" i="22"/>
  <c r="R1013" i="22"/>
  <c r="F1009" i="22"/>
  <c r="G1004" i="22"/>
  <c r="Q1012" i="22"/>
  <c r="R1007" i="22"/>
  <c r="F1003" i="22"/>
  <c r="P1012" i="22"/>
  <c r="Q1007" i="22"/>
  <c r="L70" i="23" s="1"/>
  <c r="R1002" i="22"/>
  <c r="J1013" i="22"/>
  <c r="K1008" i="22"/>
  <c r="L1003" i="22"/>
  <c r="Q1013" i="22"/>
  <c r="R1008" i="22"/>
  <c r="M62" i="23" s="1"/>
  <c r="F1004" i="22"/>
  <c r="G999" i="22"/>
  <c r="B67" i="23" s="1"/>
  <c r="I1012" i="22"/>
  <c r="L1005" i="22"/>
  <c r="M1011" i="22"/>
  <c r="P1004" i="22"/>
  <c r="L1011" i="22"/>
  <c r="J1005" i="22"/>
  <c r="H999" i="22"/>
  <c r="J1008" i="22"/>
  <c r="P1002" i="22"/>
  <c r="M1012" i="22"/>
  <c r="N1007" i="22"/>
  <c r="O1002" i="22"/>
  <c r="G1013" i="22"/>
  <c r="H1008" i="22"/>
  <c r="C62" i="23" s="1"/>
  <c r="I1003" i="22"/>
  <c r="F1013" i="22"/>
  <c r="G1008" i="22"/>
  <c r="H1003" i="22"/>
  <c r="R1012" i="22"/>
  <c r="F1008" i="22"/>
  <c r="G1003" i="22"/>
  <c r="N1011" i="22"/>
  <c r="Q1004" i="22"/>
  <c r="R1010" i="22"/>
  <c r="M73" i="23" s="1"/>
  <c r="J1002" i="22"/>
  <c r="Q1010" i="22"/>
  <c r="O1004" i="22"/>
  <c r="I1013" i="22"/>
  <c r="O1007" i="22"/>
  <c r="H1002" i="22"/>
  <c r="R1011" i="22"/>
  <c r="F1007" i="22"/>
  <c r="G1002" i="22"/>
  <c r="L1012" i="22"/>
  <c r="M1007" i="22"/>
  <c r="N1002" i="22"/>
  <c r="K1012" i="22"/>
  <c r="L1007" i="22"/>
  <c r="M1002" i="22"/>
  <c r="H68" i="23" s="1"/>
  <c r="J1012" i="22"/>
  <c r="K1007" i="22"/>
  <c r="L1002" i="22"/>
  <c r="F1011" i="22"/>
  <c r="K1002" i="22"/>
  <c r="J1010" i="22"/>
  <c r="O1001" i="22"/>
  <c r="I1010" i="22"/>
  <c r="Q1002" i="22"/>
  <c r="N1012" i="22"/>
  <c r="G1007" i="22"/>
  <c r="M1001" i="22"/>
  <c r="J1011" i="22"/>
  <c r="K1006" i="22"/>
  <c r="L1001" i="22"/>
  <c r="Q1011" i="22"/>
  <c r="R1006" i="22"/>
  <c r="M61" i="23" s="1"/>
  <c r="F1002" i="22"/>
  <c r="P1011" i="22"/>
  <c r="Q1006" i="22"/>
  <c r="R1001" i="22"/>
  <c r="O1011" i="22"/>
  <c r="P1006" i="22"/>
  <c r="Q1001" i="22"/>
  <c r="K1010" i="22"/>
  <c r="F73" i="23" s="1"/>
  <c r="P1001" i="22"/>
  <c r="O1009" i="22"/>
  <c r="G1001" i="22"/>
  <c r="N1009" i="22"/>
  <c r="I1002" i="22"/>
  <c r="F1012" i="22"/>
  <c r="L1006" i="22"/>
  <c r="R1000" i="22"/>
  <c r="O1010" i="22"/>
  <c r="P1005" i="22"/>
  <c r="K64" i="23" s="1"/>
  <c r="Q1000" i="22"/>
  <c r="I1011" i="22"/>
  <c r="J1006" i="22"/>
  <c r="E61" i="23" s="1"/>
  <c r="K1001" i="22"/>
  <c r="H1011" i="22"/>
  <c r="I1006" i="22"/>
  <c r="J1001" i="22"/>
  <c r="G1011" i="22"/>
  <c r="H1006" i="22"/>
  <c r="I1001" i="22"/>
  <c r="P1009" i="22"/>
  <c r="H1001" i="22"/>
  <c r="I1007" i="22"/>
  <c r="L1000" i="22"/>
  <c r="P1007" i="22"/>
  <c r="N1001" i="22"/>
  <c r="K1011" i="22"/>
  <c r="Q1005" i="22"/>
  <c r="J1000" i="22"/>
  <c r="G1010" i="22"/>
  <c r="H1005" i="22"/>
  <c r="I1000" i="22"/>
  <c r="N1010" i="22"/>
  <c r="O1005" i="22"/>
  <c r="P1000" i="22"/>
  <c r="M1010" i="22"/>
  <c r="N1005" i="22"/>
  <c r="O1000" i="22"/>
  <c r="L1010" i="22"/>
  <c r="M1005" i="22"/>
  <c r="N1000" i="22"/>
  <c r="J1007" i="22"/>
  <c r="M1000" i="22"/>
  <c r="N1006" i="22"/>
  <c r="Q999" i="22"/>
  <c r="H1007" i="22"/>
  <c r="F1001" i="22"/>
  <c r="P1010" i="22"/>
  <c r="I1005" i="22"/>
  <c r="O999" i="22"/>
  <c r="J67" i="23" s="1"/>
  <c r="L1009" i="22"/>
  <c r="M1004" i="22"/>
  <c r="N999" i="22"/>
  <c r="F1010" i="22"/>
  <c r="G1005" i="22"/>
  <c r="B64" i="23" s="1"/>
  <c r="H1000" i="22"/>
  <c r="R1009" i="22"/>
  <c r="F1005" i="22"/>
  <c r="G1000" i="22"/>
  <c r="Q1009" i="22"/>
  <c r="R1004" i="22"/>
  <c r="F1000" i="22"/>
  <c r="O1006" i="22"/>
  <c r="R999" i="22"/>
  <c r="F1006" i="22"/>
  <c r="O1012" i="22"/>
  <c r="M1006" i="22"/>
  <c r="K1000" i="22"/>
  <c r="H1010" i="22"/>
  <c r="N1004" i="22"/>
  <c r="P1013" i="22"/>
  <c r="Q1008" i="22"/>
  <c r="R1003" i="22"/>
  <c r="F999" i="22"/>
  <c r="K1009" i="22"/>
  <c r="L1004" i="22"/>
  <c r="M999" i="22"/>
  <c r="J1009" i="22"/>
  <c r="K1004" i="22"/>
  <c r="L999" i="22"/>
  <c r="G67" i="23" s="1"/>
  <c r="I1009" i="22"/>
  <c r="J1004" i="22"/>
  <c r="K999" i="22"/>
  <c r="O982" i="22"/>
  <c r="P977" i="22"/>
  <c r="I983" i="22"/>
  <c r="D65" i="23" s="1"/>
  <c r="J978" i="22"/>
  <c r="E62" i="23" s="1"/>
  <c r="P983" i="22"/>
  <c r="K65" i="23" s="1"/>
  <c r="Q978" i="22"/>
  <c r="G983" i="22"/>
  <c r="H978" i="22"/>
  <c r="F983" i="22"/>
  <c r="G978" i="22"/>
  <c r="M983" i="22"/>
  <c r="N978" i="22"/>
  <c r="L983" i="22"/>
  <c r="M978" i="22"/>
  <c r="P982" i="22"/>
  <c r="Q977" i="22"/>
  <c r="M972" i="22"/>
  <c r="L972" i="22"/>
  <c r="G68" i="23" s="1"/>
  <c r="K972" i="22"/>
  <c r="J972" i="22"/>
  <c r="Q972" i="22"/>
  <c r="K973" i="22"/>
  <c r="H974" i="22"/>
  <c r="F969" i="22"/>
  <c r="M969" i="22"/>
  <c r="G982" i="22"/>
  <c r="H977" i="22"/>
  <c r="N982" i="22"/>
  <c r="O977" i="22"/>
  <c r="J70" i="23" s="1"/>
  <c r="H983" i="22"/>
  <c r="I978" i="22"/>
  <c r="L982" i="22"/>
  <c r="M977" i="22"/>
  <c r="K982" i="22"/>
  <c r="L977" i="22"/>
  <c r="G70" i="23" s="1"/>
  <c r="R982" i="22"/>
  <c r="F978" i="22"/>
  <c r="Q982" i="22"/>
  <c r="R977" i="22"/>
  <c r="H982" i="22"/>
  <c r="I977" i="22"/>
  <c r="R971" i="22"/>
  <c r="Q971" i="22"/>
  <c r="P971" i="22"/>
  <c r="O971" i="22"/>
  <c r="I972" i="22"/>
  <c r="P972" i="22"/>
  <c r="K68" i="23" s="1"/>
  <c r="J973" i="22"/>
  <c r="R973" i="22"/>
  <c r="L981" i="22"/>
  <c r="M976" i="22"/>
  <c r="H61" i="23" s="1"/>
  <c r="F982" i="22"/>
  <c r="G977" i="22"/>
  <c r="M982" i="22"/>
  <c r="N977" i="22"/>
  <c r="Q981" i="22"/>
  <c r="R976" i="22"/>
  <c r="P981" i="22"/>
  <c r="Q976" i="22"/>
  <c r="J982" i="22"/>
  <c r="K977" i="22"/>
  <c r="F70" i="23" s="1"/>
  <c r="I982" i="22"/>
  <c r="J977" i="22"/>
  <c r="M981" i="22"/>
  <c r="N976" i="22"/>
  <c r="J971" i="22"/>
  <c r="E66" i="23" s="1"/>
  <c r="I971" i="22"/>
  <c r="D66" i="23" s="1"/>
  <c r="H971" i="22"/>
  <c r="C66" i="23" s="1"/>
  <c r="G971" i="22"/>
  <c r="N971" i="22"/>
  <c r="H972" i="22"/>
  <c r="O972" i="22"/>
  <c r="I973" i="22"/>
  <c r="Q980" i="22"/>
  <c r="R975" i="22"/>
  <c r="K981" i="22"/>
  <c r="L976" i="22"/>
  <c r="G61" i="23" s="1"/>
  <c r="R981" i="22"/>
  <c r="F977" i="22"/>
  <c r="I981" i="22"/>
  <c r="J976" i="22"/>
  <c r="H981" i="22"/>
  <c r="I976" i="22"/>
  <c r="D61" i="23" s="1"/>
  <c r="O981" i="22"/>
  <c r="P976" i="22"/>
  <c r="K61" i="23" s="1"/>
  <c r="N981" i="22"/>
  <c r="O976" i="22"/>
  <c r="R980" i="22"/>
  <c r="F976" i="22"/>
  <c r="O970" i="22"/>
  <c r="N970" i="22"/>
  <c r="M970" i="22"/>
  <c r="L970" i="22"/>
  <c r="G60" i="23" s="1"/>
  <c r="F971" i="22"/>
  <c r="M971" i="22"/>
  <c r="H66" i="23" s="1"/>
  <c r="G972" i="22"/>
  <c r="N972" i="22"/>
  <c r="I980" i="22"/>
  <c r="J975" i="22"/>
  <c r="P980" i="22"/>
  <c r="K73" i="23" s="1"/>
  <c r="Q975" i="22"/>
  <c r="J981" i="22"/>
  <c r="K976" i="22"/>
  <c r="N980" i="22"/>
  <c r="O975" i="22"/>
  <c r="M980" i="22"/>
  <c r="N975" i="22"/>
  <c r="G981" i="22"/>
  <c r="B65" i="23" s="1"/>
  <c r="H976" i="22"/>
  <c r="C61" i="23" s="1"/>
  <c r="F981" i="22"/>
  <c r="G976" i="22"/>
  <c r="J980" i="22"/>
  <c r="K975" i="22"/>
  <c r="G970" i="22"/>
  <c r="F970" i="22"/>
  <c r="R969" i="22"/>
  <c r="Q969" i="22"/>
  <c r="K970" i="22"/>
  <c r="R970" i="22"/>
  <c r="L971" i="22"/>
  <c r="F972" i="22"/>
  <c r="R983" i="22"/>
  <c r="F979" i="22"/>
  <c r="G974" i="22"/>
  <c r="M979" i="22"/>
  <c r="H72" i="23" s="1"/>
  <c r="N974" i="22"/>
  <c r="G980" i="22"/>
  <c r="H975" i="22"/>
  <c r="K979" i="22"/>
  <c r="L974" i="22"/>
  <c r="J979" i="22"/>
  <c r="K974" i="22"/>
  <c r="Q979" i="22"/>
  <c r="L72" i="23" s="1"/>
  <c r="R974" i="22"/>
  <c r="P979" i="22"/>
  <c r="Q974" i="22"/>
  <c r="G979" i="22"/>
  <c r="Q973" i="22"/>
  <c r="O973" i="22"/>
  <c r="N973" i="22"/>
  <c r="M973" i="22"/>
  <c r="M974" i="22"/>
  <c r="H969" i="22"/>
  <c r="O969" i="22"/>
  <c r="I970" i="22"/>
  <c r="P970" i="22"/>
  <c r="H980" i="22"/>
  <c r="F980" i="22"/>
  <c r="L980" i="22"/>
  <c r="G73" i="23" s="1"/>
  <c r="O979" i="22"/>
  <c r="J969" i="22"/>
  <c r="Q970" i="22"/>
  <c r="R978" i="22"/>
  <c r="P978" i="22"/>
  <c r="K62" i="23" s="1"/>
  <c r="I979" i="22"/>
  <c r="L978" i="22"/>
  <c r="R972" i="22"/>
  <c r="N969" i="22"/>
  <c r="I975" i="22"/>
  <c r="G975" i="22"/>
  <c r="M975" i="22"/>
  <c r="P974" i="22"/>
  <c r="I969" i="22"/>
  <c r="D67" i="23" s="1"/>
  <c r="K971" i="22"/>
  <c r="J983" i="22"/>
  <c r="F974" i="22"/>
  <c r="N983" i="22"/>
  <c r="J974" i="22"/>
  <c r="H973" i="22"/>
  <c r="L973" i="22"/>
  <c r="H970" i="22"/>
  <c r="C60" i="23" s="1"/>
  <c r="N979" i="22"/>
  <c r="I72" i="23" s="1"/>
  <c r="O980" i="22"/>
  <c r="J73" i="23" s="1"/>
  <c r="R979" i="22"/>
  <c r="K980" i="22"/>
  <c r="L969" i="22"/>
  <c r="P969" i="22"/>
  <c r="K978" i="22"/>
  <c r="L979" i="22"/>
  <c r="O978" i="22"/>
  <c r="H979" i="22"/>
  <c r="C72" i="23" s="1"/>
  <c r="G973" i="22"/>
  <c r="I974" i="22"/>
  <c r="O974" i="22"/>
  <c r="P975" i="22"/>
  <c r="F975" i="22"/>
  <c r="L975" i="22"/>
  <c r="K969" i="22"/>
  <c r="J970" i="22"/>
  <c r="E60" i="23" s="1"/>
  <c r="N1230" i="22"/>
  <c r="R1227" i="22"/>
  <c r="H1226" i="22"/>
  <c r="K1224" i="22"/>
  <c r="G1231" i="22"/>
  <c r="P1228" i="22"/>
  <c r="F1227" i="22"/>
  <c r="F1224" i="22"/>
  <c r="J1231" i="22"/>
  <c r="K1228" i="22"/>
  <c r="H1234" i="22"/>
  <c r="I1234" i="22"/>
  <c r="Q1236" i="22"/>
  <c r="I1233" i="22"/>
  <c r="Q1230" i="22"/>
  <c r="N1237" i="22"/>
  <c r="N1234" i="22"/>
  <c r="M1236" i="22"/>
  <c r="L1123" i="22"/>
  <c r="Q1132" i="22"/>
  <c r="H1128" i="22"/>
  <c r="O1008" i="22"/>
  <c r="K1003" i="22"/>
  <c r="F1088" i="22"/>
  <c r="K983" i="22"/>
  <c r="K1225" i="22"/>
  <c r="G1233" i="22"/>
  <c r="Q1229" i="22"/>
  <c r="F1228" i="22"/>
  <c r="N1225" i="22"/>
  <c r="P1236" i="22"/>
  <c r="H1231" i="22"/>
  <c r="I1228" i="22"/>
  <c r="Q1225" i="22"/>
  <c r="N1238" i="22"/>
  <c r="O1229" i="22"/>
  <c r="F1236" i="22"/>
  <c r="G1236" i="22"/>
  <c r="G1238" i="22"/>
  <c r="G1235" i="22"/>
  <c r="B73" i="23" s="1"/>
  <c r="O1232" i="22"/>
  <c r="Q1238" i="22"/>
  <c r="L1236" i="22"/>
  <c r="K1238" i="22"/>
  <c r="J1133" i="22"/>
  <c r="F1128" i="22"/>
  <c r="O1122" i="22"/>
  <c r="Q1003" i="22"/>
  <c r="P999" i="22"/>
  <c r="J1088" i="22"/>
  <c r="O983" i="22"/>
  <c r="R1122" i="22"/>
  <c r="R1132" i="22"/>
  <c r="N1127" i="22"/>
  <c r="P1008" i="22"/>
  <c r="R1005" i="22"/>
  <c r="M64" i="23" s="1"/>
  <c r="N1074" i="22"/>
  <c r="Q983" i="22"/>
  <c r="O1003" i="22"/>
  <c r="O1013" i="22"/>
  <c r="G1012" i="22"/>
  <c r="O1076" i="22"/>
  <c r="Q1227" i="22"/>
  <c r="G1226" i="22"/>
  <c r="M1235" i="22"/>
  <c r="F1231" i="22"/>
  <c r="O1228" i="22"/>
  <c r="J1226" i="22"/>
  <c r="M1224" i="22"/>
  <c r="L1232" i="22"/>
  <c r="J1228" i="22"/>
  <c r="R1225" i="22"/>
  <c r="J1232" i="22"/>
  <c r="L1238" i="22"/>
  <c r="M1238" i="22"/>
  <c r="K1231" i="22"/>
  <c r="M1237" i="22"/>
  <c r="H1235" i="22"/>
  <c r="P1232" i="22"/>
  <c r="R1238" i="22"/>
  <c r="P1132" i="22"/>
  <c r="G1128" i="22"/>
  <c r="H1122" i="22"/>
  <c r="N1008" i="22"/>
  <c r="J1003" i="22"/>
  <c r="K1005" i="22"/>
  <c r="O1079" i="22"/>
  <c r="L1228" i="22"/>
  <c r="O1226" i="22"/>
  <c r="J1224" i="22"/>
  <c r="Q1231" i="22"/>
  <c r="J1229" i="22"/>
  <c r="R1226" i="22"/>
  <c r="H1225" i="22"/>
  <c r="G1234" i="22"/>
  <c r="R1228" i="22"/>
  <c r="M1226" i="22"/>
  <c r="R1232" i="22"/>
  <c r="K1232" i="22"/>
  <c r="F1235" i="22"/>
  <c r="F1232" i="22"/>
  <c r="H1238" i="22"/>
  <c r="P1235" i="22"/>
  <c r="K1233" i="22"/>
  <c r="O1234" i="22"/>
  <c r="F1123" i="22"/>
  <c r="F1133" i="22"/>
  <c r="G1127" i="22"/>
  <c r="M1013" i="22"/>
  <c r="I1008" i="22"/>
  <c r="H1012" i="22"/>
  <c r="G1081" i="22"/>
  <c r="B61" i="23" s="1"/>
  <c r="G969" i="22"/>
  <c r="F810" i="22"/>
  <c r="R806" i="22"/>
  <c r="F818" i="22"/>
  <c r="P806" i="22"/>
  <c r="O811" i="22"/>
  <c r="J61" i="23" s="1"/>
  <c r="N816" i="22"/>
  <c r="Q806" i="22"/>
  <c r="L66" i="23" s="1"/>
  <c r="P811" i="22"/>
  <c r="O816" i="22"/>
  <c r="F807" i="22"/>
  <c r="R811" i="22"/>
  <c r="Q816" i="22"/>
  <c r="L65" i="23" s="1"/>
  <c r="L806" i="22"/>
  <c r="K811" i="22"/>
  <c r="J816" i="22"/>
  <c r="E65" i="23" s="1"/>
  <c r="R805" i="22"/>
  <c r="M60" i="23" s="1"/>
  <c r="Q810" i="22"/>
  <c r="L64" i="23" s="1"/>
  <c r="P815" i="22"/>
  <c r="K805" i="22"/>
  <c r="J810" i="22"/>
  <c r="I815" i="22"/>
  <c r="D73" i="23" s="1"/>
  <c r="Q804" i="22"/>
  <c r="Q1449" i="22" s="1"/>
  <c r="P809" i="22"/>
  <c r="K63" i="23" s="1"/>
  <c r="O814" i="22"/>
  <c r="O805" i="22"/>
  <c r="J60" i="23" s="1"/>
  <c r="P816" i="22"/>
  <c r="O813" i="22"/>
  <c r="F808" i="22"/>
  <c r="R812" i="22"/>
  <c r="M70" i="23" s="1"/>
  <c r="Q817" i="22"/>
  <c r="G808" i="22"/>
  <c r="F813" i="22"/>
  <c r="R817" i="22"/>
  <c r="I808" i="22"/>
  <c r="H813" i="22"/>
  <c r="G818" i="22"/>
  <c r="O807" i="22"/>
  <c r="J68" i="23" s="1"/>
  <c r="N812" i="22"/>
  <c r="I70" i="23" s="1"/>
  <c r="M817" i="22"/>
  <c r="H807" i="22"/>
  <c r="C68" i="23" s="1"/>
  <c r="G812" i="22"/>
  <c r="B70" i="23" s="1"/>
  <c r="F817" i="22"/>
  <c r="N806" i="22"/>
  <c r="M811" i="22"/>
  <c r="L816" i="22"/>
  <c r="G806" i="22"/>
  <c r="B66" i="23" s="1"/>
  <c r="F811" i="22"/>
  <c r="F1449" i="22" s="1"/>
  <c r="R815" i="22"/>
  <c r="M815" i="22"/>
  <c r="H73" i="23" s="1"/>
  <c r="M807" i="22"/>
  <c r="N818" i="22"/>
  <c r="N808" i="22"/>
  <c r="M813" i="22"/>
  <c r="L818" i="22"/>
  <c r="G65" i="23" s="1"/>
  <c r="O808" i="22"/>
  <c r="J63" i="23" s="1"/>
  <c r="N813" i="22"/>
  <c r="M818" i="22"/>
  <c r="Q808" i="22"/>
  <c r="P813" i="22"/>
  <c r="O818" i="22"/>
  <c r="J808" i="22"/>
  <c r="E63" i="23" s="1"/>
  <c r="I813" i="22"/>
  <c r="D62" i="23" s="1"/>
  <c r="H818" i="22"/>
  <c r="C65" i="23" s="1"/>
  <c r="P807" i="22"/>
  <c r="O812" i="22"/>
  <c r="N817" i="22"/>
  <c r="I807" i="22"/>
  <c r="H812" i="22"/>
  <c r="G817" i="22"/>
  <c r="O806" i="22"/>
  <c r="J66" i="23" s="1"/>
  <c r="N811" i="22"/>
  <c r="N1449" i="22" s="1"/>
  <c r="M816" i="22"/>
  <c r="L804" i="22"/>
  <c r="J806" i="22"/>
  <c r="L812" i="22"/>
  <c r="J804" i="22"/>
  <c r="J1449" i="22" s="1"/>
  <c r="I809" i="22"/>
  <c r="H814" i="22"/>
  <c r="K804" i="22"/>
  <c r="F67" i="23" s="1"/>
  <c r="J809" i="22"/>
  <c r="I814" i="22"/>
  <c r="D72" i="23" s="1"/>
  <c r="M804" i="22"/>
  <c r="L809" i="22"/>
  <c r="K814" i="22"/>
  <c r="F804" i="22"/>
  <c r="R808" i="22"/>
  <c r="R1449" i="22" s="1"/>
  <c r="Q813" i="22"/>
  <c r="L62" i="23" s="1"/>
  <c r="P818" i="22"/>
  <c r="K808" i="22"/>
  <c r="J813" i="22"/>
  <c r="I818" i="22"/>
  <c r="Q807" i="22"/>
  <c r="L68" i="23" s="1"/>
  <c r="P812" i="22"/>
  <c r="K70" i="23" s="1"/>
  <c r="O817" i="22"/>
  <c r="J807" i="22"/>
  <c r="E68" i="23" s="1"/>
  <c r="I812" i="22"/>
  <c r="D70" i="23" s="1"/>
  <c r="H817" i="22"/>
  <c r="K809" i="22"/>
  <c r="I811" i="22"/>
  <c r="K817" i="22"/>
  <c r="R804" i="22"/>
  <c r="M67" i="23" s="1"/>
  <c r="Q809" i="22"/>
  <c r="L63" i="23" s="1"/>
  <c r="P814" i="22"/>
  <c r="F805" i="22"/>
  <c r="R809" i="22"/>
  <c r="Q814" i="22"/>
  <c r="H805" i="22"/>
  <c r="G810" i="22"/>
  <c r="F815" i="22"/>
  <c r="N804" i="22"/>
  <c r="I67" i="23" s="1"/>
  <c r="M809" i="22"/>
  <c r="L814" i="22"/>
  <c r="G804" i="22"/>
  <c r="G1449" i="22" s="1"/>
  <c r="F809" i="22"/>
  <c r="R813" i="22"/>
  <c r="Q818" i="22"/>
  <c r="L808" i="22"/>
  <c r="G63" i="23" s="1"/>
  <c r="K813" i="22"/>
  <c r="F62" i="23" s="1"/>
  <c r="J818" i="22"/>
  <c r="R807" i="22"/>
  <c r="M68" i="23" s="1"/>
  <c r="Q812" i="22"/>
  <c r="P817" i="22"/>
  <c r="J814" i="22"/>
  <c r="H816" i="22"/>
  <c r="H808" i="22"/>
  <c r="M805" i="22"/>
  <c r="H60" i="23" s="1"/>
  <c r="L810" i="22"/>
  <c r="L1449" i="22" s="1"/>
  <c r="K815" i="22"/>
  <c r="N805" i="22"/>
  <c r="M810" i="22"/>
  <c r="L815" i="22"/>
  <c r="P805" i="22"/>
  <c r="K60" i="23" s="1"/>
  <c r="O810" i="22"/>
  <c r="J64" i="23" s="1"/>
  <c r="N815" i="22"/>
  <c r="I73" i="23" s="1"/>
  <c r="I805" i="22"/>
  <c r="I1449" i="22" s="1"/>
  <c r="H810" i="22"/>
  <c r="G815" i="22"/>
  <c r="O804" i="22"/>
  <c r="N809" i="22"/>
  <c r="M814" i="22"/>
  <c r="H804" i="22"/>
  <c r="H1449" i="22" s="1"/>
  <c r="G809" i="22"/>
  <c r="F814" i="22"/>
  <c r="R818" i="22"/>
  <c r="M65" i="23" s="1"/>
  <c r="M808" i="22"/>
  <c r="H63" i="23" s="1"/>
  <c r="L813"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H65" i="23"/>
  <c r="K1449" i="22"/>
  <c r="I65" i="23"/>
  <c r="D63" i="23"/>
  <c r="B68" i="23"/>
  <c r="F68" i="23"/>
  <c r="K66" i="23"/>
  <c r="M66" i="23"/>
  <c r="L61" i="23"/>
  <c r="D64" i="23"/>
  <c r="C73" i="23"/>
  <c r="E64" i="23"/>
  <c r="I60" i="23"/>
  <c r="H64" i="23"/>
  <c r="F72" i="23"/>
  <c r="E70" i="23"/>
  <c r="L73" i="23"/>
  <c r="K72" i="23"/>
  <c r="G62" i="23"/>
  <c r="C63" i="23"/>
  <c r="B62" i="23"/>
  <c r="F65" i="23"/>
  <c r="I66" i="23"/>
  <c r="J65" i="23"/>
  <c r="J62" i="23"/>
  <c r="G72" i="23"/>
  <c r="D68" i="23"/>
  <c r="C70" i="23"/>
  <c r="L67" i="23"/>
  <c r="J72" i="23"/>
  <c r="E72" i="23"/>
  <c r="F66" i="23"/>
  <c r="C64" i="23"/>
  <c r="I63" i="23"/>
  <c r="F64" i="23"/>
  <c r="E73" i="23"/>
  <c r="B63" i="23"/>
  <c r="M72" i="23"/>
  <c r="F63" i="23"/>
  <c r="H62" i="23"/>
  <c r="I62" i="23"/>
  <c r="I64" i="23"/>
  <c r="I68" i="23"/>
  <c r="G66" i="23"/>
  <c r="F61" i="23"/>
  <c r="AM10" i="26"/>
  <c r="AL14" i="26"/>
  <c r="AL15" i="26"/>
  <c r="AM11" i="26"/>
  <c r="AF93" i="23"/>
  <c r="AG87" i="23"/>
  <c r="AG93" i="23" s="1"/>
  <c r="AF101" i="23"/>
  <c r="AG88" i="23"/>
  <c r="AG101" i="23" s="1"/>
  <c r="AF96" i="23"/>
  <c r="AG82" i="23"/>
  <c r="AG96" i="23" s="1"/>
  <c r="AF100" i="23"/>
  <c r="AF99" i="23"/>
  <c r="AG83" i="23"/>
  <c r="AF92" i="23"/>
  <c r="AG86" i="23"/>
  <c r="AG92" i="23" s="1"/>
  <c r="P1449" i="22" l="1"/>
  <c r="M1449" i="22"/>
  <c r="O1449" i="22"/>
  <c r="I61" i="23"/>
  <c r="G64" i="23"/>
  <c r="D60" i="23"/>
  <c r="M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<sst xmlns="http://schemas.openxmlformats.org/spreadsheetml/2006/main" count="14165" uniqueCount="911">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</sst>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489</v>
      </c>
      <c r="C1" s="86">
        <v>45237</v>
      </c>
      <c r="D1" s="87"/>
      <c r="E1" s="87"/>
      <c r="F1" s="87"/>
      <c r="G1" s="87"/>
      <c r="H1" s="87"/>
      <c r="I1" s="87"/>
      <c r="J1" s="87"/>
      <c r="K1" s="85" t="s">
        <v>534</v>
      </c>
      <c r="L1" s="85" t="s">
        <v>536</v>
      </c>
    </row>
    <row r="2" spans="1:12">
      <c r="A2" s="1" t="s">
        <v>1</v>
      </c>
      <c r="B2" s="87" t="str">
        <f>LOOKUP(B1,K1:L50,L1:L50)</f>
        <v>VA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VA</v>
      </c>
      <c r="C6" s="91">
        <f t="shared" ref="C6:AE6" si="1">SUMIFS(C$20:C$119,$B$20:$B$119,$B$6,$A$20:$A$119,$A$6)</f>
        <v>28877488</v>
      </c>
      <c r="D6" s="91">
        <f t="shared" si="1"/>
        <v>29400320</v>
      </c>
      <c r="E6" s="91">
        <f t="shared" si="1"/>
        <v>29678463</v>
      </c>
      <c r="F6" s="91">
        <f t="shared" si="1"/>
        <v>30437308</v>
      </c>
      <c r="G6" s="91">
        <f t="shared" si="1"/>
        <v>30156199</v>
      </c>
      <c r="H6" s="91">
        <f t="shared" si="1"/>
        <v>32866650</v>
      </c>
      <c r="I6" s="91">
        <f t="shared" si="1"/>
        <v>31500656</v>
      </c>
      <c r="J6" s="91">
        <f t="shared" si="1"/>
        <v>29466309</v>
      </c>
      <c r="K6" s="91">
        <f t="shared" si="1"/>
        <v>29008475</v>
      </c>
      <c r="L6" s="91">
        <f t="shared" si="1"/>
        <v>30705823</v>
      </c>
      <c r="M6" s="91">
        <f t="shared" si="1"/>
        <v>31241626</v>
      </c>
      <c r="N6" s="91">
        <f t="shared" si="1"/>
        <v>32642807</v>
      </c>
      <c r="O6" s="91">
        <f t="shared" si="1"/>
        <v>37211367</v>
      </c>
      <c r="P6" s="91">
        <f t="shared" si="1"/>
        <v>37713380</v>
      </c>
      <c r="Q6" s="91">
        <f t="shared" si="1"/>
        <v>39458324</v>
      </c>
      <c r="R6" s="91">
        <f t="shared" si="1"/>
        <v>42376444</v>
      </c>
      <c r="S6" s="91">
        <f t="shared" si="1"/>
        <v>45677733</v>
      </c>
      <c r="T6" s="91">
        <f t="shared" si="1"/>
        <v>44487255</v>
      </c>
      <c r="U6" s="91">
        <f t="shared" si="1"/>
        <v>48576229</v>
      </c>
      <c r="V6" s="91">
        <f t="shared" si="1"/>
        <v>48698862</v>
      </c>
      <c r="W6" s="91">
        <f t="shared" si="1"/>
        <v>50858500</v>
      </c>
      <c r="X6" s="91">
        <f t="shared" si="1"/>
        <v>52912485</v>
      </c>
      <c r="Y6" s="91">
        <f t="shared" si="1"/>
        <v>46817968</v>
      </c>
      <c r="Z6" s="91">
        <f t="shared" si="1"/>
        <v>43672009</v>
      </c>
      <c r="AA6" s="91">
        <f t="shared" si="1"/>
        <v>43825494</v>
      </c>
      <c r="AB6" s="91">
        <f t="shared" si="1"/>
        <v>37638570</v>
      </c>
      <c r="AC6" s="91">
        <f t="shared" si="1"/>
        <v>29458600</v>
      </c>
      <c r="AD6" s="91">
        <f t="shared" si="1"/>
        <v>30579779</v>
      </c>
      <c r="AE6" s="91">
        <f t="shared" si="1"/>
        <v>32161239</v>
      </c>
      <c r="AF6" s="119">
        <f t="shared" ref="AF6:BK7" si="2">AE6</f>
        <v>32161239</v>
      </c>
      <c r="AG6" s="119">
        <f t="shared" si="2"/>
        <v>32161239</v>
      </c>
      <c r="AH6" s="119">
        <f t="shared" si="2"/>
        <v>32161239</v>
      </c>
      <c r="AI6" s="119">
        <f t="shared" si="2"/>
        <v>32161239</v>
      </c>
      <c r="AJ6" s="119">
        <f t="shared" si="2"/>
        <v>32161239</v>
      </c>
      <c r="AK6" s="119">
        <f t="shared" si="2"/>
        <v>32161239</v>
      </c>
      <c r="AL6" s="119">
        <f t="shared" si="2"/>
        <v>32161239</v>
      </c>
      <c r="AM6" s="119">
        <f t="shared" si="2"/>
        <v>32161239</v>
      </c>
      <c r="AN6" s="119">
        <f t="shared" si="2"/>
        <v>32161239</v>
      </c>
      <c r="AO6" s="119">
        <f t="shared" si="2"/>
        <v>32161239</v>
      </c>
      <c r="AP6" s="119">
        <f t="shared" si="2"/>
        <v>32161239</v>
      </c>
      <c r="AQ6" s="119">
        <f t="shared" si="2"/>
        <v>32161239</v>
      </c>
      <c r="AR6" s="119">
        <f t="shared" si="2"/>
        <v>32161239</v>
      </c>
      <c r="AS6" s="119">
        <f t="shared" si="2"/>
        <v>32161239</v>
      </c>
      <c r="AT6" s="119">
        <f t="shared" si="2"/>
        <v>32161239</v>
      </c>
      <c r="AU6" s="119">
        <f t="shared" si="2"/>
        <v>32161239</v>
      </c>
      <c r="AV6" s="119">
        <f t="shared" si="2"/>
        <v>32161239</v>
      </c>
      <c r="AW6" s="119">
        <f t="shared" si="2"/>
        <v>32161239</v>
      </c>
      <c r="AX6" s="119">
        <f t="shared" si="2"/>
        <v>32161239</v>
      </c>
      <c r="AY6" s="119">
        <f t="shared" si="2"/>
        <v>32161239</v>
      </c>
      <c r="AZ6" s="119">
        <f t="shared" si="2"/>
        <v>32161239</v>
      </c>
      <c r="BA6" s="119">
        <f t="shared" si="2"/>
        <v>32161239</v>
      </c>
      <c r="BB6" s="119">
        <f t="shared" si="2"/>
        <v>32161239</v>
      </c>
      <c r="BC6" s="119">
        <f t="shared" si="2"/>
        <v>32161239</v>
      </c>
      <c r="BD6" s="119">
        <f t="shared" si="2"/>
        <v>32161239</v>
      </c>
      <c r="BE6" s="119">
        <f t="shared" si="2"/>
        <v>32161239</v>
      </c>
      <c r="BF6" s="119">
        <f t="shared" si="2"/>
        <v>32161239</v>
      </c>
      <c r="BG6" s="119">
        <f t="shared" si="2"/>
        <v>32161239</v>
      </c>
      <c r="BH6" s="119">
        <f t="shared" si="2"/>
        <v>32161239</v>
      </c>
      <c r="BI6" s="119">
        <f t="shared" si="2"/>
        <v>32161239</v>
      </c>
      <c r="BJ6" s="119">
        <f t="shared" si="2"/>
        <v>32161239</v>
      </c>
      <c r="BK6" s="119">
        <f t="shared" si="2"/>
        <v>32161239</v>
      </c>
    </row>
    <row r="7" spans="1:63" ht="14.75">
      <c r="A7" s="91" t="s">
        <v>849</v>
      </c>
      <c r="B7" s="91" t="str">
        <f>About!B2</f>
        <v>VA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VA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375</v>
      </c>
      <c r="P10" s="91">
        <f t="shared" si="5"/>
        <v>16</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28220</v>
      </c>
      <c r="AE10" s="91">
        <f t="shared" si="5"/>
        <v>30492</v>
      </c>
      <c r="AF10" s="119">
        <f t="shared" ref="AF10:BK11" si="6">AE10</f>
        <v>30492</v>
      </c>
      <c r="AG10" s="119">
        <f t="shared" si="6"/>
        <v>30492</v>
      </c>
      <c r="AH10" s="119">
        <f t="shared" si="6"/>
        <v>30492</v>
      </c>
      <c r="AI10" s="119">
        <f t="shared" si="6"/>
        <v>30492</v>
      </c>
      <c r="AJ10" s="119">
        <f t="shared" si="6"/>
        <v>30492</v>
      </c>
      <c r="AK10" s="119">
        <f t="shared" si="6"/>
        <v>30492</v>
      </c>
      <c r="AL10" s="119">
        <f t="shared" si="6"/>
        <v>30492</v>
      </c>
      <c r="AM10" s="119">
        <f t="shared" si="6"/>
        <v>30492</v>
      </c>
      <c r="AN10" s="119">
        <f t="shared" si="6"/>
        <v>30492</v>
      </c>
      <c r="AO10" s="119">
        <f t="shared" si="6"/>
        <v>30492</v>
      </c>
      <c r="AP10" s="119">
        <f t="shared" si="6"/>
        <v>30492</v>
      </c>
      <c r="AQ10" s="119">
        <f t="shared" si="6"/>
        <v>30492</v>
      </c>
      <c r="AR10" s="119">
        <f t="shared" si="6"/>
        <v>30492</v>
      </c>
      <c r="AS10" s="119">
        <f t="shared" si="6"/>
        <v>30492</v>
      </c>
      <c r="AT10" s="119">
        <f t="shared" si="6"/>
        <v>30492</v>
      </c>
      <c r="AU10" s="119">
        <f t="shared" si="6"/>
        <v>30492</v>
      </c>
      <c r="AV10" s="119">
        <f t="shared" si="6"/>
        <v>30492</v>
      </c>
      <c r="AW10" s="119">
        <f t="shared" si="6"/>
        <v>30492</v>
      </c>
      <c r="AX10" s="119">
        <f t="shared" si="6"/>
        <v>30492</v>
      </c>
      <c r="AY10" s="119">
        <f t="shared" si="6"/>
        <v>30492</v>
      </c>
      <c r="AZ10" s="119">
        <f t="shared" si="6"/>
        <v>30492</v>
      </c>
      <c r="BA10" s="119">
        <f t="shared" si="6"/>
        <v>30492</v>
      </c>
      <c r="BB10" s="119">
        <f t="shared" si="6"/>
        <v>30492</v>
      </c>
      <c r="BC10" s="119">
        <f t="shared" si="6"/>
        <v>30492</v>
      </c>
      <c r="BD10" s="119">
        <f t="shared" si="6"/>
        <v>30492</v>
      </c>
      <c r="BE10" s="119">
        <f t="shared" si="6"/>
        <v>30492</v>
      </c>
      <c r="BF10" s="119">
        <f t="shared" si="6"/>
        <v>30492</v>
      </c>
      <c r="BG10" s="119">
        <f t="shared" si="6"/>
        <v>30492</v>
      </c>
      <c r="BH10" s="119">
        <f t="shared" si="6"/>
        <v>30492</v>
      </c>
      <c r="BI10" s="119">
        <f t="shared" si="6"/>
        <v>30492</v>
      </c>
      <c r="BJ10" s="119">
        <f t="shared" si="6"/>
        <v>30492</v>
      </c>
      <c r="BK10" s="119">
        <f t="shared" si="6"/>
        <v>30492</v>
      </c>
    </row>
    <row r="11" spans="1:63" ht="14.75">
      <c r="A11" s="91" t="s">
        <v>849</v>
      </c>
      <c r="B11" s="91" t="str">
        <f>About!B2</f>
        <v>VA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34</v>
      </c>
      <c r="AE11" s="91">
        <f t="shared" si="7"/>
        <v>856</v>
      </c>
      <c r="AF11" s="119">
        <f>AVERAGE(W11:AE11)</f>
        <v>98.888888888888886</v>
      </c>
      <c r="AG11" s="119">
        <f t="shared" si="6"/>
        <v>98.888888888888886</v>
      </c>
      <c r="AH11" s="119">
        <f t="shared" si="6"/>
        <v>98.888888888888886</v>
      </c>
      <c r="AI11" s="119">
        <f t="shared" si="6"/>
        <v>98.888888888888886</v>
      </c>
      <c r="AJ11" s="119">
        <f t="shared" si="6"/>
        <v>98.888888888888886</v>
      </c>
      <c r="AK11" s="119">
        <f t="shared" si="6"/>
        <v>98.888888888888886</v>
      </c>
      <c r="AL11" s="119">
        <f t="shared" si="6"/>
        <v>98.888888888888886</v>
      </c>
      <c r="AM11" s="119">
        <f t="shared" si="6"/>
        <v>98.888888888888886</v>
      </c>
      <c r="AN11" s="119">
        <f t="shared" si="6"/>
        <v>98.888888888888886</v>
      </c>
      <c r="AO11" s="119">
        <f t="shared" si="6"/>
        <v>98.888888888888886</v>
      </c>
      <c r="AP11" s="119">
        <f t="shared" si="6"/>
        <v>98.888888888888886</v>
      </c>
      <c r="AQ11" s="119">
        <f t="shared" si="6"/>
        <v>98.888888888888886</v>
      </c>
      <c r="AR11" s="119">
        <f t="shared" si="6"/>
        <v>98.888888888888886</v>
      </c>
      <c r="AS11" s="119">
        <f t="shared" si="6"/>
        <v>98.888888888888886</v>
      </c>
      <c r="AT11" s="119">
        <f t="shared" si="6"/>
        <v>98.888888888888886</v>
      </c>
      <c r="AU11" s="119">
        <f t="shared" si="6"/>
        <v>98.888888888888886</v>
      </c>
      <c r="AV11" s="119">
        <f t="shared" si="6"/>
        <v>98.888888888888886</v>
      </c>
      <c r="AW11" s="119">
        <f t="shared" si="6"/>
        <v>98.888888888888886</v>
      </c>
      <c r="AX11" s="119">
        <f t="shared" si="6"/>
        <v>98.888888888888886</v>
      </c>
      <c r="AY11" s="119">
        <f t="shared" si="6"/>
        <v>98.888888888888886</v>
      </c>
      <c r="AZ11" s="119">
        <f t="shared" si="6"/>
        <v>98.888888888888886</v>
      </c>
      <c r="BA11" s="119">
        <f t="shared" si="6"/>
        <v>98.888888888888886</v>
      </c>
      <c r="BB11" s="119">
        <f t="shared" si="6"/>
        <v>98.888888888888886</v>
      </c>
      <c r="BC11" s="119">
        <f t="shared" si="6"/>
        <v>98.888888888888886</v>
      </c>
      <c r="BD11" s="119">
        <f t="shared" si="6"/>
        <v>98.888888888888886</v>
      </c>
      <c r="BE11" s="119">
        <f t="shared" si="6"/>
        <v>98.888888888888886</v>
      </c>
      <c r="BF11" s="119">
        <f t="shared" si="6"/>
        <v>98.888888888888886</v>
      </c>
      <c r="BG11" s="119">
        <f t="shared" si="6"/>
        <v>98.888888888888886</v>
      </c>
      <c r="BH11" s="119">
        <f t="shared" si="6"/>
        <v>98.888888888888886</v>
      </c>
      <c r="BI11" s="119">
        <f t="shared" si="6"/>
        <v>98.888888888888886</v>
      </c>
      <c r="BJ11" s="119">
        <f t="shared" si="6"/>
        <v>98.888888888888886</v>
      </c>
      <c r="BK11" s="119">
        <f t="shared" si="6"/>
        <v>98.888888888888886</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VA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375</v>
      </c>
      <c r="P14" s="91">
        <f t="shared" si="9"/>
        <v>16</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28186</v>
      </c>
      <c r="AE14" s="91">
        <f t="shared" si="9"/>
        <v>29636</v>
      </c>
      <c r="AF14" s="91">
        <f t="shared" si="9"/>
        <v>30393.111111111109</v>
      </c>
      <c r="AG14" s="91">
        <f t="shared" si="9"/>
        <v>30393.111111111109</v>
      </c>
      <c r="AH14" s="91">
        <f t="shared" si="9"/>
        <v>30393.111111111109</v>
      </c>
      <c r="AI14" s="91">
        <f t="shared" si="9"/>
        <v>30393.111111111109</v>
      </c>
      <c r="AJ14" s="91">
        <f t="shared" si="9"/>
        <v>30393.111111111109</v>
      </c>
      <c r="AK14" s="91">
        <f t="shared" si="9"/>
        <v>30393.111111111109</v>
      </c>
      <c r="AL14" s="91">
        <f t="shared" si="9"/>
        <v>30393.111111111109</v>
      </c>
      <c r="AM14" s="91">
        <f t="shared" si="9"/>
        <v>30393.111111111109</v>
      </c>
      <c r="AN14" s="91">
        <f t="shared" si="9"/>
        <v>30393.111111111109</v>
      </c>
      <c r="AO14" s="91">
        <f t="shared" si="9"/>
        <v>30393.111111111109</v>
      </c>
      <c r="AP14" s="91">
        <f t="shared" si="9"/>
        <v>30393.111111111109</v>
      </c>
      <c r="AQ14" s="91">
        <f t="shared" si="9"/>
        <v>30393.111111111109</v>
      </c>
      <c r="AR14" s="91">
        <f t="shared" si="9"/>
        <v>30393.111111111109</v>
      </c>
      <c r="AS14" s="91">
        <f t="shared" si="9"/>
        <v>30393.111111111109</v>
      </c>
      <c r="AT14" s="91">
        <f t="shared" si="9"/>
        <v>30393.111111111109</v>
      </c>
      <c r="AU14" s="91">
        <f t="shared" si="9"/>
        <v>30393.111111111109</v>
      </c>
      <c r="AV14" s="91">
        <f t="shared" si="9"/>
        <v>30393.111111111109</v>
      </c>
      <c r="AW14" s="91">
        <f t="shared" si="9"/>
        <v>30393.111111111109</v>
      </c>
      <c r="AX14" s="91">
        <f t="shared" si="9"/>
        <v>30393.111111111109</v>
      </c>
      <c r="AY14" s="91">
        <f t="shared" si="9"/>
        <v>30393.111111111109</v>
      </c>
      <c r="AZ14" s="91">
        <f t="shared" si="9"/>
        <v>30393.111111111109</v>
      </c>
      <c r="BA14" s="91">
        <f t="shared" si="9"/>
        <v>30393.111111111109</v>
      </c>
      <c r="BB14" s="91">
        <f t="shared" si="9"/>
        <v>30393.111111111109</v>
      </c>
      <c r="BC14" s="91">
        <f t="shared" si="9"/>
        <v>30393.111111111109</v>
      </c>
      <c r="BD14" s="91">
        <f t="shared" si="9"/>
        <v>30393.111111111109</v>
      </c>
      <c r="BE14" s="91">
        <f t="shared" si="9"/>
        <v>30393.111111111109</v>
      </c>
      <c r="BF14" s="91">
        <f t="shared" si="9"/>
        <v>30393.111111111109</v>
      </c>
      <c r="BG14" s="91">
        <f t="shared" si="9"/>
        <v>30393.111111111109</v>
      </c>
      <c r="BH14" s="91">
        <f t="shared" si="9"/>
        <v>30393.111111111109</v>
      </c>
      <c r="BI14" s="91">
        <f t="shared" si="9"/>
        <v>30393.111111111109</v>
      </c>
      <c r="BJ14" s="91">
        <f t="shared" si="9"/>
        <v>30393.111111111109</v>
      </c>
      <c r="BK14" s="91">
        <f t="shared" si="9"/>
        <v>30393.111111111109</v>
      </c>
    </row>
    <row r="15" spans="1:63" ht="14.75">
      <c r="A15" s="91" t="s">
        <v>849</v>
      </c>
      <c r="B15" s="91" t="str">
        <f>About!B2</f>
        <v>VA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402.48107606000002</v>
      </c>
      <c r="R20" s="91">
        <f t="shared" si="2"/>
        <v>2.6671825093394871E-2</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268.02882799999998</v>
      </c>
      <c r="R23" s="91">
        <f t="shared" si="2"/>
        <v>1.7761873652260621E-2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3611.0856200999997</v>
      </c>
      <c r="R36" s="91">
        <f t="shared" si="2"/>
        <v>0.23930129833538424</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127.2095559</v>
      </c>
      <c r="R45" s="91">
        <f t="shared" si="2"/>
        <v>8.4299889534866917E-3</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10681.316224</v>
      </c>
      <c r="R51" s="91">
        <f t="shared" si="2"/>
        <v>0.70783501396547355</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15090.12130406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TN</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f t="shared" si="8"/>
        <v>902.08314210000003</v>
      </c>
      <c r="M242" s="91" t="str">
        <f t="shared" si="9"/>
        <v>NC</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f t="shared" si="8"/>
        <v>1057.171699</v>
      </c>
      <c r="M244" s="91" t="str">
        <f t="shared" si="9"/>
        <v>NC</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f t="shared" si="8"/>
        <v>1651.8307789999999</v>
      </c>
      <c r="M246" s="91" t="str">
        <f t="shared" si="9"/>
        <v>NC</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WV</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KY</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KY</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WV</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WV</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MD</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15090.12130406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2.6671825093394871E-2</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1.7761873652260621E-2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0.23930129833538424</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8.4299889534866917E-3</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0.70783501396547355</v>
      </c>
      <c r="D52" s="91">
        <f t="shared" si="0"/>
        <v>0.70783501396547355</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0.70783501396547355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41102159</v>
      </c>
      <c r="C5" s="41">
        <f>SUMIFS('EIA_State Elec Profiles'!$C:$C,'EIA_State Elec Profiles'!$B:$B,A5,'EIA_State Elec Profiles'!$A:$A,$A$2)</f>
        <v>41102159</v>
      </c>
      <c r="D5">
        <f>C5</f>
        <v>41102159</v>
      </c>
      <c r="E5">
        <f t="shared" ref="E5:AF5" si="0">D5</f>
        <v>41102159</v>
      </c>
      <c r="F5">
        <f t="shared" si="0"/>
        <v>41102159</v>
      </c>
      <c r="G5">
        <f t="shared" si="0"/>
        <v>41102159</v>
      </c>
      <c r="H5">
        <f t="shared" si="0"/>
        <v>41102159</v>
      </c>
      <c r="I5">
        <f t="shared" si="0"/>
        <v>41102159</v>
      </c>
      <c r="J5">
        <f t="shared" si="0"/>
        <v>41102159</v>
      </c>
      <c r="K5">
        <f t="shared" si="0"/>
        <v>41102159</v>
      </c>
      <c r="L5">
        <f t="shared" si="0"/>
        <v>41102159</v>
      </c>
      <c r="M5">
        <f t="shared" si="0"/>
        <v>41102159</v>
      </c>
      <c r="N5">
        <f t="shared" si="0"/>
        <v>41102159</v>
      </c>
      <c r="O5">
        <f t="shared" si="0"/>
        <v>41102159</v>
      </c>
      <c r="P5">
        <f t="shared" si="0"/>
        <v>41102159</v>
      </c>
      <c r="Q5">
        <f t="shared" si="0"/>
        <v>41102159</v>
      </c>
      <c r="R5">
        <f t="shared" si="0"/>
        <v>41102159</v>
      </c>
      <c r="S5">
        <f t="shared" si="0"/>
        <v>41102159</v>
      </c>
      <c r="T5">
        <f t="shared" si="0"/>
        <v>41102159</v>
      </c>
      <c r="U5">
        <f t="shared" si="0"/>
        <v>41102159</v>
      </c>
      <c r="V5">
        <f t="shared" si="0"/>
        <v>41102159</v>
      </c>
      <c r="W5">
        <f t="shared" si="0"/>
        <v>41102159</v>
      </c>
      <c r="X5">
        <f t="shared" si="0"/>
        <v>41102159</v>
      </c>
      <c r="Y5">
        <f t="shared" si="0"/>
        <v>41102159</v>
      </c>
      <c r="Z5">
        <f t="shared" si="0"/>
        <v>41102159</v>
      </c>
      <c r="AA5">
        <f t="shared" si="0"/>
        <v>41102159</v>
      </c>
      <c r="AB5">
        <f t="shared" si="0"/>
        <v>41102159</v>
      </c>
      <c r="AC5">
        <f t="shared" si="0"/>
        <v>41102159</v>
      </c>
      <c r="AD5">
        <f t="shared" si="0"/>
        <v>41102159</v>
      </c>
      <c r="AE5">
        <f t="shared" si="0"/>
        <v>41102159</v>
      </c>
      <c r="AF5">
        <f t="shared" si="0"/>
        <v>41102159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30110873.585329719</v>
      </c>
      <c r="C10">
        <f>D10</f>
        <v>30110873.585329719</v>
      </c>
      <c r="D10">
        <f t="shared" ref="D10:D33" si="2">SUM(D$5*SUMIFS(C$39:C$48,$B$39:$B$48,$A10),D$6*IF($B$2=TRUE,SUMIFS($B$147:$B$162,$A$147:$A$162,$A10),SUMIFS(E$125:E$140,$A$125:$A$140,$A10)))</f>
        <v>30110873.585329719</v>
      </c>
      <c r="E10">
        <f t="shared" ref="E10:N10" si="3">SUM(E$5*SUMIFS(D$39:D$48,$B$39:$B$48,$A10),E$6*IF($B$2=TRUE,SUMIFS($B$147:$B$162,$A$147:$A$162,$A10),SUMIFS(F$125:F$140,$A$125:$A$140,$A10)))</f>
        <v>24744663.185814548</v>
      </c>
      <c r="F10">
        <f t="shared" si="3"/>
        <v>22661147.139595438</v>
      </c>
      <c r="G10">
        <f t="shared" si="3"/>
        <v>22588801.42804845</v>
      </c>
      <c r="H10">
        <f t="shared" si="3"/>
        <v>21217265.587153886</v>
      </c>
      <c r="I10">
        <f t="shared" si="3"/>
        <v>18225954.586860336</v>
      </c>
      <c r="J10">
        <f t="shared" si="3"/>
        <v>7778446.5743344873</v>
      </c>
      <c r="K10">
        <f t="shared" si="3"/>
        <v>4089686.4820150882</v>
      </c>
      <c r="L10">
        <f t="shared" si="3"/>
        <v>1443255.9678860256</v>
      </c>
      <c r="M10">
        <f t="shared" si="3"/>
        <v>1443255.9678860256</v>
      </c>
      <c r="N10">
        <f t="shared" si="3"/>
        <v>1443255.9678860256</v>
      </c>
      <c r="O10">
        <f t="shared" ref="O10:AE10" si="4">SUM(O$5*SUMIFS(N$39:N$48,$B$39:$B$48,$A10),O$6*IF($B$2=TRUE,SUMIFS($B$147:$B$162,$A$147:$A$162,$A10),SUMIFS(P$125:P$140,$A$125:$A$140,$A10)))</f>
        <v>1443255.9678860256</v>
      </c>
      <c r="P10">
        <f t="shared" si="4"/>
        <v>1443255.9678860256</v>
      </c>
      <c r="Q10">
        <f t="shared" si="4"/>
        <v>1443255.9678860256</v>
      </c>
      <c r="R10">
        <f t="shared" si="4"/>
        <v>1443255.9678860256</v>
      </c>
      <c r="S10">
        <f t="shared" si="4"/>
        <v>1443255.9678860256</v>
      </c>
      <c r="T10">
        <f t="shared" si="4"/>
        <v>1443255.9678860256</v>
      </c>
      <c r="U10">
        <f t="shared" si="4"/>
        <v>1443255.9678860256</v>
      </c>
      <c r="V10">
        <f t="shared" si="4"/>
        <v>1443255.9678860256</v>
      </c>
      <c r="W10">
        <f t="shared" si="4"/>
        <v>1443255.9678860256</v>
      </c>
      <c r="X10">
        <f t="shared" si="4"/>
        <v>1443255.9678860256</v>
      </c>
      <c r="Y10">
        <f t="shared" si="4"/>
        <v>1443255.9678860256</v>
      </c>
      <c r="Z10">
        <f t="shared" si="4"/>
        <v>1443255.9678860256</v>
      </c>
      <c r="AA10">
        <f t="shared" si="4"/>
        <v>1443255.9678860256</v>
      </c>
      <c r="AB10">
        <f t="shared" si="4"/>
        <v>1443255.9678860256</v>
      </c>
      <c r="AC10">
        <f t="shared" si="4"/>
        <v>1443255.9678860256</v>
      </c>
      <c r="AD10">
        <f t="shared" si="4"/>
        <v>1443255.9678860256</v>
      </c>
      <c r="AE10">
        <f t="shared" si="4"/>
        <v>1443255.9678860256</v>
      </c>
      <c r="AF10">
        <f>SUM(AF$5*SUMIFS(AE$39:AE$48,$B$39:$B$48,$A10),AF$6*IF($B$2=TRUE,SUMIFS($B$147:$B$162,$A$147:$A$162,$A10),SUMIFS(AG$125:AG$140,$A$125:$A$140,$A10)))</f>
        <v>1443255.9678860256</v>
      </c>
    </row>
    <row r="11" spans="1:32">
      <c r="A11" s="100" t="s">
        <v>347</v>
      </c>
      <c r="B11">
        <f t="shared" ref="B11:B33" si="5">D11</f>
        <v>3905674.8775039422</v>
      </c>
      <c r="C11">
        <f t="shared" ref="C11:C33" si="6">D11</f>
        <v>3905674.8775039422</v>
      </c>
      <c r="D11">
        <f t="shared" si="2"/>
        <v>3905674.8775039422</v>
      </c>
      <c r="E11">
        <f t="shared" ref="E11:N11" si="7">SUM(E$5*SUMIFS(D$39:D$48,$B$39:$B$48,$A11),E$6*IF($B$2=TRUE,SUMIFS($B$147:$B$162,$A$147:$A$162,$A11),SUMIFS(F$125:F$140,$A$125:$A$140,$A11)))</f>
        <v>7661990.2933068685</v>
      </c>
      <c r="F11">
        <f t="shared" si="7"/>
        <v>8692957.5712951925</v>
      </c>
      <c r="G11">
        <f t="shared" si="7"/>
        <v>8652022.5582118127</v>
      </c>
      <c r="H11">
        <f t="shared" si="7"/>
        <v>9218133.1380375735</v>
      </c>
      <c r="I11">
        <f t="shared" si="7"/>
        <v>10178615.33490997</v>
      </c>
      <c r="J11">
        <f t="shared" si="7"/>
        <v>14164758.94218611</v>
      </c>
      <c r="K11">
        <f t="shared" si="7"/>
        <v>15592581.268645026</v>
      </c>
      <c r="L11">
        <f t="shared" si="7"/>
        <v>14460911.214890264</v>
      </c>
      <c r="M11">
        <f t="shared" si="7"/>
        <v>14460911.214890264</v>
      </c>
      <c r="N11">
        <f t="shared" si="7"/>
        <v>14460911.214890264</v>
      </c>
      <c r="O11">
        <f t="shared" ref="O11:AF11" si="8">SUM(O$5*SUMIFS(N$39:N$48,$B$39:$B$48,$A11),O$6*IF($B$2=TRUE,SUMIFS($B$147:$B$162,$A$147:$A$162,$A11),SUMIFS(P$125:P$140,$A$125:$A$140,$A11)))</f>
        <v>14460911.214890264</v>
      </c>
      <c r="P11">
        <f t="shared" si="8"/>
        <v>14460911.214890264</v>
      </c>
      <c r="Q11">
        <f t="shared" si="8"/>
        <v>14460911.214890264</v>
      </c>
      <c r="R11">
        <f t="shared" si="8"/>
        <v>14460911.214890264</v>
      </c>
      <c r="S11">
        <f t="shared" si="8"/>
        <v>14460911.214890264</v>
      </c>
      <c r="T11">
        <f t="shared" si="8"/>
        <v>14460911.214890264</v>
      </c>
      <c r="U11">
        <f t="shared" si="8"/>
        <v>14460911.214890264</v>
      </c>
      <c r="V11">
        <f t="shared" si="8"/>
        <v>14460911.214890264</v>
      </c>
      <c r="W11">
        <f t="shared" si="8"/>
        <v>14460911.214890264</v>
      </c>
      <c r="X11">
        <f t="shared" si="8"/>
        <v>14460911.214890264</v>
      </c>
      <c r="Y11">
        <f t="shared" si="8"/>
        <v>14460911.214890264</v>
      </c>
      <c r="Z11">
        <f t="shared" si="8"/>
        <v>14460911.214890264</v>
      </c>
      <c r="AA11">
        <f t="shared" si="8"/>
        <v>14460911.214890264</v>
      </c>
      <c r="AB11">
        <f t="shared" si="8"/>
        <v>14460911.214890264</v>
      </c>
      <c r="AC11">
        <f t="shared" si="8"/>
        <v>14460911.214890264</v>
      </c>
      <c r="AD11">
        <f t="shared" si="8"/>
        <v>14460911.214890264</v>
      </c>
      <c r="AE11">
        <f t="shared" si="8"/>
        <v>14460911.214890264</v>
      </c>
      <c r="AF11">
        <f t="shared" si="8"/>
        <v>14460911.214890264</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3023212.5861150813</v>
      </c>
      <c r="C13">
        <f t="shared" si="6"/>
        <v>3023212.5861150813</v>
      </c>
      <c r="D13">
        <f t="shared" si="2"/>
        <v>3023212.5861150813</v>
      </c>
      <c r="E13">
        <f t="shared" ref="E13:N13" si="11">SUM(E$5*SUMIFS(D$39:D$48,$B$39:$B$48,$A13),E$6*IF($B$2=TRUE,SUMIFS($B$147:$B$162,$A$147:$A$162,$A13),SUMIFS(F$125:F$140,$A$125:$A$140,$A13)))</f>
        <v>3163210.6279177293</v>
      </c>
      <c r="F13">
        <f t="shared" si="11"/>
        <v>3275681.8723313021</v>
      </c>
      <c r="G13">
        <f t="shared" si="11"/>
        <v>3322479.49564907</v>
      </c>
      <c r="H13">
        <f t="shared" si="11"/>
        <v>3368445.7544278987</v>
      </c>
      <c r="I13">
        <f t="shared" si="11"/>
        <v>3280907.8233709689</v>
      </c>
      <c r="J13">
        <f t="shared" si="11"/>
        <v>3513694.8682702803</v>
      </c>
      <c r="K13">
        <f t="shared" si="11"/>
        <v>3491580.9204276819</v>
      </c>
      <c r="L13">
        <f t="shared" si="11"/>
        <v>3124814.5987006016</v>
      </c>
      <c r="M13">
        <f t="shared" si="11"/>
        <v>3124814.5987006016</v>
      </c>
      <c r="N13">
        <f t="shared" si="11"/>
        <v>3124814.5987006016</v>
      </c>
      <c r="O13">
        <f t="shared" ref="O13:AF13" si="12">SUM(O$5*SUMIFS(N$39:N$48,$B$39:$B$48,$A13),O$6*IF($B$2=TRUE,SUMIFS($B$147:$B$162,$A$147:$A$162,$A13),SUMIFS(P$125:P$140,$A$125:$A$140,$A13)))</f>
        <v>3124814.5987006016</v>
      </c>
      <c r="P13">
        <f t="shared" si="12"/>
        <v>3124814.5987006016</v>
      </c>
      <c r="Q13">
        <f t="shared" si="12"/>
        <v>3124814.5987006016</v>
      </c>
      <c r="R13">
        <f t="shared" si="12"/>
        <v>3124814.5987006016</v>
      </c>
      <c r="S13">
        <f t="shared" si="12"/>
        <v>3124814.5987006016</v>
      </c>
      <c r="T13">
        <f t="shared" si="12"/>
        <v>3124814.5987006016</v>
      </c>
      <c r="U13">
        <f t="shared" si="12"/>
        <v>3124814.5987006016</v>
      </c>
      <c r="V13">
        <f t="shared" si="12"/>
        <v>3124814.5987006016</v>
      </c>
      <c r="W13">
        <f t="shared" si="12"/>
        <v>3124814.5987006016</v>
      </c>
      <c r="X13">
        <f t="shared" si="12"/>
        <v>3124814.5987006016</v>
      </c>
      <c r="Y13">
        <f t="shared" si="12"/>
        <v>3124814.5987006016</v>
      </c>
      <c r="Z13">
        <f t="shared" si="12"/>
        <v>3124814.5987006016</v>
      </c>
      <c r="AA13">
        <f t="shared" si="12"/>
        <v>3124814.5987006016</v>
      </c>
      <c r="AB13">
        <f t="shared" si="12"/>
        <v>3124814.5987006016</v>
      </c>
      <c r="AC13">
        <f t="shared" si="12"/>
        <v>3124814.5987006016</v>
      </c>
      <c r="AD13">
        <f t="shared" si="12"/>
        <v>3124814.5987006016</v>
      </c>
      <c r="AE13">
        <f t="shared" si="12"/>
        <v>3124814.5987006016</v>
      </c>
      <c r="AF13">
        <f t="shared" si="12"/>
        <v>3124814.5987006016</v>
      </c>
    </row>
    <row r="14" spans="1:32">
      <c r="A14" s="100" t="s">
        <v>101</v>
      </c>
      <c r="B14">
        <f t="shared" si="5"/>
        <v>1215135.0652834347</v>
      </c>
      <c r="C14">
        <f t="shared" si="6"/>
        <v>1215135.0652834347</v>
      </c>
      <c r="D14">
        <f t="shared" si="2"/>
        <v>1215135.0652834347</v>
      </c>
      <c r="E14">
        <f t="shared" ref="E14:N14" si="13">SUM(E$5*SUMIFS(D$39:D$48,$B$39:$B$48,$A14),E$6*IF($B$2=TRUE,SUMIFS($B$147:$B$162,$A$147:$A$162,$A14),SUMIFS(F$125:F$140,$A$125:$A$140,$A14)))</f>
        <v>1366775.1683533313</v>
      </c>
      <c r="F14">
        <f t="shared" si="13"/>
        <v>1564345.528072661</v>
      </c>
      <c r="G14">
        <f t="shared" si="13"/>
        <v>1581251.9994211232</v>
      </c>
      <c r="H14">
        <f t="shared" si="13"/>
        <v>1710078.3631749635</v>
      </c>
      <c r="I14">
        <f t="shared" si="13"/>
        <v>2063847.6184847848</v>
      </c>
      <c r="J14">
        <f t="shared" si="13"/>
        <v>3300449.6950831451</v>
      </c>
      <c r="K14">
        <f t="shared" si="13"/>
        <v>3759626.9856791575</v>
      </c>
      <c r="L14">
        <f t="shared" si="13"/>
        <v>4092654.480600643</v>
      </c>
      <c r="M14">
        <f t="shared" si="13"/>
        <v>4092654.480600643</v>
      </c>
      <c r="N14">
        <f t="shared" si="13"/>
        <v>4092654.480600643</v>
      </c>
      <c r="O14">
        <f t="shared" ref="O14:AF14" si="14">SUM(O$5*SUMIFS(N$39:N$48,$B$39:$B$48,$A14),O$6*IF($B$2=TRUE,SUMIFS($B$147:$B$162,$A$147:$A$162,$A14),SUMIFS(P$125:P$140,$A$125:$A$140,$A14)))</f>
        <v>4092654.480600643</v>
      </c>
      <c r="P14">
        <f t="shared" si="14"/>
        <v>4092654.480600643</v>
      </c>
      <c r="Q14">
        <f t="shared" si="14"/>
        <v>4092654.480600643</v>
      </c>
      <c r="R14">
        <f t="shared" si="14"/>
        <v>4092654.480600643</v>
      </c>
      <c r="S14">
        <f t="shared" si="14"/>
        <v>4092654.480600643</v>
      </c>
      <c r="T14">
        <f t="shared" si="14"/>
        <v>4092654.480600643</v>
      </c>
      <c r="U14">
        <f t="shared" si="14"/>
        <v>4092654.480600643</v>
      </c>
      <c r="V14">
        <f t="shared" si="14"/>
        <v>4092654.480600643</v>
      </c>
      <c r="W14">
        <f t="shared" si="14"/>
        <v>4092654.480600643</v>
      </c>
      <c r="X14">
        <f t="shared" si="14"/>
        <v>4092654.480600643</v>
      </c>
      <c r="Y14">
        <f t="shared" si="14"/>
        <v>4092654.480600643</v>
      </c>
      <c r="Z14">
        <f t="shared" si="14"/>
        <v>4092654.480600643</v>
      </c>
      <c r="AA14">
        <f t="shared" si="14"/>
        <v>4092654.480600643</v>
      </c>
      <c r="AB14">
        <f t="shared" si="14"/>
        <v>4092654.480600643</v>
      </c>
      <c r="AC14">
        <f t="shared" si="14"/>
        <v>4092654.480600643</v>
      </c>
      <c r="AD14">
        <f t="shared" si="14"/>
        <v>4092654.480600643</v>
      </c>
      <c r="AE14">
        <f t="shared" si="14"/>
        <v>4092654.480600643</v>
      </c>
      <c r="AF14">
        <f t="shared" si="14"/>
        <v>4092654.480600643</v>
      </c>
    </row>
    <row r="15" spans="1:32">
      <c r="A15" s="100" t="s">
        <v>100</v>
      </c>
      <c r="B15">
        <f t="shared" si="5"/>
        <v>1829553.1234339261</v>
      </c>
      <c r="C15">
        <f t="shared" si="6"/>
        <v>1829553.1234339261</v>
      </c>
      <c r="D15">
        <f t="shared" si="2"/>
        <v>1829553.1234339261</v>
      </c>
      <c r="E15">
        <f t="shared" ref="E15:N15" si="15">SUM(E$5*SUMIFS(D$39:D$48,$B$39:$B$48,$A15),E$6*IF($B$2=TRUE,SUMIFS($B$147:$B$162,$A$147:$A$162,$A15),SUMIFS(F$125:F$140,$A$125:$A$140,$A15)))</f>
        <v>2661698.1124761445</v>
      </c>
      <c r="F15">
        <f t="shared" si="15"/>
        <v>3301894.5904363077</v>
      </c>
      <c r="G15">
        <f t="shared" si="15"/>
        <v>3319652.6218639547</v>
      </c>
      <c r="H15">
        <f t="shared" si="15"/>
        <v>3699214.9264450991</v>
      </c>
      <c r="I15">
        <f t="shared" si="15"/>
        <v>4604298.4069206044</v>
      </c>
      <c r="J15">
        <f t="shared" si="15"/>
        <v>8287424.5090477271</v>
      </c>
      <c r="K15">
        <f t="shared" si="15"/>
        <v>9650478.0974241961</v>
      </c>
      <c r="L15">
        <f t="shared" si="15"/>
        <v>12275758.402979774</v>
      </c>
      <c r="M15">
        <f t="shared" si="15"/>
        <v>12275758.402979774</v>
      </c>
      <c r="N15">
        <f t="shared" si="15"/>
        <v>12275758.402979774</v>
      </c>
      <c r="O15">
        <f t="shared" ref="O15:AF15" si="16">SUM(O$5*SUMIFS(N$39:N$48,$B$39:$B$48,$A15),O$6*IF($B$2=TRUE,SUMIFS($B$147:$B$162,$A$147:$A$162,$A15),SUMIFS(P$125:P$140,$A$125:$A$140,$A15)))</f>
        <v>12275758.402979774</v>
      </c>
      <c r="P15">
        <f t="shared" si="16"/>
        <v>12275758.402979774</v>
      </c>
      <c r="Q15">
        <f t="shared" si="16"/>
        <v>12275758.402979774</v>
      </c>
      <c r="R15">
        <f t="shared" si="16"/>
        <v>12275758.402979774</v>
      </c>
      <c r="S15">
        <f t="shared" si="16"/>
        <v>12275758.402979774</v>
      </c>
      <c r="T15">
        <f t="shared" si="16"/>
        <v>12275758.402979774</v>
      </c>
      <c r="U15">
        <f t="shared" si="16"/>
        <v>12275758.402979774</v>
      </c>
      <c r="V15">
        <f t="shared" si="16"/>
        <v>12275758.402979774</v>
      </c>
      <c r="W15">
        <f t="shared" si="16"/>
        <v>12275758.402979774</v>
      </c>
      <c r="X15">
        <f t="shared" si="16"/>
        <v>12275758.402979774</v>
      </c>
      <c r="Y15">
        <f t="shared" si="16"/>
        <v>12275758.402979774</v>
      </c>
      <c r="Z15">
        <f t="shared" si="16"/>
        <v>12275758.402979774</v>
      </c>
      <c r="AA15">
        <f t="shared" si="16"/>
        <v>12275758.402979774</v>
      </c>
      <c r="AB15">
        <f t="shared" si="16"/>
        <v>12275758.402979774</v>
      </c>
      <c r="AC15">
        <f t="shared" si="16"/>
        <v>12275758.402979774</v>
      </c>
      <c r="AD15">
        <f t="shared" si="16"/>
        <v>12275758.402979774</v>
      </c>
      <c r="AE15">
        <f t="shared" si="16"/>
        <v>12275758.402979774</v>
      </c>
      <c r="AF15">
        <f t="shared" si="16"/>
        <v>12275758.402979774</v>
      </c>
    </row>
    <row r="16" spans="1:32">
      <c r="A16" s="100" t="s">
        <v>102</v>
      </c>
      <c r="B16">
        <f t="shared" si="5"/>
        <v>961777.86555670958</v>
      </c>
      <c r="C16">
        <f t="shared" si="6"/>
        <v>961777.86555670958</v>
      </c>
      <c r="D16">
        <f t="shared" si="2"/>
        <v>961777.86555670958</v>
      </c>
      <c r="E16">
        <f t="shared" ref="E16:N16" si="17">SUM(E$5*SUMIFS(D$39:D$48,$B$39:$B$48,$A16),E$6*IF($B$2=TRUE,SUMIFS($B$147:$B$162,$A$147:$A$162,$A16),SUMIFS(F$125:F$140,$A$125:$A$140,$A16)))</f>
        <v>1444934.5873034648</v>
      </c>
      <c r="F16">
        <f t="shared" si="17"/>
        <v>1534268.2282547895</v>
      </c>
      <c r="G16">
        <f t="shared" si="17"/>
        <v>1549171.2017399285</v>
      </c>
      <c r="H16">
        <f t="shared" si="17"/>
        <v>1641117.2815502819</v>
      </c>
      <c r="I16">
        <f t="shared" si="17"/>
        <v>2270813.7737661661</v>
      </c>
      <c r="J16">
        <f t="shared" si="17"/>
        <v>3412271.05624233</v>
      </c>
      <c r="K16">
        <f t="shared" si="17"/>
        <v>3595073.75889624</v>
      </c>
      <c r="L16">
        <f t="shared" si="17"/>
        <v>4796127.1941023115</v>
      </c>
      <c r="M16">
        <f t="shared" si="17"/>
        <v>4796127.1941023115</v>
      </c>
      <c r="N16">
        <f t="shared" si="17"/>
        <v>4796127.1941023115</v>
      </c>
      <c r="O16">
        <f t="shared" ref="O16:AF16" si="18">SUM(O$5*SUMIFS(N$39:N$48,$B$39:$B$48,$A16),O$6*IF($B$2=TRUE,SUMIFS($B$147:$B$162,$A$147:$A$162,$A16),SUMIFS(P$125:P$140,$A$125:$A$140,$A16)))</f>
        <v>4796127.1941023115</v>
      </c>
      <c r="P16">
        <f t="shared" si="18"/>
        <v>4796127.1941023115</v>
      </c>
      <c r="Q16">
        <f t="shared" si="18"/>
        <v>4796127.1941023115</v>
      </c>
      <c r="R16">
        <f t="shared" si="18"/>
        <v>4796127.1941023115</v>
      </c>
      <c r="S16">
        <f t="shared" si="18"/>
        <v>4796127.1941023115</v>
      </c>
      <c r="T16">
        <f t="shared" si="18"/>
        <v>4796127.1941023115</v>
      </c>
      <c r="U16">
        <f t="shared" si="18"/>
        <v>4796127.1941023115</v>
      </c>
      <c r="V16">
        <f t="shared" si="18"/>
        <v>4796127.1941023115</v>
      </c>
      <c r="W16">
        <f t="shared" si="18"/>
        <v>4796127.1941023115</v>
      </c>
      <c r="X16">
        <f t="shared" si="18"/>
        <v>4796127.1941023115</v>
      </c>
      <c r="Y16">
        <f t="shared" si="18"/>
        <v>4796127.1941023115</v>
      </c>
      <c r="Z16">
        <f t="shared" si="18"/>
        <v>4796127.1941023115</v>
      </c>
      <c r="AA16">
        <f t="shared" si="18"/>
        <v>4796127.1941023115</v>
      </c>
      <c r="AB16">
        <f t="shared" si="18"/>
        <v>4796127.1941023115</v>
      </c>
      <c r="AC16">
        <f t="shared" si="18"/>
        <v>4796127.1941023115</v>
      </c>
      <c r="AD16">
        <f t="shared" si="18"/>
        <v>4796127.1941023115</v>
      </c>
      <c r="AE16">
        <f t="shared" si="18"/>
        <v>4796127.1941023115</v>
      </c>
      <c r="AF16">
        <f t="shared" si="18"/>
        <v>4796127.1941023115</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54546.538386253415</v>
      </c>
      <c r="C18">
        <f t="shared" si="6"/>
        <v>54546.538386253415</v>
      </c>
      <c r="D18">
        <f t="shared" si="2"/>
        <v>54546.538386253415</v>
      </c>
      <c r="E18">
        <f t="shared" ref="E18:N18" si="21">SUM(E$5*SUMIFS(D$39:D$48,$B$39:$B$48,$A18),E$6*IF($B$2=TRUE,SUMIFS($B$147:$B$162,$A$147:$A$162,$A18),SUMIFS(F$125:F$140,$A$125:$A$140,$A18)))</f>
        <v>58383.41354933985</v>
      </c>
      <c r="F18">
        <f t="shared" si="21"/>
        <v>63338.969299756063</v>
      </c>
      <c r="G18">
        <f t="shared" si="21"/>
        <v>63477.818366334948</v>
      </c>
      <c r="H18">
        <f t="shared" si="21"/>
        <v>66614.835777198081</v>
      </c>
      <c r="I18">
        <f t="shared" si="21"/>
        <v>73281.449747870167</v>
      </c>
      <c r="J18">
        <f t="shared" si="21"/>
        <v>104109.53437544635</v>
      </c>
      <c r="K18">
        <f t="shared" si="21"/>
        <v>114883.06354314009</v>
      </c>
      <c r="L18">
        <f t="shared" si="21"/>
        <v>120663.24795720083</v>
      </c>
      <c r="M18">
        <f t="shared" si="21"/>
        <v>120663.24795720083</v>
      </c>
      <c r="N18">
        <f t="shared" si="21"/>
        <v>120663.24795720083</v>
      </c>
      <c r="O18">
        <f t="shared" ref="O18:AF18" si="22">SUM(O$5*SUMIFS(N$39:N$48,$B$39:$B$48,$A18),O$6*IF($B$2=TRUE,SUMIFS($B$147:$B$162,$A$147:$A$162,$A18),SUMIFS(P$125:P$140,$A$125:$A$140,$A18)))</f>
        <v>120663.24795720083</v>
      </c>
      <c r="P18">
        <f t="shared" si="22"/>
        <v>120663.24795720083</v>
      </c>
      <c r="Q18">
        <f t="shared" si="22"/>
        <v>120663.24795720083</v>
      </c>
      <c r="R18">
        <f t="shared" si="22"/>
        <v>120663.24795720083</v>
      </c>
      <c r="S18">
        <f t="shared" si="22"/>
        <v>120663.24795720083</v>
      </c>
      <c r="T18">
        <f t="shared" si="22"/>
        <v>120663.24795720083</v>
      </c>
      <c r="U18">
        <f t="shared" si="22"/>
        <v>120663.24795720083</v>
      </c>
      <c r="V18">
        <f t="shared" si="22"/>
        <v>120663.24795720083</v>
      </c>
      <c r="W18">
        <f t="shared" si="22"/>
        <v>120663.24795720083</v>
      </c>
      <c r="X18">
        <f t="shared" si="22"/>
        <v>120663.24795720083</v>
      </c>
      <c r="Y18">
        <f t="shared" si="22"/>
        <v>120663.24795720083</v>
      </c>
      <c r="Z18">
        <f t="shared" si="22"/>
        <v>120663.24795720083</v>
      </c>
      <c r="AA18">
        <f t="shared" si="22"/>
        <v>120663.24795720083</v>
      </c>
      <c r="AB18">
        <f t="shared" si="22"/>
        <v>120663.24795720083</v>
      </c>
      <c r="AC18">
        <f t="shared" si="22"/>
        <v>120663.24795720083</v>
      </c>
      <c r="AD18">
        <f t="shared" si="22"/>
        <v>120663.24795720083</v>
      </c>
      <c r="AE18">
        <f t="shared" si="22"/>
        <v>120663.24795720083</v>
      </c>
      <c r="AF18">
        <f t="shared" si="22"/>
        <v>120663.24795720083</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1385.3583909333499</v>
      </c>
      <c r="C20">
        <f t="shared" si="6"/>
        <v>1385.3583909333499</v>
      </c>
      <c r="D20">
        <f t="shared" si="2"/>
        <v>1385.3583909333499</v>
      </c>
      <c r="E20">
        <f t="shared" ref="E20:N20" si="25">SUM(E$5*SUMIFS(D$39:D$48,$B$39:$B$48,$A20),E$6*IF($B$2=TRUE,SUMIFS($B$147:$B$162,$A$147:$A$162,$A20),SUMIFS(F$125:F$140,$A$125:$A$140,$A20)))</f>
        <v>503.61127856903636</v>
      </c>
      <c r="F20">
        <f t="shared" si="25"/>
        <v>319.07078656987761</v>
      </c>
      <c r="G20">
        <f t="shared" si="25"/>
        <v>286.75369696278642</v>
      </c>
      <c r="H20">
        <f t="shared" si="25"/>
        <v>43.600972578982869</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8206.0299279864885</v>
      </c>
      <c r="G23">
        <f t="shared" si="31"/>
        <v>25015.123002364693</v>
      </c>
      <c r="H23">
        <f t="shared" si="31"/>
        <v>181245.51246052264</v>
      </c>
      <c r="I23">
        <f t="shared" si="31"/>
        <v>404440.0059392993</v>
      </c>
      <c r="J23">
        <f t="shared" si="31"/>
        <v>541003.82046047307</v>
      </c>
      <c r="K23">
        <f t="shared" si="31"/>
        <v>808248.42336946714</v>
      </c>
      <c r="L23">
        <f t="shared" si="31"/>
        <v>787973.89288317831</v>
      </c>
      <c r="M23">
        <f t="shared" si="31"/>
        <v>787973.89288317831</v>
      </c>
      <c r="N23">
        <f t="shared" si="31"/>
        <v>787973.89288317831</v>
      </c>
      <c r="O23">
        <f t="shared" ref="O23:AF23" si="32">SUM(O$5*SUMIFS(N$39:N$48,$B$39:$B$48,$A23),O$6*IF($B$2=TRUE,SUMIFS($B$147:$B$162,$A$147:$A$162,$A23),SUMIFS(P$125:P$140,$A$125:$A$140,$A23)))</f>
        <v>787973.89288317831</v>
      </c>
      <c r="P23">
        <f t="shared" si="32"/>
        <v>787973.89288317831</v>
      </c>
      <c r="Q23">
        <f t="shared" si="32"/>
        <v>787973.89288317831</v>
      </c>
      <c r="R23">
        <f t="shared" si="32"/>
        <v>787973.89288317831</v>
      </c>
      <c r="S23">
        <f t="shared" si="32"/>
        <v>787973.89288317831</v>
      </c>
      <c r="T23">
        <f t="shared" si="32"/>
        <v>787973.89288317831</v>
      </c>
      <c r="U23">
        <f t="shared" si="32"/>
        <v>787973.89288317831</v>
      </c>
      <c r="V23">
        <f t="shared" si="32"/>
        <v>787973.89288317831</v>
      </c>
      <c r="W23">
        <f t="shared" si="32"/>
        <v>787973.89288317831</v>
      </c>
      <c r="X23">
        <f t="shared" si="32"/>
        <v>787973.89288317831</v>
      </c>
      <c r="Y23">
        <f t="shared" si="32"/>
        <v>787973.89288317831</v>
      </c>
      <c r="Z23">
        <f t="shared" si="32"/>
        <v>787973.89288317831</v>
      </c>
      <c r="AA23">
        <f t="shared" si="32"/>
        <v>787973.89288317831</v>
      </c>
      <c r="AB23">
        <f t="shared" si="32"/>
        <v>787973.89288317831</v>
      </c>
      <c r="AC23">
        <f t="shared" si="32"/>
        <v>787973.89288317831</v>
      </c>
      <c r="AD23">
        <f t="shared" si="32"/>
        <v>787973.89288317831</v>
      </c>
      <c r="AE23">
        <f t="shared" si="32"/>
        <v>787973.89288317831</v>
      </c>
      <c r="AF23">
        <f t="shared" si="32"/>
        <v>787973.89288317831</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1.3270966711567004E-3</v>
      </c>
      <c r="D39">
        <f>SUMPRODUCT(P$57:P$106,$B$57:$B$106)</f>
        <v>1.4204463942962182E-3</v>
      </c>
      <c r="E39">
        <f>SUMPRODUCT(AB$57:AB$106,$B$57:$B$106)</f>
        <v>1.5410131934859204E-3</v>
      </c>
      <c r="F39">
        <f>SUMPRODUCT(AN$57:AN$106,$B$57:$B$106)</f>
        <v>1.5443913388183562E-3</v>
      </c>
      <c r="G39">
        <f>SUMPRODUCT(AZ$57:AZ$106,$B$57:$B$106)</f>
        <v>1.6207137872538053E-3</v>
      </c>
      <c r="H39">
        <f>SUMPRODUCT(BL$57:BL$106,$B$57:$B$106)</f>
        <v>1.7829099865014431E-3</v>
      </c>
      <c r="I39">
        <f>SUMPRODUCT(BX$57:BX$106,$B$57:$B$106)</f>
        <v>2.5329456385842493E-3</v>
      </c>
      <c r="J39">
        <f>SUMPRODUCT(CJ$57:CJ$106,$B$57:$B$106)</f>
        <v>2.7950615329754352E-3</v>
      </c>
      <c r="K39">
        <f>SUMPRODUCT(CV$57:CV$106,$B$57:$B$106)</f>
        <v>2.9356912360054086E-3</v>
      </c>
      <c r="L39" s="156">
        <f>K39</f>
        <v>2.9356912360054086E-3</v>
      </c>
      <c r="M39" s="156">
        <f t="shared" ref="M39:AE50" si="54">L39</f>
        <v>2.9356912360054086E-3</v>
      </c>
      <c r="N39" s="156">
        <f t="shared" si="54"/>
        <v>2.9356912360054086E-3</v>
      </c>
      <c r="O39" s="156">
        <f t="shared" si="54"/>
        <v>2.9356912360054086E-3</v>
      </c>
      <c r="P39" s="156">
        <f t="shared" si="54"/>
        <v>2.9356912360054086E-3</v>
      </c>
      <c r="Q39" s="156">
        <f t="shared" si="54"/>
        <v>2.9356912360054086E-3</v>
      </c>
      <c r="R39" s="156">
        <f t="shared" si="54"/>
        <v>2.9356912360054086E-3</v>
      </c>
      <c r="S39" s="156">
        <f t="shared" si="54"/>
        <v>2.9356912360054086E-3</v>
      </c>
      <c r="T39" s="156">
        <f t="shared" si="54"/>
        <v>2.9356912360054086E-3</v>
      </c>
      <c r="U39" s="156">
        <f t="shared" si="54"/>
        <v>2.9356912360054086E-3</v>
      </c>
      <c r="V39" s="156">
        <f t="shared" si="54"/>
        <v>2.9356912360054086E-3</v>
      </c>
      <c r="W39" s="156">
        <f t="shared" si="54"/>
        <v>2.9356912360054086E-3</v>
      </c>
      <c r="X39" s="156">
        <f t="shared" si="54"/>
        <v>2.9356912360054086E-3</v>
      </c>
      <c r="Y39" s="156">
        <f t="shared" si="54"/>
        <v>2.9356912360054086E-3</v>
      </c>
      <c r="Z39" s="156">
        <f t="shared" si="54"/>
        <v>2.9356912360054086E-3</v>
      </c>
      <c r="AA39" s="156">
        <f t="shared" si="54"/>
        <v>2.9356912360054086E-3</v>
      </c>
      <c r="AB39" s="156">
        <f t="shared" si="54"/>
        <v>2.9356912360054086E-3</v>
      </c>
      <c r="AC39" s="156">
        <f t="shared" si="54"/>
        <v>2.9356912360054086E-3</v>
      </c>
      <c r="AD39" s="156">
        <f t="shared" si="54"/>
        <v>2.9356912360054086E-3</v>
      </c>
      <c r="AE39" s="156">
        <f t="shared" si="54"/>
        <v>2.9356912360054086E-3</v>
      </c>
    </row>
    <row r="40" spans="1:32">
      <c r="B40" s="2" t="s">
        <v>98</v>
      </c>
      <c r="C40">
        <f>SUMPRODUCT(E57:E106,$B$57:$B$106)</f>
        <v>0.73258617838857853</v>
      </c>
      <c r="D40">
        <f>SUMPRODUCT(Q$57:Q$106,$B$57:$B$106)</f>
        <v>0.60202830673236774</v>
      </c>
      <c r="E40">
        <f>SUMPRODUCT(AC$57:AC$106,$B$57:$B$106)</f>
        <v>0.55133714848398685</v>
      </c>
      <c r="F40">
        <f>SUMPRODUCT(AO$57:AO$106,$B$57:$B$106)</f>
        <v>0.5495770046543893</v>
      </c>
      <c r="G40">
        <f>SUMPRODUCT(BA$57:BA$106,$B$57:$B$106)</f>
        <v>0.51620805581414553</v>
      </c>
      <c r="H40">
        <f>SUMPRODUCT(BM$57:BM$106,$B$57:$B$106)</f>
        <v>0.44343058929970897</v>
      </c>
      <c r="I40">
        <f>SUMPRODUCT(BY$57:BY$106,$B$57:$B$106)</f>
        <v>0.18924666644237562</v>
      </c>
      <c r="J40">
        <f>SUMPRODUCT(CK$57:CK$106,$B$57:$B$106)</f>
        <v>9.9500527016478338E-2</v>
      </c>
      <c r="K40">
        <f>SUMPRODUCT(CW$57:CW$106,$B$57:$B$106)</f>
        <v>3.511387243395233E-2</v>
      </c>
      <c r="L40" s="156">
        <f t="shared" ref="L40:AA50" si="55">K40</f>
        <v>3.511387243395233E-2</v>
      </c>
      <c r="M40" s="156">
        <f t="shared" si="55"/>
        <v>3.511387243395233E-2</v>
      </c>
      <c r="N40" s="156">
        <f t="shared" si="55"/>
        <v>3.511387243395233E-2</v>
      </c>
      <c r="O40" s="156">
        <f t="shared" si="55"/>
        <v>3.511387243395233E-2</v>
      </c>
      <c r="P40" s="156">
        <f t="shared" si="55"/>
        <v>3.511387243395233E-2</v>
      </c>
      <c r="Q40" s="156">
        <f t="shared" si="55"/>
        <v>3.511387243395233E-2</v>
      </c>
      <c r="R40" s="156">
        <f t="shared" si="55"/>
        <v>3.511387243395233E-2</v>
      </c>
      <c r="S40" s="156">
        <f t="shared" si="55"/>
        <v>3.511387243395233E-2</v>
      </c>
      <c r="T40" s="156">
        <f t="shared" si="55"/>
        <v>3.511387243395233E-2</v>
      </c>
      <c r="U40" s="156">
        <f t="shared" si="55"/>
        <v>3.511387243395233E-2</v>
      </c>
      <c r="V40" s="156">
        <f t="shared" si="55"/>
        <v>3.511387243395233E-2</v>
      </c>
      <c r="W40" s="156">
        <f t="shared" si="55"/>
        <v>3.511387243395233E-2</v>
      </c>
      <c r="X40" s="156">
        <f t="shared" si="55"/>
        <v>3.511387243395233E-2</v>
      </c>
      <c r="Y40" s="156">
        <f t="shared" si="55"/>
        <v>3.511387243395233E-2</v>
      </c>
      <c r="Z40" s="156">
        <f t="shared" si="55"/>
        <v>3.511387243395233E-2</v>
      </c>
      <c r="AA40" s="156">
        <f t="shared" si="55"/>
        <v>3.511387243395233E-2</v>
      </c>
      <c r="AB40" s="156">
        <f t="shared" si="54"/>
        <v>3.511387243395233E-2</v>
      </c>
      <c r="AC40" s="156">
        <f t="shared" si="54"/>
        <v>3.511387243395233E-2</v>
      </c>
      <c r="AD40" s="156">
        <f t="shared" si="54"/>
        <v>3.511387243395233E-2</v>
      </c>
      <c r="AE40" s="156">
        <f t="shared" si="54"/>
        <v>3.511387243395233E-2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2.9563777058120834E-2</v>
      </c>
      <c r="D42">
        <f>SUMPRODUCT(S$57:S$106,$B$57:$B$106)</f>
        <v>3.3253123475906247E-2</v>
      </c>
      <c r="E42">
        <f>SUMPRODUCT(AE$57:AE$106,$B$57:$B$106)</f>
        <v>3.8059935685438348E-2</v>
      </c>
      <c r="F42">
        <f>SUMPRODUCT(AQ$57:AQ$106,$B$57:$B$106)</f>
        <v>3.8471263746050983E-2</v>
      </c>
      <c r="G42">
        <f>SUMPRODUCT(BC$57:BC$106,$B$57:$B$106)</f>
        <v>4.1605560505348721E-2</v>
      </c>
      <c r="H42">
        <f>SUMPRODUCT(BO$57:BO$106,$B$57:$B$106)</f>
        <v>5.0212632832372255E-2</v>
      </c>
      <c r="I42">
        <f>SUMPRODUCT(CA$57:CA$106,$B$57:$B$106)</f>
        <v>8.0298694165509527E-2</v>
      </c>
      <c r="J42">
        <f>SUMPRODUCT(CM$57:CM$106,$B$57:$B$106)</f>
        <v>9.1470304167699745E-2</v>
      </c>
      <c r="K42">
        <f>SUMPRODUCT(CY$57:CY$106,$B$57:$B$106)</f>
        <v>9.9572737300749656E-2</v>
      </c>
      <c r="L42" s="156">
        <f t="shared" si="55"/>
        <v>9.9572737300749656E-2</v>
      </c>
      <c r="M42" s="156">
        <f t="shared" si="54"/>
        <v>9.9572737300749656E-2</v>
      </c>
      <c r="N42" s="156">
        <f t="shared" si="54"/>
        <v>9.9572737300749656E-2</v>
      </c>
      <c r="O42" s="156">
        <f t="shared" si="54"/>
        <v>9.9572737300749656E-2</v>
      </c>
      <c r="P42" s="156">
        <f t="shared" si="54"/>
        <v>9.9572737300749656E-2</v>
      </c>
      <c r="Q42" s="156">
        <f t="shared" si="54"/>
        <v>9.9572737300749656E-2</v>
      </c>
      <c r="R42" s="156">
        <f t="shared" si="54"/>
        <v>9.9572737300749656E-2</v>
      </c>
      <c r="S42" s="156">
        <f t="shared" si="54"/>
        <v>9.9572737300749656E-2</v>
      </c>
      <c r="T42" s="156">
        <f t="shared" si="54"/>
        <v>9.9572737300749656E-2</v>
      </c>
      <c r="U42" s="156">
        <f t="shared" si="54"/>
        <v>9.9572737300749656E-2</v>
      </c>
      <c r="V42" s="156">
        <f t="shared" si="54"/>
        <v>9.9572737300749656E-2</v>
      </c>
      <c r="W42" s="156">
        <f t="shared" si="54"/>
        <v>9.9572737300749656E-2</v>
      </c>
      <c r="X42" s="156">
        <f t="shared" si="54"/>
        <v>9.9572737300749656E-2</v>
      </c>
      <c r="Y42" s="156">
        <f t="shared" si="54"/>
        <v>9.9572737300749656E-2</v>
      </c>
      <c r="Z42" s="156">
        <f t="shared" si="54"/>
        <v>9.9572737300749656E-2</v>
      </c>
      <c r="AA42" s="156">
        <f t="shared" si="54"/>
        <v>9.9572737300749656E-2</v>
      </c>
      <c r="AB42" s="156">
        <f t="shared" si="54"/>
        <v>9.9572737300749656E-2</v>
      </c>
      <c r="AC42" s="156">
        <f t="shared" si="54"/>
        <v>9.9572737300749656E-2</v>
      </c>
      <c r="AD42" s="156">
        <f t="shared" si="54"/>
        <v>9.9572737300749656E-2</v>
      </c>
      <c r="AE42" s="156">
        <f t="shared" si="54"/>
        <v>9.9572737300749656E-2</v>
      </c>
    </row>
    <row r="43" spans="1:32">
      <c r="B43" s="2" t="s">
        <v>347</v>
      </c>
      <c r="C43">
        <f>SUMPRODUCT(H57:H106,$B$57:$B$106)</f>
        <v>9.5023594198639108E-2</v>
      </c>
      <c r="D43">
        <f>SUMPRODUCT(T$57:T$106,$B$57:$B$106)</f>
        <v>0.18641332912236724</v>
      </c>
      <c r="E43">
        <f>SUMPRODUCT(AF$57:AF$106,$B$57:$B$106)</f>
        <v>0.21149637349452111</v>
      </c>
      <c r="F43">
        <f>SUMPRODUCT(AR$57:AR$106,$B$57:$B$106)</f>
        <v>0.21050044009152447</v>
      </c>
      <c r="G43">
        <f>SUMPRODUCT(BD$57:BD$106,$B$57:$B$106)</f>
        <v>0.22427369662108437</v>
      </c>
      <c r="H43">
        <f>SUMPRODUCT(BP$57:BP$106,$B$57:$B$106)</f>
        <v>0.24764186559907889</v>
      </c>
      <c r="I43">
        <f>SUMPRODUCT(CB$57:CB$106,$B$57:$B$106)</f>
        <v>0.34462323359184394</v>
      </c>
      <c r="J43">
        <f>SUMPRODUCT(CN$57:CN$106,$B$57:$B$106)</f>
        <v>0.37936161136073232</v>
      </c>
      <c r="K43">
        <f>SUMPRODUCT(CZ$57:CZ$106,$B$57:$B$106)</f>
        <v>0.3518285064998718</v>
      </c>
      <c r="L43" s="156">
        <f t="shared" si="55"/>
        <v>0.3518285064998718</v>
      </c>
      <c r="M43" s="156">
        <f t="shared" si="54"/>
        <v>0.3518285064998718</v>
      </c>
      <c r="N43" s="156">
        <f t="shared" si="54"/>
        <v>0.3518285064998718</v>
      </c>
      <c r="O43" s="156">
        <f t="shared" si="54"/>
        <v>0.3518285064998718</v>
      </c>
      <c r="P43" s="156">
        <f t="shared" si="54"/>
        <v>0.3518285064998718</v>
      </c>
      <c r="Q43" s="156">
        <f t="shared" si="54"/>
        <v>0.3518285064998718</v>
      </c>
      <c r="R43" s="156">
        <f t="shared" si="54"/>
        <v>0.3518285064998718</v>
      </c>
      <c r="S43" s="156">
        <f t="shared" si="54"/>
        <v>0.3518285064998718</v>
      </c>
      <c r="T43" s="156">
        <f t="shared" si="54"/>
        <v>0.3518285064998718</v>
      </c>
      <c r="U43" s="156">
        <f t="shared" si="54"/>
        <v>0.3518285064998718</v>
      </c>
      <c r="V43" s="156">
        <f t="shared" si="54"/>
        <v>0.3518285064998718</v>
      </c>
      <c r="W43" s="156">
        <f t="shared" si="54"/>
        <v>0.3518285064998718</v>
      </c>
      <c r="X43" s="156">
        <f t="shared" si="54"/>
        <v>0.3518285064998718</v>
      </c>
      <c r="Y43" s="156">
        <f t="shared" si="54"/>
        <v>0.3518285064998718</v>
      </c>
      <c r="Z43" s="156">
        <f t="shared" si="54"/>
        <v>0.3518285064998718</v>
      </c>
      <c r="AA43" s="156">
        <f t="shared" si="54"/>
        <v>0.3518285064998718</v>
      </c>
      <c r="AB43" s="156">
        <f t="shared" si="54"/>
        <v>0.3518285064998718</v>
      </c>
      <c r="AC43" s="156">
        <f t="shared" si="54"/>
        <v>0.3518285064998718</v>
      </c>
      <c r="AD43" s="156">
        <f t="shared" si="54"/>
        <v>0.3518285064998718</v>
      </c>
      <c r="AE43" s="156">
        <f t="shared" si="54"/>
        <v>0.3518285064998718</v>
      </c>
    </row>
    <row r="44" spans="1:32">
      <c r="B44" s="2" t="s">
        <v>99</v>
      </c>
      <c r="C44">
        <f>SUMPRODUCT(I57:I106,$B$57:$B$106)</f>
        <v>7.3553620044997672E-2</v>
      </c>
      <c r="D44">
        <f>SUMPRODUCT(U$57:U$106,$B$57:$B$106)</f>
        <v>7.6959719510542729E-2</v>
      </c>
      <c r="E44">
        <f>SUMPRODUCT(AG$57:AG$106,$B$57:$B$106)</f>
        <v>7.969610239528542E-2</v>
      </c>
      <c r="F44">
        <f>SUMPRODUCT(AS$57:AS$106,$B$57:$B$106)</f>
        <v>8.0834670890379989E-2</v>
      </c>
      <c r="G44">
        <f>SUMPRODUCT(BE$57:BE$106,$B$57:$B$106)</f>
        <v>8.1953012600333205E-2</v>
      </c>
      <c r="H44">
        <f>SUMPRODUCT(BQ$57:BQ$106,$B$57:$B$106)</f>
        <v>7.982324780970676E-2</v>
      </c>
      <c r="I44">
        <f>SUMPRODUCT(CC$57:CC$106,$B$57:$B$106)</f>
        <v>8.5486868664740465E-2</v>
      </c>
      <c r="J44">
        <f>SUMPRODUCT(CO$57:CO$106,$B$57:$B$106)</f>
        <v>8.4948844668419538E-2</v>
      </c>
      <c r="K44">
        <f>SUMPRODUCT(DA$57:DA$106,$B$57:$B$106)</f>
        <v>7.6025558625779283E-2</v>
      </c>
      <c r="L44" s="156">
        <f t="shared" si="55"/>
        <v>7.6025558625779283E-2</v>
      </c>
      <c r="M44" s="156">
        <f t="shared" si="54"/>
        <v>7.6025558625779283E-2</v>
      </c>
      <c r="N44" s="156">
        <f t="shared" si="54"/>
        <v>7.6025558625779283E-2</v>
      </c>
      <c r="O44" s="156">
        <f t="shared" si="54"/>
        <v>7.6025558625779283E-2</v>
      </c>
      <c r="P44" s="156">
        <f t="shared" si="54"/>
        <v>7.6025558625779283E-2</v>
      </c>
      <c r="Q44" s="156">
        <f t="shared" si="54"/>
        <v>7.6025558625779283E-2</v>
      </c>
      <c r="R44" s="156">
        <f t="shared" si="54"/>
        <v>7.6025558625779283E-2</v>
      </c>
      <c r="S44" s="156">
        <f t="shared" si="54"/>
        <v>7.6025558625779283E-2</v>
      </c>
      <c r="T44" s="156">
        <f t="shared" si="54"/>
        <v>7.6025558625779283E-2</v>
      </c>
      <c r="U44" s="156">
        <f t="shared" si="54"/>
        <v>7.6025558625779283E-2</v>
      </c>
      <c r="V44" s="156">
        <f t="shared" si="54"/>
        <v>7.6025558625779283E-2</v>
      </c>
      <c r="W44" s="156">
        <f t="shared" si="54"/>
        <v>7.6025558625779283E-2</v>
      </c>
      <c r="X44" s="156">
        <f t="shared" si="54"/>
        <v>7.6025558625779283E-2</v>
      </c>
      <c r="Y44" s="156">
        <f t="shared" si="54"/>
        <v>7.6025558625779283E-2</v>
      </c>
      <c r="Z44" s="156">
        <f t="shared" si="54"/>
        <v>7.6025558625779283E-2</v>
      </c>
      <c r="AA44" s="156">
        <f t="shared" si="54"/>
        <v>7.6025558625779283E-2</v>
      </c>
      <c r="AB44" s="156">
        <f t="shared" si="54"/>
        <v>7.6025558625779283E-2</v>
      </c>
      <c r="AC44" s="156">
        <f t="shared" si="54"/>
        <v>7.6025558625779283E-2</v>
      </c>
      <c r="AD44" s="156">
        <f t="shared" si="54"/>
        <v>7.6025558625779283E-2</v>
      </c>
      <c r="AE44" s="156">
        <f t="shared" si="54"/>
        <v>7.6025558625779283E-2</v>
      </c>
    </row>
    <row r="45" spans="1:32">
      <c r="B45" s="2" t="s">
        <v>109</v>
      </c>
      <c r="C45">
        <f>SUMPRODUCT(J57:J106,$B$57:$B$106)</f>
        <v>0</v>
      </c>
      <c r="D45">
        <f>SUMPRODUCT(V$57:V$106,$B$57:$B$106)</f>
        <v>0</v>
      </c>
      <c r="E45">
        <f>SUMPRODUCT(AH$57:AH$106,$B$57:$B$106)</f>
        <v>1.9964960789496458E-4</v>
      </c>
      <c r="F45">
        <f>SUMPRODUCT(AT$57:AT$106,$B$57:$B$106)</f>
        <v>6.0860849188882498E-4</v>
      </c>
      <c r="G45">
        <f>SUMPRODUCT(BF$57:BF$106,$B$57:$B$106)</f>
        <v>4.4096348432821411E-3</v>
      </c>
      <c r="H45">
        <f>SUMPRODUCT(BR$57:BR$106,$B$57:$B$106)</f>
        <v>9.8398725463375129E-3</v>
      </c>
      <c r="I45">
        <f>SUMPRODUCT(CD$57:CD$106,$B$57:$B$106)</f>
        <v>1.3162418559581581E-2</v>
      </c>
      <c r="J45">
        <f>SUMPRODUCT(CP$57:CP$106,$B$57:$B$106)</f>
        <v>1.9664378782863139E-2</v>
      </c>
      <c r="K45">
        <f>SUMPRODUCT(DB$57:DB$106,$B$57:$B$106)</f>
        <v>1.9171107115886012E-2</v>
      </c>
      <c r="L45" s="156">
        <f t="shared" si="55"/>
        <v>1.9171107115886012E-2</v>
      </c>
      <c r="M45" s="156">
        <f t="shared" si="54"/>
        <v>1.9171107115886012E-2</v>
      </c>
      <c r="N45" s="156">
        <f t="shared" si="54"/>
        <v>1.9171107115886012E-2</v>
      </c>
      <c r="O45" s="156">
        <f t="shared" si="54"/>
        <v>1.9171107115886012E-2</v>
      </c>
      <c r="P45" s="156">
        <f t="shared" si="54"/>
        <v>1.9171107115886012E-2</v>
      </c>
      <c r="Q45" s="156">
        <f t="shared" si="54"/>
        <v>1.9171107115886012E-2</v>
      </c>
      <c r="R45" s="156">
        <f t="shared" si="54"/>
        <v>1.9171107115886012E-2</v>
      </c>
      <c r="S45" s="156">
        <f t="shared" si="54"/>
        <v>1.9171107115886012E-2</v>
      </c>
      <c r="T45" s="156">
        <f t="shared" si="54"/>
        <v>1.9171107115886012E-2</v>
      </c>
      <c r="U45" s="156">
        <f t="shared" si="54"/>
        <v>1.9171107115886012E-2</v>
      </c>
      <c r="V45" s="156">
        <f t="shared" si="54"/>
        <v>1.9171107115886012E-2</v>
      </c>
      <c r="W45" s="156">
        <f t="shared" si="54"/>
        <v>1.9171107115886012E-2</v>
      </c>
      <c r="X45" s="156">
        <f t="shared" si="54"/>
        <v>1.9171107115886012E-2</v>
      </c>
      <c r="Y45" s="156">
        <f t="shared" si="54"/>
        <v>1.9171107115886012E-2</v>
      </c>
      <c r="Z45" s="156">
        <f t="shared" si="54"/>
        <v>1.9171107115886012E-2</v>
      </c>
      <c r="AA45" s="156">
        <f t="shared" si="54"/>
        <v>1.9171107115886012E-2</v>
      </c>
      <c r="AB45" s="156">
        <f t="shared" si="54"/>
        <v>1.9171107115886012E-2</v>
      </c>
      <c r="AC45" s="156">
        <f t="shared" si="54"/>
        <v>1.9171107115886012E-2</v>
      </c>
      <c r="AD45" s="156">
        <f t="shared" si="54"/>
        <v>1.9171107115886012E-2</v>
      </c>
      <c r="AE45" s="156">
        <f t="shared" si="54"/>
        <v>1.9171107115886012E-2</v>
      </c>
    </row>
    <row r="46" spans="1:32">
      <c r="B46" s="2" t="s">
        <v>106</v>
      </c>
      <c r="C46">
        <f>SUMPRODUCT(K57:K106,$B$57:$B$106)</f>
        <v>3.3705246260503007E-5</v>
      </c>
      <c r="D46">
        <f>SUMPRODUCT(W$57:W$106,$B$57:$B$106)</f>
        <v>1.2252672142332872E-5</v>
      </c>
      <c r="E46">
        <f>SUMPRODUCT(AI$57:AI$106,$B$57:$B$106)</f>
        <v>7.7628716917249439E-6</v>
      </c>
      <c r="F46">
        <f>SUMPRODUCT(AU$57:AU$106,$B$57:$B$106)</f>
        <v>6.9766091110393108E-6</v>
      </c>
      <c r="G46">
        <f>SUMPRODUCT(BG$57:BG$106,$B$57:$B$106)</f>
        <v>1.0607951903203642E-6</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4.4512336284668795E-2</v>
      </c>
      <c r="D47">
        <f>SUMPRODUCT(X$57:X$106,$B$57:$B$106)</f>
        <v>6.4758109482184245E-2</v>
      </c>
      <c r="E47">
        <f>SUMPRODUCT(AJ$57:AJ$106,$B$57:$B$106)</f>
        <v>8.0333847923567903E-2</v>
      </c>
      <c r="F47">
        <f>SUMPRODUCT(AV$57:AV$106,$B$57:$B$106)</f>
        <v>8.0765894119186166E-2</v>
      </c>
      <c r="G47">
        <f>SUMPRODUCT(BH$57:BH$106,$B$57:$B$106)</f>
        <v>9.0000501590320331E-2</v>
      </c>
      <c r="H47">
        <f>SUMPRODUCT(BT$57:BT$106,$B$57:$B$106)</f>
        <v>0.11202084072811368</v>
      </c>
      <c r="I47">
        <f>SUMPRODUCT(CF$57:CF$106,$B$57:$B$106)</f>
        <v>0.20162990730116456</v>
      </c>
      <c r="J47">
        <f>SUMPRODUCT(CR$57:CR$106,$B$57:$B$106)</f>
        <v>0.23479248614225343</v>
      </c>
      <c r="K47">
        <f>SUMPRODUCT(DD$57:DD$106,$B$57:$B$106)</f>
        <v>0.29866456414077358</v>
      </c>
      <c r="L47" s="156">
        <f t="shared" si="55"/>
        <v>0.29866456414077358</v>
      </c>
      <c r="M47" s="156">
        <f t="shared" si="54"/>
        <v>0.29866456414077358</v>
      </c>
      <c r="N47" s="156">
        <f t="shared" si="54"/>
        <v>0.29866456414077358</v>
      </c>
      <c r="O47" s="156">
        <f t="shared" si="54"/>
        <v>0.29866456414077358</v>
      </c>
      <c r="P47" s="156">
        <f t="shared" si="54"/>
        <v>0.29866456414077358</v>
      </c>
      <c r="Q47" s="156">
        <f t="shared" si="54"/>
        <v>0.29866456414077358</v>
      </c>
      <c r="R47" s="156">
        <f t="shared" si="54"/>
        <v>0.29866456414077358</v>
      </c>
      <c r="S47" s="156">
        <f t="shared" si="54"/>
        <v>0.29866456414077358</v>
      </c>
      <c r="T47" s="156">
        <f t="shared" si="54"/>
        <v>0.29866456414077358</v>
      </c>
      <c r="U47" s="156">
        <f t="shared" si="54"/>
        <v>0.29866456414077358</v>
      </c>
      <c r="V47" s="156">
        <f t="shared" si="54"/>
        <v>0.29866456414077358</v>
      </c>
      <c r="W47" s="156">
        <f t="shared" si="54"/>
        <v>0.29866456414077358</v>
      </c>
      <c r="X47" s="156">
        <f t="shared" si="54"/>
        <v>0.29866456414077358</v>
      </c>
      <c r="Y47" s="156">
        <f t="shared" si="54"/>
        <v>0.29866456414077358</v>
      </c>
      <c r="Z47" s="156">
        <f t="shared" si="54"/>
        <v>0.29866456414077358</v>
      </c>
      <c r="AA47" s="156">
        <f t="shared" si="54"/>
        <v>0.29866456414077358</v>
      </c>
      <c r="AB47" s="156">
        <f t="shared" si="54"/>
        <v>0.29866456414077358</v>
      </c>
      <c r="AC47" s="156">
        <f t="shared" si="54"/>
        <v>0.29866456414077358</v>
      </c>
      <c r="AD47" s="156">
        <f t="shared" si="54"/>
        <v>0.29866456414077358</v>
      </c>
      <c r="AE47" s="156">
        <f t="shared" si="54"/>
        <v>0.29866456414077358</v>
      </c>
    </row>
    <row r="48" spans="1:32">
      <c r="B48" s="2" t="s">
        <v>102</v>
      </c>
      <c r="C48">
        <f>SUMPRODUCT(N57:N106,$B$57:$B$106)</f>
        <v>2.3399692107577842E-2</v>
      </c>
      <c r="D48">
        <f>SUMPRODUCT(Z$57:Z$106,$B$57:$B$106)</f>
        <v>3.5154712610193171E-2</v>
      </c>
      <c r="E48">
        <f>SUMPRODUCT(AL$57:AL$106,$B$57:$B$106)</f>
        <v>3.7328166344127799E-2</v>
      </c>
      <c r="F48">
        <f>SUMPRODUCT(AX$57:AX$106,$B$57:$B$106)</f>
        <v>3.7690750058650899E-2</v>
      </c>
      <c r="G48">
        <f>SUMPRODUCT(BJ$57:BJ$106,$B$57:$B$106)</f>
        <v>3.9927763443041567E-2</v>
      </c>
      <c r="H48">
        <f>SUMPRODUCT(BV$57:BV$106,$B$57:$B$106)</f>
        <v>5.5248041198180511E-2</v>
      </c>
      <c r="I48">
        <f>SUMPRODUCT(CH$57:CH$106,$B$57:$B$106)</f>
        <v>8.3019265636200032E-2</v>
      </c>
      <c r="J48">
        <f>SUMPRODUCT(CT$57:CT$106,$B$57:$B$106)</f>
        <v>8.7466786328578017E-2</v>
      </c>
      <c r="K48">
        <f>SUMPRODUCT(DF$57:DF$106,$B$57:$B$106)</f>
        <v>0.11668796264698192</v>
      </c>
      <c r="L48" s="156">
        <f t="shared" si="55"/>
        <v>0.11668796264698192</v>
      </c>
      <c r="M48" s="156">
        <f t="shared" si="54"/>
        <v>0.11668796264698192</v>
      </c>
      <c r="N48" s="156">
        <f t="shared" si="54"/>
        <v>0.11668796264698192</v>
      </c>
      <c r="O48" s="156">
        <f t="shared" si="54"/>
        <v>0.11668796264698192</v>
      </c>
      <c r="P48" s="156">
        <f t="shared" si="54"/>
        <v>0.11668796264698192</v>
      </c>
      <c r="Q48" s="156">
        <f t="shared" si="54"/>
        <v>0.11668796264698192</v>
      </c>
      <c r="R48" s="156">
        <f t="shared" si="54"/>
        <v>0.11668796264698192</v>
      </c>
      <c r="S48" s="156">
        <f t="shared" si="54"/>
        <v>0.11668796264698192</v>
      </c>
      <c r="T48" s="156">
        <f t="shared" si="54"/>
        <v>0.11668796264698192</v>
      </c>
      <c r="U48" s="156">
        <f t="shared" si="54"/>
        <v>0.11668796264698192</v>
      </c>
      <c r="V48" s="156">
        <f t="shared" si="54"/>
        <v>0.11668796264698192</v>
      </c>
      <c r="W48" s="156">
        <f t="shared" si="54"/>
        <v>0.11668796264698192</v>
      </c>
      <c r="X48" s="156">
        <f t="shared" si="54"/>
        <v>0.11668796264698192</v>
      </c>
      <c r="Y48" s="156">
        <f t="shared" si="54"/>
        <v>0.11668796264698192</v>
      </c>
      <c r="Z48" s="156">
        <f t="shared" si="54"/>
        <v>0.11668796264698192</v>
      </c>
      <c r="AA48" s="156">
        <f t="shared" si="54"/>
        <v>0.11668796264698192</v>
      </c>
      <c r="AB48" s="156">
        <f t="shared" si="54"/>
        <v>0.11668796264698192</v>
      </c>
      <c r="AC48" s="156">
        <f t="shared" si="54"/>
        <v>0.11668796264698192</v>
      </c>
      <c r="AD48" s="156">
        <f t="shared" si="54"/>
        <v>0.11668796264698192</v>
      </c>
      <c r="AE48" s="156">
        <f t="shared" si="54"/>
        <v>0.11668796264698192</v>
      </c>
    </row>
    <row r="49" spans="1:110">
      <c r="B49" s="1"/>
    </row>
    <row r="50" spans="1:110">
      <c r="B50" s="1"/>
      <c r="C50" s="160">
        <f>SUM(C39:C48)</f>
        <v>1</v>
      </c>
      <c r="D50" s="160">
        <f>SUM(D39:D48)</f>
        <v>0.99999999999999978</v>
      </c>
      <c r="E50" s="160">
        <f>SUM(E39:E48)</f>
        <v>1</v>
      </c>
      <c r="F50" s="160">
        <f>SUM(F39:F48)</f>
        <v>1.0000000000000002</v>
      </c>
      <c r="G50" s="160">
        <f t="shared" ref="G50:K50" si="56">SUM(G39:G48)</f>
        <v>1</v>
      </c>
      <c r="H50" s="160">
        <f t="shared" si="56"/>
        <v>1</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2.6671825093394871E-2</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1.7761873652260621E-2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0.23930129833538424</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8.4299889534866917E-3</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0.70783501396547355</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30110873.585329719</v>
      </c>
      <c r="C2" s="5">
        <f>SUMIFS(Imports_new!C$10:C$33,Imports_new!$A$10:$A$33,$A2)</f>
        <v>30110873.585329719</v>
      </c>
      <c r="D2" s="5">
        <f>SUMIFS(Imports_new!D$10:D$33,Imports_new!$A$10:$A$33,$A2)</f>
        <v>30110873.585329719</v>
      </c>
      <c r="E2" s="5">
        <f>SUMIFS(Imports_new!E$10:E$33,Imports_new!$A$10:$A$33,$A2)</f>
        <v>24744663.185814548</v>
      </c>
      <c r="F2" s="5">
        <f>SUMIFS(Imports_new!F$10:F$33,Imports_new!$A$10:$A$33,$A2)</f>
        <v>22661147.139595438</v>
      </c>
      <c r="G2" s="5">
        <f>SUMIFS(Imports_new!G$10:G$33,Imports_new!$A$10:$A$33,$A2)</f>
        <v>22588801.42804845</v>
      </c>
      <c r="H2" s="5">
        <f>SUMIFS(Imports_new!H$10:H$33,Imports_new!$A$10:$A$33,$A2)</f>
        <v>21217265.587153886</v>
      </c>
      <c r="I2" s="5">
        <f>SUMIFS(Imports_new!I$10:I$33,Imports_new!$A$10:$A$33,$A2)</f>
        <v>18225954.586860336</v>
      </c>
      <c r="J2" s="5">
        <f>SUMIFS(Imports_new!J$10:J$33,Imports_new!$A$10:$A$33,$A2)</f>
        <v>7778446.5743344873</v>
      </c>
      <c r="K2" s="5">
        <f>SUMIFS(Imports_new!K$10:K$33,Imports_new!$A$10:$A$33,$A2)</f>
        <v>4089686.4820150882</v>
      </c>
      <c r="L2" s="5">
        <f>SUMIFS(Imports_new!L$10:L$33,Imports_new!$A$10:$A$33,$A2)</f>
        <v>1443255.9678860256</v>
      </c>
      <c r="M2" s="5">
        <f>SUMIFS(Imports_new!M$10:M$33,Imports_new!$A$10:$A$33,$A2)</f>
        <v>1443255.9678860256</v>
      </c>
      <c r="N2" s="5">
        <f>SUMIFS(Imports_new!N$10:N$33,Imports_new!$A$10:$A$33,$A2)</f>
        <v>1443255.9678860256</v>
      </c>
      <c r="O2" s="5">
        <f>SUMIFS(Imports_new!O$10:O$33,Imports_new!$A$10:$A$33,$A2)</f>
        <v>1443255.9678860256</v>
      </c>
      <c r="P2" s="5">
        <f>SUMIFS(Imports_new!P$10:P$33,Imports_new!$A$10:$A$33,$A2)</f>
        <v>1443255.9678860256</v>
      </c>
      <c r="Q2" s="5">
        <f>SUMIFS(Imports_new!Q$10:Q$33,Imports_new!$A$10:$A$33,$A2)</f>
        <v>1443255.9678860256</v>
      </c>
      <c r="R2" s="5">
        <f>SUMIFS(Imports_new!R$10:R$33,Imports_new!$A$10:$A$33,$A2)</f>
        <v>1443255.9678860256</v>
      </c>
      <c r="S2" s="5">
        <f>SUMIFS(Imports_new!S$10:S$33,Imports_new!$A$10:$A$33,$A2)</f>
        <v>1443255.9678860256</v>
      </c>
      <c r="T2" s="5">
        <f>SUMIFS(Imports_new!T$10:T$33,Imports_new!$A$10:$A$33,$A2)</f>
        <v>1443255.9678860256</v>
      </c>
      <c r="U2" s="5">
        <f>SUMIFS(Imports_new!U$10:U$33,Imports_new!$A$10:$A$33,$A2)</f>
        <v>1443255.9678860256</v>
      </c>
      <c r="V2" s="5">
        <f>SUMIFS(Imports_new!V$10:V$33,Imports_new!$A$10:$A$33,$A2)</f>
        <v>1443255.9678860256</v>
      </c>
      <c r="W2" s="5">
        <f>SUMIFS(Imports_new!W$10:W$33,Imports_new!$A$10:$A$33,$A2)</f>
        <v>1443255.9678860256</v>
      </c>
      <c r="X2" s="5">
        <f>SUMIFS(Imports_new!X$10:X$33,Imports_new!$A$10:$A$33,$A2)</f>
        <v>1443255.9678860256</v>
      </c>
      <c r="Y2" s="5">
        <f>SUMIFS(Imports_new!Y$10:Y$33,Imports_new!$A$10:$A$33,$A2)</f>
        <v>1443255.9678860256</v>
      </c>
      <c r="Z2" s="5">
        <f>SUMIFS(Imports_new!Z$10:Z$33,Imports_new!$A$10:$A$33,$A2)</f>
        <v>1443255.9678860256</v>
      </c>
      <c r="AA2" s="5">
        <f>SUMIFS(Imports_new!AA$10:AA$33,Imports_new!$A$10:$A$33,$A2)</f>
        <v>1443255.9678860256</v>
      </c>
      <c r="AB2" s="5">
        <f>SUMIFS(Imports_new!AB$10:AB$33,Imports_new!$A$10:$A$33,$A2)</f>
        <v>1443255.9678860256</v>
      </c>
      <c r="AC2" s="5">
        <f>SUMIFS(Imports_new!AC$10:AC$33,Imports_new!$A$10:$A$33,$A2)</f>
        <v>1443255.9678860256</v>
      </c>
      <c r="AD2" s="5">
        <f>SUMIFS(Imports_new!AD$10:AD$33,Imports_new!$A$10:$A$33,$A2)</f>
        <v>1443255.9678860256</v>
      </c>
      <c r="AE2" s="5">
        <f>SUMIFS(Imports_new!AE$10:AE$33,Imports_new!$A$10:$A$33,$A2)</f>
        <v>1443255.9678860256</v>
      </c>
      <c r="AF2" s="5">
        <f>SUMIFS(Imports_new!AF$10:AF$33,Imports_new!$A$10:$A$33,$A2)</f>
        <v>1443255.9678860256</v>
      </c>
    </row>
    <row r="3" spans="1:32">
      <c r="A3" s="2" t="s">
        <v>347</v>
      </c>
      <c r="B3" s="5">
        <f>SUMIFS(Imports_new!B$10:B$33,Imports_new!$A$10:$A$33,$A3)</f>
        <v>3905674.8775039422</v>
      </c>
      <c r="C3" s="5">
        <f>SUMIFS(Imports_new!C$10:C$33,Imports_new!$A$10:$A$33,$A3)</f>
        <v>3905674.8775039422</v>
      </c>
      <c r="D3" s="5">
        <f>SUMIFS(Imports_new!D$10:D$33,Imports_new!$A$10:$A$33,$A3)</f>
        <v>3905674.8775039422</v>
      </c>
      <c r="E3" s="5">
        <f>SUMIFS(Imports_new!E$10:E$33,Imports_new!$A$10:$A$33,$A3)</f>
        <v>7661990.2933068685</v>
      </c>
      <c r="F3" s="5">
        <f>SUMIFS(Imports_new!F$10:F$33,Imports_new!$A$10:$A$33,$A3)</f>
        <v>8692957.5712951925</v>
      </c>
      <c r="G3" s="5">
        <f>SUMIFS(Imports_new!G$10:G$33,Imports_new!$A$10:$A$33,$A3)</f>
        <v>8652022.5582118127</v>
      </c>
      <c r="H3" s="5">
        <f>SUMIFS(Imports_new!H$10:H$33,Imports_new!$A$10:$A$33,$A3)</f>
        <v>9218133.1380375735</v>
      </c>
      <c r="I3" s="5">
        <f>SUMIFS(Imports_new!I$10:I$33,Imports_new!$A$10:$A$33,$A3)</f>
        <v>10178615.33490997</v>
      </c>
      <c r="J3" s="5">
        <f>SUMIFS(Imports_new!J$10:J$33,Imports_new!$A$10:$A$33,$A3)</f>
        <v>14164758.94218611</v>
      </c>
      <c r="K3" s="5">
        <f>SUMIFS(Imports_new!K$10:K$33,Imports_new!$A$10:$A$33,$A3)</f>
        <v>15592581.268645026</v>
      </c>
      <c r="L3" s="5">
        <f>SUMIFS(Imports_new!L$10:L$33,Imports_new!$A$10:$A$33,$A3)</f>
        <v>14460911.214890264</v>
      </c>
      <c r="M3" s="5">
        <f>SUMIFS(Imports_new!M$10:M$33,Imports_new!$A$10:$A$33,$A3)</f>
        <v>14460911.214890264</v>
      </c>
      <c r="N3" s="5">
        <f>SUMIFS(Imports_new!N$10:N$33,Imports_new!$A$10:$A$33,$A3)</f>
        <v>14460911.214890264</v>
      </c>
      <c r="O3" s="5">
        <f>SUMIFS(Imports_new!O$10:O$33,Imports_new!$A$10:$A$33,$A3)</f>
        <v>14460911.214890264</v>
      </c>
      <c r="P3" s="5">
        <f>SUMIFS(Imports_new!P$10:P$33,Imports_new!$A$10:$A$33,$A3)</f>
        <v>14460911.214890264</v>
      </c>
      <c r="Q3" s="5">
        <f>SUMIFS(Imports_new!Q$10:Q$33,Imports_new!$A$10:$A$33,$A3)</f>
        <v>14460911.214890264</v>
      </c>
      <c r="R3" s="5">
        <f>SUMIFS(Imports_new!R$10:R$33,Imports_new!$A$10:$A$33,$A3)</f>
        <v>14460911.214890264</v>
      </c>
      <c r="S3" s="5">
        <f>SUMIFS(Imports_new!S$10:S$33,Imports_new!$A$10:$A$33,$A3)</f>
        <v>14460911.214890264</v>
      </c>
      <c r="T3" s="5">
        <f>SUMIFS(Imports_new!T$10:T$33,Imports_new!$A$10:$A$33,$A3)</f>
        <v>14460911.214890264</v>
      </c>
      <c r="U3" s="5">
        <f>SUMIFS(Imports_new!U$10:U$33,Imports_new!$A$10:$A$33,$A3)</f>
        <v>14460911.214890264</v>
      </c>
      <c r="V3" s="5">
        <f>SUMIFS(Imports_new!V$10:V$33,Imports_new!$A$10:$A$33,$A3)</f>
        <v>14460911.214890264</v>
      </c>
      <c r="W3" s="5">
        <f>SUMIFS(Imports_new!W$10:W$33,Imports_new!$A$10:$A$33,$A3)</f>
        <v>14460911.214890264</v>
      </c>
      <c r="X3" s="5">
        <f>SUMIFS(Imports_new!X$10:X$33,Imports_new!$A$10:$A$33,$A3)</f>
        <v>14460911.214890264</v>
      </c>
      <c r="Y3" s="5">
        <f>SUMIFS(Imports_new!Y$10:Y$33,Imports_new!$A$10:$A$33,$A3)</f>
        <v>14460911.214890264</v>
      </c>
      <c r="Z3" s="5">
        <f>SUMIFS(Imports_new!Z$10:Z$33,Imports_new!$A$10:$A$33,$A3)</f>
        <v>14460911.214890264</v>
      </c>
      <c r="AA3" s="5">
        <f>SUMIFS(Imports_new!AA$10:AA$33,Imports_new!$A$10:$A$33,$A3)</f>
        <v>14460911.214890264</v>
      </c>
      <c r="AB3" s="5">
        <f>SUMIFS(Imports_new!AB$10:AB$33,Imports_new!$A$10:$A$33,$A3)</f>
        <v>14460911.214890264</v>
      </c>
      <c r="AC3" s="5">
        <f>SUMIFS(Imports_new!AC$10:AC$33,Imports_new!$A$10:$A$33,$A3)</f>
        <v>14460911.214890264</v>
      </c>
      <c r="AD3" s="5">
        <f>SUMIFS(Imports_new!AD$10:AD$33,Imports_new!$A$10:$A$33,$A3)</f>
        <v>14460911.214890264</v>
      </c>
      <c r="AE3" s="5">
        <f>SUMIFS(Imports_new!AE$10:AE$33,Imports_new!$A$10:$A$33,$A3)</f>
        <v>14460911.214890264</v>
      </c>
      <c r="AF3" s="5">
        <f>SUMIFS(Imports_new!AF$10:AF$33,Imports_new!$A$10:$A$33,$A3)</f>
        <v>14460911.214890264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3023212.5861150813</v>
      </c>
      <c r="C5" s="5">
        <f>SUMIFS(Imports_new!C$10:C$33,Imports_new!$A$10:$A$33,$A5)</f>
        <v>3023212.5861150813</v>
      </c>
      <c r="D5" s="5">
        <f>SUMIFS(Imports_new!D$10:D$33,Imports_new!$A$10:$A$33,$A5)</f>
        <v>3023212.5861150813</v>
      </c>
      <c r="E5" s="5">
        <f>SUMIFS(Imports_new!E$10:E$33,Imports_new!$A$10:$A$33,$A5)</f>
        <v>3163210.6279177293</v>
      </c>
      <c r="F5" s="5">
        <f>SUMIFS(Imports_new!F$10:F$33,Imports_new!$A$10:$A$33,$A5)</f>
        <v>3275681.8723313021</v>
      </c>
      <c r="G5" s="5">
        <f>SUMIFS(Imports_new!G$10:G$33,Imports_new!$A$10:$A$33,$A5)</f>
        <v>3322479.49564907</v>
      </c>
      <c r="H5" s="5">
        <f>SUMIFS(Imports_new!H$10:H$33,Imports_new!$A$10:$A$33,$A5)</f>
        <v>3368445.7544278987</v>
      </c>
      <c r="I5" s="5">
        <f>SUMIFS(Imports_new!I$10:I$33,Imports_new!$A$10:$A$33,$A5)</f>
        <v>3280907.8233709689</v>
      </c>
      <c r="J5" s="5">
        <f>SUMIFS(Imports_new!J$10:J$33,Imports_new!$A$10:$A$33,$A5)</f>
        <v>3513694.8682702803</v>
      </c>
      <c r="K5" s="5">
        <f>SUMIFS(Imports_new!K$10:K$33,Imports_new!$A$10:$A$33,$A5)</f>
        <v>3491580.9204276819</v>
      </c>
      <c r="L5" s="5">
        <f>SUMIFS(Imports_new!L$10:L$33,Imports_new!$A$10:$A$33,$A5)</f>
        <v>3124814.5987006016</v>
      </c>
      <c r="M5" s="5">
        <f>SUMIFS(Imports_new!M$10:M$33,Imports_new!$A$10:$A$33,$A5)</f>
        <v>3124814.5987006016</v>
      </c>
      <c r="N5" s="5">
        <f>SUMIFS(Imports_new!N$10:N$33,Imports_new!$A$10:$A$33,$A5)</f>
        <v>3124814.5987006016</v>
      </c>
      <c r="O5" s="5">
        <f>SUMIFS(Imports_new!O$10:O$33,Imports_new!$A$10:$A$33,$A5)</f>
        <v>3124814.5987006016</v>
      </c>
      <c r="P5" s="5">
        <f>SUMIFS(Imports_new!P$10:P$33,Imports_new!$A$10:$A$33,$A5)</f>
        <v>3124814.5987006016</v>
      </c>
      <c r="Q5" s="5">
        <f>SUMIFS(Imports_new!Q$10:Q$33,Imports_new!$A$10:$A$33,$A5)</f>
        <v>3124814.5987006016</v>
      </c>
      <c r="R5" s="5">
        <f>SUMIFS(Imports_new!R$10:R$33,Imports_new!$A$10:$A$33,$A5)</f>
        <v>3124814.5987006016</v>
      </c>
      <c r="S5" s="5">
        <f>SUMIFS(Imports_new!S$10:S$33,Imports_new!$A$10:$A$33,$A5)</f>
        <v>3124814.5987006016</v>
      </c>
      <c r="T5" s="5">
        <f>SUMIFS(Imports_new!T$10:T$33,Imports_new!$A$10:$A$33,$A5)</f>
        <v>3124814.5987006016</v>
      </c>
      <c r="U5" s="5">
        <f>SUMIFS(Imports_new!U$10:U$33,Imports_new!$A$10:$A$33,$A5)</f>
        <v>3124814.5987006016</v>
      </c>
      <c r="V5" s="5">
        <f>SUMIFS(Imports_new!V$10:V$33,Imports_new!$A$10:$A$33,$A5)</f>
        <v>3124814.5987006016</v>
      </c>
      <c r="W5" s="5">
        <f>SUMIFS(Imports_new!W$10:W$33,Imports_new!$A$10:$A$33,$A5)</f>
        <v>3124814.5987006016</v>
      </c>
      <c r="X5" s="5">
        <f>SUMIFS(Imports_new!X$10:X$33,Imports_new!$A$10:$A$33,$A5)</f>
        <v>3124814.5987006016</v>
      </c>
      <c r="Y5" s="5">
        <f>SUMIFS(Imports_new!Y$10:Y$33,Imports_new!$A$10:$A$33,$A5)</f>
        <v>3124814.5987006016</v>
      </c>
      <c r="Z5" s="5">
        <f>SUMIFS(Imports_new!Z$10:Z$33,Imports_new!$A$10:$A$33,$A5)</f>
        <v>3124814.5987006016</v>
      </c>
      <c r="AA5" s="5">
        <f>SUMIFS(Imports_new!AA$10:AA$33,Imports_new!$A$10:$A$33,$A5)</f>
        <v>3124814.5987006016</v>
      </c>
      <c r="AB5" s="5">
        <f>SUMIFS(Imports_new!AB$10:AB$33,Imports_new!$A$10:$A$33,$A5)</f>
        <v>3124814.5987006016</v>
      </c>
      <c r="AC5" s="5">
        <f>SUMIFS(Imports_new!AC$10:AC$33,Imports_new!$A$10:$A$33,$A5)</f>
        <v>3124814.5987006016</v>
      </c>
      <c r="AD5" s="5">
        <f>SUMIFS(Imports_new!AD$10:AD$33,Imports_new!$A$10:$A$33,$A5)</f>
        <v>3124814.5987006016</v>
      </c>
      <c r="AE5" s="5">
        <f>SUMIFS(Imports_new!AE$10:AE$33,Imports_new!$A$10:$A$33,$A5)</f>
        <v>3124814.5987006016</v>
      </c>
      <c r="AF5" s="5">
        <f>SUMIFS(Imports_new!AF$10:AF$33,Imports_new!$A$10:$A$33,$A5)</f>
        <v>3124814.5987006016</v>
      </c>
    </row>
    <row r="6" spans="1:32">
      <c r="A6" s="2" t="s">
        <v>101</v>
      </c>
      <c r="B6" s="5">
        <f>SUMIFS(Imports_new!B$10:B$33,Imports_new!$A$10:$A$33,$A6)</f>
        <v>1215135.0652834347</v>
      </c>
      <c r="C6" s="5">
        <f>SUMIFS(Imports_new!C$10:C$33,Imports_new!$A$10:$A$33,$A6)</f>
        <v>1215135.0652834347</v>
      </c>
      <c r="D6" s="5">
        <f>SUMIFS(Imports_new!D$10:D$33,Imports_new!$A$10:$A$33,$A6)</f>
        <v>1215135.0652834347</v>
      </c>
      <c r="E6" s="5">
        <f>SUMIFS(Imports_new!E$10:E$33,Imports_new!$A$10:$A$33,$A6)</f>
        <v>1366775.1683533313</v>
      </c>
      <c r="F6" s="5">
        <f>SUMIFS(Imports_new!F$10:F$33,Imports_new!$A$10:$A$33,$A6)</f>
        <v>1564345.528072661</v>
      </c>
      <c r="G6" s="5">
        <f>SUMIFS(Imports_new!G$10:G$33,Imports_new!$A$10:$A$33,$A6)</f>
        <v>1581251.9994211232</v>
      </c>
      <c r="H6" s="5">
        <f>SUMIFS(Imports_new!H$10:H$33,Imports_new!$A$10:$A$33,$A6)</f>
        <v>1710078.3631749635</v>
      </c>
      <c r="I6" s="5">
        <f>SUMIFS(Imports_new!I$10:I$33,Imports_new!$A$10:$A$33,$A6)</f>
        <v>2063847.6184847848</v>
      </c>
      <c r="J6" s="5">
        <f>SUMIFS(Imports_new!J$10:J$33,Imports_new!$A$10:$A$33,$A6)</f>
        <v>3300449.6950831451</v>
      </c>
      <c r="K6" s="5">
        <f>SUMIFS(Imports_new!K$10:K$33,Imports_new!$A$10:$A$33,$A6)</f>
        <v>3759626.9856791575</v>
      </c>
      <c r="L6" s="5">
        <f>SUMIFS(Imports_new!L$10:L$33,Imports_new!$A$10:$A$33,$A6)</f>
        <v>4092654.480600643</v>
      </c>
      <c r="M6" s="5">
        <f>SUMIFS(Imports_new!M$10:M$33,Imports_new!$A$10:$A$33,$A6)</f>
        <v>4092654.480600643</v>
      </c>
      <c r="N6" s="5">
        <f>SUMIFS(Imports_new!N$10:N$33,Imports_new!$A$10:$A$33,$A6)</f>
        <v>4092654.480600643</v>
      </c>
      <c r="O6" s="5">
        <f>SUMIFS(Imports_new!O$10:O$33,Imports_new!$A$10:$A$33,$A6)</f>
        <v>4092654.480600643</v>
      </c>
      <c r="P6" s="5">
        <f>SUMIFS(Imports_new!P$10:P$33,Imports_new!$A$10:$A$33,$A6)</f>
        <v>4092654.480600643</v>
      </c>
      <c r="Q6" s="5">
        <f>SUMIFS(Imports_new!Q$10:Q$33,Imports_new!$A$10:$A$33,$A6)</f>
        <v>4092654.480600643</v>
      </c>
      <c r="R6" s="5">
        <f>SUMIFS(Imports_new!R$10:R$33,Imports_new!$A$10:$A$33,$A6)</f>
        <v>4092654.480600643</v>
      </c>
      <c r="S6" s="5">
        <f>SUMIFS(Imports_new!S$10:S$33,Imports_new!$A$10:$A$33,$A6)</f>
        <v>4092654.480600643</v>
      </c>
      <c r="T6" s="5">
        <f>SUMIFS(Imports_new!T$10:T$33,Imports_new!$A$10:$A$33,$A6)</f>
        <v>4092654.480600643</v>
      </c>
      <c r="U6" s="5">
        <f>SUMIFS(Imports_new!U$10:U$33,Imports_new!$A$10:$A$33,$A6)</f>
        <v>4092654.480600643</v>
      </c>
      <c r="V6" s="5">
        <f>SUMIFS(Imports_new!V$10:V$33,Imports_new!$A$10:$A$33,$A6)</f>
        <v>4092654.480600643</v>
      </c>
      <c r="W6" s="5">
        <f>SUMIFS(Imports_new!W$10:W$33,Imports_new!$A$10:$A$33,$A6)</f>
        <v>4092654.480600643</v>
      </c>
      <c r="X6" s="5">
        <f>SUMIFS(Imports_new!X$10:X$33,Imports_new!$A$10:$A$33,$A6)</f>
        <v>4092654.480600643</v>
      </c>
      <c r="Y6" s="5">
        <f>SUMIFS(Imports_new!Y$10:Y$33,Imports_new!$A$10:$A$33,$A6)</f>
        <v>4092654.480600643</v>
      </c>
      <c r="Z6" s="5">
        <f>SUMIFS(Imports_new!Z$10:Z$33,Imports_new!$A$10:$A$33,$A6)</f>
        <v>4092654.480600643</v>
      </c>
      <c r="AA6" s="5">
        <f>SUMIFS(Imports_new!AA$10:AA$33,Imports_new!$A$10:$A$33,$A6)</f>
        <v>4092654.480600643</v>
      </c>
      <c r="AB6" s="5">
        <f>SUMIFS(Imports_new!AB$10:AB$33,Imports_new!$A$10:$A$33,$A6)</f>
        <v>4092654.480600643</v>
      </c>
      <c r="AC6" s="5">
        <f>SUMIFS(Imports_new!AC$10:AC$33,Imports_new!$A$10:$A$33,$A6)</f>
        <v>4092654.480600643</v>
      </c>
      <c r="AD6" s="5">
        <f>SUMIFS(Imports_new!AD$10:AD$33,Imports_new!$A$10:$A$33,$A6)</f>
        <v>4092654.480600643</v>
      </c>
      <c r="AE6" s="5">
        <f>SUMIFS(Imports_new!AE$10:AE$33,Imports_new!$A$10:$A$33,$A6)</f>
        <v>4092654.480600643</v>
      </c>
      <c r="AF6" s="5">
        <f>SUMIFS(Imports_new!AF$10:AF$33,Imports_new!$A$10:$A$33,$A6)</f>
        <v>4092654.480600643</v>
      </c>
    </row>
    <row r="7" spans="1:32">
      <c r="A7" s="2" t="s">
        <v>100</v>
      </c>
      <c r="B7" s="5">
        <f>SUMIFS(Imports_new!B$10:B$33,Imports_new!$A$10:$A$33,$A7)</f>
        <v>1829553.1234339261</v>
      </c>
      <c r="C7" s="5">
        <f>SUMIFS(Imports_new!C$10:C$33,Imports_new!$A$10:$A$33,$A7)</f>
        <v>1829553.1234339261</v>
      </c>
      <c r="D7" s="5">
        <f>SUMIFS(Imports_new!D$10:D$33,Imports_new!$A$10:$A$33,$A7)</f>
        <v>1829553.1234339261</v>
      </c>
      <c r="E7" s="5">
        <f>SUMIFS(Imports_new!E$10:E$33,Imports_new!$A$10:$A$33,$A7)</f>
        <v>2661698.1124761445</v>
      </c>
      <c r="F7" s="5">
        <f>SUMIFS(Imports_new!F$10:F$33,Imports_new!$A$10:$A$33,$A7)</f>
        <v>3301894.5904363077</v>
      </c>
      <c r="G7" s="5">
        <f>SUMIFS(Imports_new!G$10:G$33,Imports_new!$A$10:$A$33,$A7)</f>
        <v>3319652.6218639547</v>
      </c>
      <c r="H7" s="5">
        <f>SUMIFS(Imports_new!H$10:H$33,Imports_new!$A$10:$A$33,$A7)</f>
        <v>3699214.9264450991</v>
      </c>
      <c r="I7" s="5">
        <f>SUMIFS(Imports_new!I$10:I$33,Imports_new!$A$10:$A$33,$A7)</f>
        <v>4604298.4069206044</v>
      </c>
      <c r="J7" s="5">
        <f>SUMIFS(Imports_new!J$10:J$33,Imports_new!$A$10:$A$33,$A7)</f>
        <v>8287424.5090477271</v>
      </c>
      <c r="K7" s="5">
        <f>SUMIFS(Imports_new!K$10:K$33,Imports_new!$A$10:$A$33,$A7)</f>
        <v>9650478.0974241961</v>
      </c>
      <c r="L7" s="5">
        <f>SUMIFS(Imports_new!L$10:L$33,Imports_new!$A$10:$A$33,$A7)</f>
        <v>12275758.402979774</v>
      </c>
      <c r="M7" s="5">
        <f>SUMIFS(Imports_new!M$10:M$33,Imports_new!$A$10:$A$33,$A7)</f>
        <v>12275758.402979774</v>
      </c>
      <c r="N7" s="5">
        <f>SUMIFS(Imports_new!N$10:N$33,Imports_new!$A$10:$A$33,$A7)</f>
        <v>12275758.402979774</v>
      </c>
      <c r="O7" s="5">
        <f>SUMIFS(Imports_new!O$10:O$33,Imports_new!$A$10:$A$33,$A7)</f>
        <v>12275758.402979774</v>
      </c>
      <c r="P7" s="5">
        <f>SUMIFS(Imports_new!P$10:P$33,Imports_new!$A$10:$A$33,$A7)</f>
        <v>12275758.402979774</v>
      </c>
      <c r="Q7" s="5">
        <f>SUMIFS(Imports_new!Q$10:Q$33,Imports_new!$A$10:$A$33,$A7)</f>
        <v>12275758.402979774</v>
      </c>
      <c r="R7" s="5">
        <f>SUMIFS(Imports_new!R$10:R$33,Imports_new!$A$10:$A$33,$A7)</f>
        <v>12275758.402979774</v>
      </c>
      <c r="S7" s="5">
        <f>SUMIFS(Imports_new!S$10:S$33,Imports_new!$A$10:$A$33,$A7)</f>
        <v>12275758.402979774</v>
      </c>
      <c r="T7" s="5">
        <f>SUMIFS(Imports_new!T$10:T$33,Imports_new!$A$10:$A$33,$A7)</f>
        <v>12275758.402979774</v>
      </c>
      <c r="U7" s="5">
        <f>SUMIFS(Imports_new!U$10:U$33,Imports_new!$A$10:$A$33,$A7)</f>
        <v>12275758.402979774</v>
      </c>
      <c r="V7" s="5">
        <f>SUMIFS(Imports_new!V$10:V$33,Imports_new!$A$10:$A$33,$A7)</f>
        <v>12275758.402979774</v>
      </c>
      <c r="W7" s="5">
        <f>SUMIFS(Imports_new!W$10:W$33,Imports_new!$A$10:$A$33,$A7)</f>
        <v>12275758.402979774</v>
      </c>
      <c r="X7" s="5">
        <f>SUMIFS(Imports_new!X$10:X$33,Imports_new!$A$10:$A$33,$A7)</f>
        <v>12275758.402979774</v>
      </c>
      <c r="Y7" s="5">
        <f>SUMIFS(Imports_new!Y$10:Y$33,Imports_new!$A$10:$A$33,$A7)</f>
        <v>12275758.402979774</v>
      </c>
      <c r="Z7" s="5">
        <f>SUMIFS(Imports_new!Z$10:Z$33,Imports_new!$A$10:$A$33,$A7)</f>
        <v>12275758.402979774</v>
      </c>
      <c r="AA7" s="5">
        <f>SUMIFS(Imports_new!AA$10:AA$33,Imports_new!$A$10:$A$33,$A7)</f>
        <v>12275758.402979774</v>
      </c>
      <c r="AB7" s="5">
        <f>SUMIFS(Imports_new!AB$10:AB$33,Imports_new!$A$10:$A$33,$A7)</f>
        <v>12275758.402979774</v>
      </c>
      <c r="AC7" s="5">
        <f>SUMIFS(Imports_new!AC$10:AC$33,Imports_new!$A$10:$A$33,$A7)</f>
        <v>12275758.402979774</v>
      </c>
      <c r="AD7" s="5">
        <f>SUMIFS(Imports_new!AD$10:AD$33,Imports_new!$A$10:$A$33,$A7)</f>
        <v>12275758.402979774</v>
      </c>
      <c r="AE7" s="5">
        <f>SUMIFS(Imports_new!AE$10:AE$33,Imports_new!$A$10:$A$33,$A7)</f>
        <v>12275758.402979774</v>
      </c>
      <c r="AF7" s="5">
        <f>SUMIFS(Imports_new!AF$10:AF$33,Imports_new!$A$10:$A$33,$A7)</f>
        <v>12275758.402979774</v>
      </c>
    </row>
    <row r="8" spans="1:32">
      <c r="A8" s="2" t="s">
        <v>102</v>
      </c>
      <c r="B8" s="5">
        <f>SUMIFS(Imports_new!B$10:B$33,Imports_new!$A$10:$A$33,$A8)</f>
        <v>961777.86555670958</v>
      </c>
      <c r="C8" s="5">
        <f>SUMIFS(Imports_new!C$10:C$33,Imports_new!$A$10:$A$33,$A8)</f>
        <v>961777.86555670958</v>
      </c>
      <c r="D8" s="5">
        <f>SUMIFS(Imports_new!D$10:D$33,Imports_new!$A$10:$A$33,$A8)</f>
        <v>961777.86555670958</v>
      </c>
      <c r="E8" s="5">
        <f>SUMIFS(Imports_new!E$10:E$33,Imports_new!$A$10:$A$33,$A8)</f>
        <v>1444934.5873034648</v>
      </c>
      <c r="F8" s="5">
        <f>SUMIFS(Imports_new!F$10:F$33,Imports_new!$A$10:$A$33,$A8)</f>
        <v>1534268.2282547895</v>
      </c>
      <c r="G8" s="5">
        <f>SUMIFS(Imports_new!G$10:G$33,Imports_new!$A$10:$A$33,$A8)</f>
        <v>1549171.2017399285</v>
      </c>
      <c r="H8" s="5">
        <f>SUMIFS(Imports_new!H$10:H$33,Imports_new!$A$10:$A$33,$A8)</f>
        <v>1641117.2815502819</v>
      </c>
      <c r="I8" s="5">
        <f>SUMIFS(Imports_new!I$10:I$33,Imports_new!$A$10:$A$33,$A8)</f>
        <v>2270813.7737661661</v>
      </c>
      <c r="J8" s="5">
        <f>SUMIFS(Imports_new!J$10:J$33,Imports_new!$A$10:$A$33,$A8)</f>
        <v>3412271.05624233</v>
      </c>
      <c r="K8" s="5">
        <f>SUMIFS(Imports_new!K$10:K$33,Imports_new!$A$10:$A$33,$A8)</f>
        <v>3595073.75889624</v>
      </c>
      <c r="L8" s="5">
        <f>SUMIFS(Imports_new!L$10:L$33,Imports_new!$A$10:$A$33,$A8)</f>
        <v>4796127.1941023115</v>
      </c>
      <c r="M8" s="5">
        <f>SUMIFS(Imports_new!M$10:M$33,Imports_new!$A$10:$A$33,$A8)</f>
        <v>4796127.1941023115</v>
      </c>
      <c r="N8" s="5">
        <f>SUMIFS(Imports_new!N$10:N$33,Imports_new!$A$10:$A$33,$A8)</f>
        <v>4796127.1941023115</v>
      </c>
      <c r="O8" s="5">
        <f>SUMIFS(Imports_new!O$10:O$33,Imports_new!$A$10:$A$33,$A8)</f>
        <v>4796127.1941023115</v>
      </c>
      <c r="P8" s="5">
        <f>SUMIFS(Imports_new!P$10:P$33,Imports_new!$A$10:$A$33,$A8)</f>
        <v>4796127.1941023115</v>
      </c>
      <c r="Q8" s="5">
        <f>SUMIFS(Imports_new!Q$10:Q$33,Imports_new!$A$10:$A$33,$A8)</f>
        <v>4796127.1941023115</v>
      </c>
      <c r="R8" s="5">
        <f>SUMIFS(Imports_new!R$10:R$33,Imports_new!$A$10:$A$33,$A8)</f>
        <v>4796127.1941023115</v>
      </c>
      <c r="S8" s="5">
        <f>SUMIFS(Imports_new!S$10:S$33,Imports_new!$A$10:$A$33,$A8)</f>
        <v>4796127.1941023115</v>
      </c>
      <c r="T8" s="5">
        <f>SUMIFS(Imports_new!T$10:T$33,Imports_new!$A$10:$A$33,$A8)</f>
        <v>4796127.1941023115</v>
      </c>
      <c r="U8" s="5">
        <f>SUMIFS(Imports_new!U$10:U$33,Imports_new!$A$10:$A$33,$A8)</f>
        <v>4796127.1941023115</v>
      </c>
      <c r="V8" s="5">
        <f>SUMIFS(Imports_new!V$10:V$33,Imports_new!$A$10:$A$33,$A8)</f>
        <v>4796127.1941023115</v>
      </c>
      <c r="W8" s="5">
        <f>SUMIFS(Imports_new!W$10:W$33,Imports_new!$A$10:$A$33,$A8)</f>
        <v>4796127.1941023115</v>
      </c>
      <c r="X8" s="5">
        <f>SUMIFS(Imports_new!X$10:X$33,Imports_new!$A$10:$A$33,$A8)</f>
        <v>4796127.1941023115</v>
      </c>
      <c r="Y8" s="5">
        <f>SUMIFS(Imports_new!Y$10:Y$33,Imports_new!$A$10:$A$33,$A8)</f>
        <v>4796127.1941023115</v>
      </c>
      <c r="Z8" s="5">
        <f>SUMIFS(Imports_new!Z$10:Z$33,Imports_new!$A$10:$A$33,$A8)</f>
        <v>4796127.1941023115</v>
      </c>
      <c r="AA8" s="5">
        <f>SUMIFS(Imports_new!AA$10:AA$33,Imports_new!$A$10:$A$33,$A8)</f>
        <v>4796127.1941023115</v>
      </c>
      <c r="AB8" s="5">
        <f>SUMIFS(Imports_new!AB$10:AB$33,Imports_new!$A$10:$A$33,$A8)</f>
        <v>4796127.1941023115</v>
      </c>
      <c r="AC8" s="5">
        <f>SUMIFS(Imports_new!AC$10:AC$33,Imports_new!$A$10:$A$33,$A8)</f>
        <v>4796127.1941023115</v>
      </c>
      <c r="AD8" s="5">
        <f>SUMIFS(Imports_new!AD$10:AD$33,Imports_new!$A$10:$A$33,$A8)</f>
        <v>4796127.1941023115</v>
      </c>
      <c r="AE8" s="5">
        <f>SUMIFS(Imports_new!AE$10:AE$33,Imports_new!$A$10:$A$33,$A8)</f>
        <v>4796127.1941023115</v>
      </c>
      <c r="AF8" s="5">
        <f>SUMIFS(Imports_new!AF$10:AF$33,Imports_new!$A$10:$A$33,$A8)</f>
        <v>4796127.1941023115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54546.538386253415</v>
      </c>
      <c r="C10" s="5">
        <f>SUMIFS(Imports_new!C$10:C$33,Imports_new!$A$10:$A$33,$A10)</f>
        <v>54546.538386253415</v>
      </c>
      <c r="D10" s="5">
        <f>SUMIFS(Imports_new!D$10:D$33,Imports_new!$A$10:$A$33,$A10)</f>
        <v>54546.538386253415</v>
      </c>
      <c r="E10" s="5">
        <f>SUMIFS(Imports_new!E$10:E$33,Imports_new!$A$10:$A$33,$A10)</f>
        <v>58383.41354933985</v>
      </c>
      <c r="F10" s="5">
        <f>SUMIFS(Imports_new!F$10:F$33,Imports_new!$A$10:$A$33,$A10)</f>
        <v>63338.969299756063</v>
      </c>
      <c r="G10" s="5">
        <f>SUMIFS(Imports_new!G$10:G$33,Imports_new!$A$10:$A$33,$A10)</f>
        <v>63477.818366334948</v>
      </c>
      <c r="H10" s="5">
        <f>SUMIFS(Imports_new!H$10:H$33,Imports_new!$A$10:$A$33,$A10)</f>
        <v>66614.835777198081</v>
      </c>
      <c r="I10" s="5">
        <f>SUMIFS(Imports_new!I$10:I$33,Imports_new!$A$10:$A$33,$A10)</f>
        <v>73281.449747870167</v>
      </c>
      <c r="J10" s="5">
        <f>SUMIFS(Imports_new!J$10:J$33,Imports_new!$A$10:$A$33,$A10)</f>
        <v>104109.53437544635</v>
      </c>
      <c r="K10" s="5">
        <f>SUMIFS(Imports_new!K$10:K$33,Imports_new!$A$10:$A$33,$A10)</f>
        <v>114883.06354314009</v>
      </c>
      <c r="L10" s="5">
        <f>SUMIFS(Imports_new!L$10:L$33,Imports_new!$A$10:$A$33,$A10)</f>
        <v>120663.24795720083</v>
      </c>
      <c r="M10" s="5">
        <f>SUMIFS(Imports_new!M$10:M$33,Imports_new!$A$10:$A$33,$A10)</f>
        <v>120663.24795720083</v>
      </c>
      <c r="N10" s="5">
        <f>SUMIFS(Imports_new!N$10:N$33,Imports_new!$A$10:$A$33,$A10)</f>
        <v>120663.24795720083</v>
      </c>
      <c r="O10" s="5">
        <f>SUMIFS(Imports_new!O$10:O$33,Imports_new!$A$10:$A$33,$A10)</f>
        <v>120663.24795720083</v>
      </c>
      <c r="P10" s="5">
        <f>SUMIFS(Imports_new!P$10:P$33,Imports_new!$A$10:$A$33,$A10)</f>
        <v>120663.24795720083</v>
      </c>
      <c r="Q10" s="5">
        <f>SUMIFS(Imports_new!Q$10:Q$33,Imports_new!$A$10:$A$33,$A10)</f>
        <v>120663.24795720083</v>
      </c>
      <c r="R10" s="5">
        <f>SUMIFS(Imports_new!R$10:R$33,Imports_new!$A$10:$A$33,$A10)</f>
        <v>120663.24795720083</v>
      </c>
      <c r="S10" s="5">
        <f>SUMIFS(Imports_new!S$10:S$33,Imports_new!$A$10:$A$33,$A10)</f>
        <v>120663.24795720083</v>
      </c>
      <c r="T10" s="5">
        <f>SUMIFS(Imports_new!T$10:T$33,Imports_new!$A$10:$A$33,$A10)</f>
        <v>120663.24795720083</v>
      </c>
      <c r="U10" s="5">
        <f>SUMIFS(Imports_new!U$10:U$33,Imports_new!$A$10:$A$33,$A10)</f>
        <v>120663.24795720083</v>
      </c>
      <c r="V10" s="5">
        <f>SUMIFS(Imports_new!V$10:V$33,Imports_new!$A$10:$A$33,$A10)</f>
        <v>120663.24795720083</v>
      </c>
      <c r="W10" s="5">
        <f>SUMIFS(Imports_new!W$10:W$33,Imports_new!$A$10:$A$33,$A10)</f>
        <v>120663.24795720083</v>
      </c>
      <c r="X10" s="5">
        <f>SUMIFS(Imports_new!X$10:X$33,Imports_new!$A$10:$A$33,$A10)</f>
        <v>120663.24795720083</v>
      </c>
      <c r="Y10" s="5">
        <f>SUMIFS(Imports_new!Y$10:Y$33,Imports_new!$A$10:$A$33,$A10)</f>
        <v>120663.24795720083</v>
      </c>
      <c r="Z10" s="5">
        <f>SUMIFS(Imports_new!Z$10:Z$33,Imports_new!$A$10:$A$33,$A10)</f>
        <v>120663.24795720083</v>
      </c>
      <c r="AA10" s="5">
        <f>SUMIFS(Imports_new!AA$10:AA$33,Imports_new!$A$10:$A$33,$A10)</f>
        <v>120663.24795720083</v>
      </c>
      <c r="AB10" s="5">
        <f>SUMIFS(Imports_new!AB$10:AB$33,Imports_new!$A$10:$A$33,$A10)</f>
        <v>120663.24795720083</v>
      </c>
      <c r="AC10" s="5">
        <f>SUMIFS(Imports_new!AC$10:AC$33,Imports_new!$A$10:$A$33,$A10)</f>
        <v>120663.24795720083</v>
      </c>
      <c r="AD10" s="5">
        <f>SUMIFS(Imports_new!AD$10:AD$33,Imports_new!$A$10:$A$33,$A10)</f>
        <v>120663.24795720083</v>
      </c>
      <c r="AE10" s="5">
        <f>SUMIFS(Imports_new!AE$10:AE$33,Imports_new!$A$10:$A$33,$A10)</f>
        <v>120663.24795720083</v>
      </c>
      <c r="AF10" s="5">
        <f>SUMIFS(Imports_new!AF$10:AF$33,Imports_new!$A$10:$A$33,$A10)</f>
        <v>120663.24795720083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1385.3583909333499</v>
      </c>
      <c r="C12" s="5">
        <f>SUMIFS(Imports_new!C$10:C$33,Imports_new!$A$10:$A$33,$A12)</f>
        <v>1385.3583909333499</v>
      </c>
      <c r="D12" s="5">
        <f>SUMIFS(Imports_new!D$10:D$33,Imports_new!$A$10:$A$33,$A12)</f>
        <v>1385.3583909333499</v>
      </c>
      <c r="E12" s="5">
        <f>SUMIFS(Imports_new!E$10:E$33,Imports_new!$A$10:$A$33,$A12)</f>
        <v>503.61127856903636</v>
      </c>
      <c r="F12" s="5">
        <f>SUMIFS(Imports_new!F$10:F$33,Imports_new!$A$10:$A$33,$A12)</f>
        <v>319.07078656987761</v>
      </c>
      <c r="G12" s="5">
        <f>SUMIFS(Imports_new!G$10:G$33,Imports_new!$A$10:$A$33,$A12)</f>
        <v>286.75369696278642</v>
      </c>
      <c r="H12" s="5">
        <f>SUMIFS(Imports_new!H$10:H$33,Imports_new!$A$10:$A$33,$A12)</f>
        <v>43.600972578982869</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8206.0299279864885</v>
      </c>
      <c r="G15" s="5">
        <f>SUMIFS(Imports_new!G$10:G$33,Imports_new!$A$10:$A$33,$A15)</f>
        <v>25015.123002364693</v>
      </c>
      <c r="H15" s="5">
        <f>SUMIFS(Imports_new!H$10:H$33,Imports_new!$A$10:$A$33,$A15)</f>
        <v>181245.51246052264</v>
      </c>
      <c r="I15" s="5">
        <f>SUMIFS(Imports_new!I$10:I$33,Imports_new!$A$10:$A$33,$A15)</f>
        <v>404440.0059392993</v>
      </c>
      <c r="J15" s="5">
        <f>SUMIFS(Imports_new!J$10:J$33,Imports_new!$A$10:$A$33,$A15)</f>
        <v>541003.82046047307</v>
      </c>
      <c r="K15" s="5">
        <f>SUMIFS(Imports_new!K$10:K$33,Imports_new!$A$10:$A$33,$A15)</f>
        <v>808248.42336946714</v>
      </c>
      <c r="L15" s="5">
        <f>SUMIFS(Imports_new!L$10:L$33,Imports_new!$A$10:$A$33,$A15)</f>
        <v>787973.89288317831</v>
      </c>
      <c r="M15" s="5">
        <f>SUMIFS(Imports_new!M$10:M$33,Imports_new!$A$10:$A$33,$A15)</f>
        <v>787973.89288317831</v>
      </c>
      <c r="N15" s="5">
        <f>SUMIFS(Imports_new!N$10:N$33,Imports_new!$A$10:$A$33,$A15)</f>
        <v>787973.89288317831</v>
      </c>
      <c r="O15" s="5">
        <f>SUMIFS(Imports_new!O$10:O$33,Imports_new!$A$10:$A$33,$A15)</f>
        <v>787973.89288317831</v>
      </c>
      <c r="P15" s="5">
        <f>SUMIFS(Imports_new!P$10:P$33,Imports_new!$A$10:$A$33,$A15)</f>
        <v>787973.89288317831</v>
      </c>
      <c r="Q15" s="5">
        <f>SUMIFS(Imports_new!Q$10:Q$33,Imports_new!$A$10:$A$33,$A15)</f>
        <v>787973.89288317831</v>
      </c>
      <c r="R15" s="5">
        <f>SUMIFS(Imports_new!R$10:R$33,Imports_new!$A$10:$A$33,$A15)</f>
        <v>787973.89288317831</v>
      </c>
      <c r="S15" s="5">
        <f>SUMIFS(Imports_new!S$10:S$33,Imports_new!$A$10:$A$33,$A15)</f>
        <v>787973.89288317831</v>
      </c>
      <c r="T15" s="5">
        <f>SUMIFS(Imports_new!T$10:T$33,Imports_new!$A$10:$A$33,$A15)</f>
        <v>787973.89288317831</v>
      </c>
      <c r="U15" s="5">
        <f>SUMIFS(Imports_new!U$10:U$33,Imports_new!$A$10:$A$33,$A15)</f>
        <v>787973.89288317831</v>
      </c>
      <c r="V15" s="5">
        <f>SUMIFS(Imports_new!V$10:V$33,Imports_new!$A$10:$A$33,$A15)</f>
        <v>787973.89288317831</v>
      </c>
      <c r="W15" s="5">
        <f>SUMIFS(Imports_new!W$10:W$33,Imports_new!$A$10:$A$33,$A15)</f>
        <v>787973.89288317831</v>
      </c>
      <c r="X15" s="5">
        <f>SUMIFS(Imports_new!X$10:X$33,Imports_new!$A$10:$A$33,$A15)</f>
        <v>787973.89288317831</v>
      </c>
      <c r="Y15" s="5">
        <f>SUMIFS(Imports_new!Y$10:Y$33,Imports_new!$A$10:$A$33,$A15)</f>
        <v>787973.89288317831</v>
      </c>
      <c r="Z15" s="5">
        <f>SUMIFS(Imports_new!Z$10:Z$33,Imports_new!$A$10:$A$33,$A15)</f>
        <v>787973.89288317831</v>
      </c>
      <c r="AA15" s="5">
        <f>SUMIFS(Imports_new!AA$10:AA$33,Imports_new!$A$10:$A$33,$A15)</f>
        <v>787973.89288317831</v>
      </c>
      <c r="AB15" s="5">
        <f>SUMIFS(Imports_new!AB$10:AB$33,Imports_new!$A$10:$A$33,$A15)</f>
        <v>787973.89288317831</v>
      </c>
      <c r="AC15" s="5">
        <f>SUMIFS(Imports_new!AC$10:AC$33,Imports_new!$A$10:$A$33,$A15)</f>
        <v>787973.89288317831</v>
      </c>
      <c r="AD15" s="5">
        <f>SUMIFS(Imports_new!AD$10:AD$33,Imports_new!$A$10:$A$33,$A15)</f>
        <v>787973.89288317831</v>
      </c>
      <c r="AE15" s="5">
        <f>SUMIFS(Imports_new!AE$10:AE$33,Imports_new!$A$10:$A$33,$A15)</f>
        <v>787973.89288317831</v>
      </c>
      <c r="AF15" s="5">
        <f>SUMIFS(Imports_new!AF$10:AF$33,Imports_new!$A$10:$A$33,$A15)</f>
        <v>787973.89288317831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45.847432676951797</v>
      </c>
      <c r="C2" s="12">
        <f>SUMIFS('State Generation Costs Calcs'!C105:C155,'State Generation Costs Calcs'!$A$105:$A$155,About!$B$2)*About!$A$59</f>
        <v>44.953368742008188</v>
      </c>
      <c r="D2" s="12">
        <f>SUMIFS('State Generation Costs Calcs'!D105:D155,'State Generation Costs Calcs'!$A$105:$A$155,About!$B$2)*About!$A$59</f>
        <v>44.118320073351391</v>
      </c>
      <c r="E2" s="12">
        <f>SUMIFS('State Generation Costs Calcs'!E105:E155,'State Generation Costs Calcs'!$A$105:$A$155,About!$B$2)*About!$A$59</f>
        <v>43.431603832913815</v>
      </c>
      <c r="F2" s="12">
        <f>SUMIFS('State Generation Costs Calcs'!F105:F155,'State Generation Costs Calcs'!$A$105:$A$155,About!$B$2)*About!$A$59</f>
        <v>43.243130486461133</v>
      </c>
      <c r="G2" s="12">
        <f>SUMIFS('State Generation Costs Calcs'!G105:G155,'State Generation Costs Calcs'!$A$105:$A$155,About!$B$2)*About!$A$59</f>
        <v>43.302585396635898</v>
      </c>
      <c r="H2" s="12">
        <f>SUMIFS('State Generation Costs Calcs'!H105:H155,'State Generation Costs Calcs'!$A$105:$A$155,About!$B$2)*About!$A$59</f>
        <v>43.713690715571026</v>
      </c>
      <c r="I2" s="12">
        <f>SUMIFS('State Generation Costs Calcs'!I105:I155,'State Generation Costs Calcs'!$A$105:$A$155,About!$B$2)*About!$A$59</f>
        <v>44.085926362321921</v>
      </c>
      <c r="J2" s="12">
        <f>SUMIFS('State Generation Costs Calcs'!J105:J155,'State Generation Costs Calcs'!$A$105:$A$155,About!$B$2)*About!$A$59</f>
        <v>43.88822196479709</v>
      </c>
      <c r="K2" s="12">
        <f>SUMIFS('State Generation Costs Calcs'!K105:K155,'State Generation Costs Calcs'!$A$105:$A$155,About!$B$2)*About!$A$59</f>
        <v>43.311495220801262</v>
      </c>
      <c r="L2" s="12">
        <f>SUMIFS('State Generation Costs Calcs'!L105:L155,'State Generation Costs Calcs'!$A$105:$A$155,About!$B$2)*About!$A$59</f>
        <v>42.649487424919471</v>
      </c>
      <c r="M2" s="12">
        <f>SUMIFS('State Generation Costs Calcs'!M105:M155,'State Generation Costs Calcs'!$A$105:$A$155,About!$B$2)*About!$A$59</f>
        <v>42.068329731855485</v>
      </c>
      <c r="N2" s="12">
        <f>SUMIFS('State Generation Costs Calcs'!N105:N155,'State Generation Costs Calcs'!$A$105:$A$155,About!$B$2)*About!$A$59</f>
        <v>41.453017202753763</v>
      </c>
      <c r="O2" s="12">
        <f>SUMIFS('State Generation Costs Calcs'!O105:O155,'State Generation Costs Calcs'!$A$105:$A$155,About!$B$2)*About!$A$59</f>
        <v>41.128690031141097</v>
      </c>
      <c r="P2" s="12">
        <f>SUMIFS('State Generation Costs Calcs'!P105:P155,'State Generation Costs Calcs'!$A$105:$A$155,About!$B$2)*About!$A$59</f>
        <v>41.047998957849188</v>
      </c>
      <c r="Q2" s="12">
        <f>SUMIFS('State Generation Costs Calcs'!Q105:Q155,'State Generation Costs Calcs'!$A$105:$A$155,About!$B$2)*About!$A$59</f>
        <v>40.677081400363512</v>
      </c>
      <c r="R2" s="12">
        <f>SUMIFS('State Generation Costs Calcs'!R105:R155,'State Generation Costs Calcs'!$A$105:$A$155,About!$B$2)*About!$A$59</f>
        <v>40.227330620780094</v>
      </c>
      <c r="S2" s="12">
        <f>SUMIFS('State Generation Costs Calcs'!S105:S155,'State Generation Costs Calcs'!$A$105:$A$155,About!$B$2)*About!$A$59</f>
        <v>39.907595406887033</v>
      </c>
      <c r="T2" s="12">
        <f>SUMIFS('State Generation Costs Calcs'!T105:T155,'State Generation Costs Calcs'!$A$105:$A$155,About!$B$2)*About!$A$59</f>
        <v>39.775314383071105</v>
      </c>
      <c r="U2" s="12">
        <f>SUMIFS('State Generation Costs Calcs'!U105:U155,'State Generation Costs Calcs'!$A$105:$A$155,About!$B$2)*About!$A$59</f>
        <v>39.665679949705769</v>
      </c>
      <c r="V2" s="12">
        <f>SUMIFS('State Generation Costs Calcs'!V105:V155,'State Generation Costs Calcs'!$A$105:$A$155,About!$B$2)*About!$A$59</f>
        <v>39.247478582866826</v>
      </c>
      <c r="W2" s="12">
        <f>SUMIFS('State Generation Costs Calcs'!W105:W155,'State Generation Costs Calcs'!$A$105:$A$155,About!$B$2)*About!$A$59</f>
        <v>38.864112494576275</v>
      </c>
      <c r="X2" s="12">
        <f>SUMIFS('State Generation Costs Calcs'!X105:X155,'State Generation Costs Calcs'!$A$105:$A$155,About!$B$2)*About!$A$59</f>
        <v>38.646829172987871</v>
      </c>
      <c r="Y2" s="12">
        <f>SUMIFS('State Generation Costs Calcs'!Y105:Y155,'State Generation Costs Calcs'!$A$105:$A$155,About!$B$2)*About!$A$59</f>
        <v>38.402863324602869</v>
      </c>
      <c r="Z2" s="12">
        <f>SUMIFS('State Generation Costs Calcs'!Z105:Z155,'State Generation Costs Calcs'!$A$105:$A$155,About!$B$2)*About!$A$59</f>
        <v>38.260468077347312</v>
      </c>
      <c r="AA2" s="12">
        <f>SUMIFS('State Generation Costs Calcs'!AA105:AA155,'State Generation Costs Calcs'!$A$105:$A$155,About!$B$2)*About!$A$59</f>
        <v>38.158226706079745</v>
      </c>
      <c r="AB2" s="12">
        <f>SUMIFS('State Generation Costs Calcs'!AB105:AB155,'State Generation Costs Calcs'!$A$105:$A$155,About!$B$2)*About!$A$59</f>
        <v>38.004004637621385</v>
      </c>
      <c r="AC2" s="12">
        <f>SUMIFS('State Generation Costs Calcs'!AC105:AC155,'State Generation Costs Calcs'!$A$105:$A$155,About!$B$2)*About!$A$59</f>
        <v>38.007922137113006</v>
      </c>
      <c r="AD2" s="12">
        <f>SUMIFS('State Generation Costs Calcs'!AD105:AD155,'State Generation Costs Calcs'!$A$105:$A$155,About!$B$2)*About!$A$59</f>
        <v>38.045751940109568</v>
      </c>
      <c r="AE2" s="12">
        <f>SUMIFS('State Generation Costs Calcs'!AE105:AE155,'State Generation Costs Calcs'!$A$105:$A$155,About!$B$2)*About!$A$59</f>
        <v>38.000773472459194</v>
      </c>
      <c r="AF2" s="12">
        <f>SUMIFS('State Generation Costs Calcs'!AF105:AF155,'State Generation Costs Calcs'!$A$105:$A$155,About!$B$2)*About!$A$59</f>
        <v>37.979576184631654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45.847432676951797</v>
      </c>
      <c r="C2" s="12">
        <f>SUMIFS('State Generation Costs Calcs'!C105:C155,'State Generation Costs Calcs'!$A$105:$A$155,About!$B$2)*About!$A$59</f>
        <v>44.953368742008188</v>
      </c>
      <c r="D2" s="12">
        <f>SUMIFS('State Generation Costs Calcs'!D105:D155,'State Generation Costs Calcs'!$A$105:$A$155,About!$B$2)*About!$A$59</f>
        <v>44.118320073351391</v>
      </c>
      <c r="E2" s="12">
        <f>SUMIFS('State Generation Costs Calcs'!E105:E155,'State Generation Costs Calcs'!$A$105:$A$155,About!$B$2)*About!$A$59</f>
        <v>43.431603832913815</v>
      </c>
      <c r="F2" s="12">
        <f>SUMIFS('State Generation Costs Calcs'!F105:F155,'State Generation Costs Calcs'!$A$105:$A$155,About!$B$2)*About!$A$59</f>
        <v>43.243130486461133</v>
      </c>
      <c r="G2" s="12">
        <f>SUMIFS('State Generation Costs Calcs'!G105:G155,'State Generation Costs Calcs'!$A$105:$A$155,About!$B$2)*About!$A$59</f>
        <v>43.302585396635898</v>
      </c>
      <c r="H2" s="12">
        <f>SUMIFS('State Generation Costs Calcs'!H105:H155,'State Generation Costs Calcs'!$A$105:$A$155,About!$B$2)*About!$A$59</f>
        <v>43.713690715571026</v>
      </c>
      <c r="I2" s="12">
        <f>SUMIFS('State Generation Costs Calcs'!I105:I155,'State Generation Costs Calcs'!$A$105:$A$155,About!$B$2)*About!$A$59</f>
        <v>44.085926362321921</v>
      </c>
      <c r="J2" s="12">
        <f>SUMIFS('State Generation Costs Calcs'!J105:J155,'State Generation Costs Calcs'!$A$105:$A$155,About!$B$2)*About!$A$59</f>
        <v>43.88822196479709</v>
      </c>
      <c r="K2" s="12">
        <f>SUMIFS('State Generation Costs Calcs'!K105:K155,'State Generation Costs Calcs'!$A$105:$A$155,About!$B$2)*About!$A$59</f>
        <v>43.311495220801262</v>
      </c>
      <c r="L2" s="12">
        <f>SUMIFS('State Generation Costs Calcs'!L105:L155,'State Generation Costs Calcs'!$A$105:$A$155,About!$B$2)*About!$A$59</f>
        <v>42.649487424919471</v>
      </c>
      <c r="M2" s="12">
        <f>SUMIFS('State Generation Costs Calcs'!M105:M155,'State Generation Costs Calcs'!$A$105:$A$155,About!$B$2)*About!$A$59</f>
        <v>42.068329731855485</v>
      </c>
      <c r="N2" s="12">
        <f>SUMIFS('State Generation Costs Calcs'!N105:N155,'State Generation Costs Calcs'!$A$105:$A$155,About!$B$2)*About!$A$59</f>
        <v>41.453017202753763</v>
      </c>
      <c r="O2" s="12">
        <f>SUMIFS('State Generation Costs Calcs'!O105:O155,'State Generation Costs Calcs'!$A$105:$A$155,About!$B$2)*About!$A$59</f>
        <v>41.128690031141097</v>
      </c>
      <c r="P2" s="12">
        <f>SUMIFS('State Generation Costs Calcs'!P105:P155,'State Generation Costs Calcs'!$A$105:$A$155,About!$B$2)*About!$A$59</f>
        <v>41.047998957849188</v>
      </c>
      <c r="Q2" s="12">
        <f>SUMIFS('State Generation Costs Calcs'!Q105:Q155,'State Generation Costs Calcs'!$A$105:$A$155,About!$B$2)*About!$A$59</f>
        <v>40.677081400363512</v>
      </c>
      <c r="R2" s="12">
        <f>SUMIFS('State Generation Costs Calcs'!R105:R155,'State Generation Costs Calcs'!$A$105:$A$155,About!$B$2)*About!$A$59</f>
        <v>40.227330620780094</v>
      </c>
      <c r="S2" s="12">
        <f>SUMIFS('State Generation Costs Calcs'!S105:S155,'State Generation Costs Calcs'!$A$105:$A$155,About!$B$2)*About!$A$59</f>
        <v>39.907595406887033</v>
      </c>
      <c r="T2" s="12">
        <f>SUMIFS('State Generation Costs Calcs'!T105:T155,'State Generation Costs Calcs'!$A$105:$A$155,About!$B$2)*About!$A$59</f>
        <v>39.775314383071105</v>
      </c>
      <c r="U2" s="12">
        <f>SUMIFS('State Generation Costs Calcs'!U105:U155,'State Generation Costs Calcs'!$A$105:$A$155,About!$B$2)*About!$A$59</f>
        <v>39.665679949705769</v>
      </c>
      <c r="V2" s="12">
        <f>SUMIFS('State Generation Costs Calcs'!V105:V155,'State Generation Costs Calcs'!$A$105:$A$155,About!$B$2)*About!$A$59</f>
        <v>39.247478582866826</v>
      </c>
      <c r="W2" s="12">
        <f>SUMIFS('State Generation Costs Calcs'!W105:W155,'State Generation Costs Calcs'!$A$105:$A$155,About!$B$2)*About!$A$59</f>
        <v>38.864112494576275</v>
      </c>
      <c r="X2" s="12">
        <f>SUMIFS('State Generation Costs Calcs'!X105:X155,'State Generation Costs Calcs'!$A$105:$A$155,About!$B$2)*About!$A$59</f>
        <v>38.646829172987871</v>
      </c>
      <c r="Y2" s="12">
        <f>SUMIFS('State Generation Costs Calcs'!Y105:Y155,'State Generation Costs Calcs'!$A$105:$A$155,About!$B$2)*About!$A$59</f>
        <v>38.402863324602869</v>
      </c>
      <c r="Z2" s="12">
        <f>SUMIFS('State Generation Costs Calcs'!Z105:Z155,'State Generation Costs Calcs'!$A$105:$A$155,About!$B$2)*About!$A$59</f>
        <v>38.260468077347312</v>
      </c>
      <c r="AA2" s="12">
        <f>SUMIFS('State Generation Costs Calcs'!AA105:AA155,'State Generation Costs Calcs'!$A$105:$A$155,About!$B$2)*About!$A$59</f>
        <v>38.158226706079745</v>
      </c>
      <c r="AB2" s="12">
        <f>SUMIFS('State Generation Costs Calcs'!AB105:AB155,'State Generation Costs Calcs'!$A$105:$A$155,About!$B$2)*About!$A$59</f>
        <v>38.004004637621385</v>
      </c>
      <c r="AC2" s="12">
        <f>SUMIFS('State Generation Costs Calcs'!AC105:AC155,'State Generation Costs Calcs'!$A$105:$A$155,About!$B$2)*About!$A$59</f>
        <v>38.007922137113006</v>
      </c>
      <c r="AD2" s="12">
        <f>SUMIFS('State Generation Costs Calcs'!AD105:AD155,'State Generation Costs Calcs'!$A$105:$A$155,About!$B$2)*About!$A$59</f>
        <v>38.045751940109568</v>
      </c>
      <c r="AE2" s="12">
        <f>SUMIFS('State Generation Costs Calcs'!AE105:AE155,'State Generation Costs Calcs'!$A$105:$A$155,About!$B$2)*About!$A$59</f>
        <v>38.000773472459194</v>
      </c>
      <c r="AF2" s="12">
        <f>SUMIFS('State Generation Costs Calcs'!AF105:AF155,'State Generation Costs Calcs'!$A$105:$A$155,About!$B$2)*About!$A$59</f>
        <v>37.979576184631654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2023-11-07T19:27:22Z</dcterms:modified>
</cp:coreProperties>
</file>