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VA\elec\EIaE\"/>
    </mc:Choice>
  </mc:AlternateContent>
  <xr:revisionPtr revIDLastSave="0" documentId="8_{67C76BDE-F954-41D5-B65E-10D199DDAA68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3" i="8" l="1"/>
  <c r="B6" i="8"/>
  <c r="B8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31" i="2"/>
  <c r="C36" i="4" s="1"/>
  <c r="D36" i="4" s="1"/>
  <c r="AC88" i="4"/>
  <c r="AG7" i="6"/>
  <c r="R11" i="2" l="1"/>
  <c r="C11" i="4" s="1"/>
  <c r="D11" i="4" s="1"/>
  <c r="R8" i="2"/>
  <c r="C7" i="4" s="1"/>
  <c r="D7" i="4" s="1"/>
  <c r="R44" i="2"/>
  <c r="C44" i="4" s="1"/>
  <c r="D44" i="4" s="1"/>
  <c r="R18" i="2"/>
  <c r="C15" i="4" s="1"/>
  <c r="D15" i="4" s="1"/>
  <c r="R39" i="2"/>
  <c r="C39" i="4" s="1"/>
  <c r="D39" i="4" s="1"/>
  <c r="R26" i="2"/>
  <c r="C26" i="4" s="1"/>
  <c r="D26" i="4" s="1"/>
  <c r="R9" i="2"/>
  <c r="C8" i="4" s="1"/>
  <c r="D8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<sst xmlns="http://schemas.openxmlformats.org/spreadsheetml/2006/main" count="54856" uniqueCount="4506">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</sst>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VA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VA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402.48107606000002</v>
      </c>
      <c r="R20" s="1">
        <f t="shared" si="3"/>
        <v>2.6671825093394871E-2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268.02882799999998</v>
      </c>
      <c r="R23" s="1">
        <f t="shared" si="3"/>
        <v>1.7761873652260621E-2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3611.0856200999997</v>
      </c>
      <c r="R36" s="1">
        <f t="shared" ref="R36:R53" si="5">Q36/$Q$54</f>
        <v>0.23930129833538424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127.2095559</v>
      </c>
      <c r="R45" s="1">
        <f t="shared" si="5"/>
        <v>8.4299889534866917E-3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10681.316224</v>
      </c>
      <c r="R51" s="1">
        <f t="shared" si="5"/>
        <v>0.70783501396547355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15090.12130406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>
        <f t="shared" si="10"/>
        <v>127.2095559</v>
      </c>
      <c r="M230" s="1" t="str">
        <f t="shared" si="11"/>
        <v>TN</v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>
        <f t="shared" si="10"/>
        <v>902.08314210000003</v>
      </c>
      <c r="M242" s="1" t="str">
        <f t="shared" si="11"/>
        <v>NC</v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>
        <f t="shared" si="10"/>
        <v>1057.171699</v>
      </c>
      <c r="M244" s="1" t="str">
        <f t="shared" si="11"/>
        <v>NC</v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>
        <f t="shared" si="10"/>
        <v>1651.8307789999999</v>
      </c>
      <c r="M246" s="1" t="str">
        <f t="shared" si="11"/>
        <v>NC</v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>
        <f t="shared" si="10"/>
        <v>1319.0288889999999</v>
      </c>
      <c r="M249" s="1" t="str">
        <f t="shared" si="11"/>
        <v>WV</v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>
        <f t="shared" si="12"/>
        <v>22.768276060000002</v>
      </c>
      <c r="M267" s="1" t="str">
        <f t="shared" si="13"/>
        <v>KY</v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>
        <f t="shared" si="12"/>
        <v>379.71280000000002</v>
      </c>
      <c r="M270" s="1" t="str">
        <f t="shared" si="13"/>
        <v>KY</v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>
        <f t="shared" si="12"/>
        <v>425.40309999999999</v>
      </c>
      <c r="M284" s="1" t="str">
        <f t="shared" si="13"/>
        <v>WV</v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>
        <f t="shared" si="12"/>
        <v>8936.8842349999995</v>
      </c>
      <c r="M287" s="1" t="str">
        <f t="shared" si="13"/>
        <v>WV</v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>
        <f t="shared" si="12"/>
        <v>268.02882799999998</v>
      </c>
      <c r="M297" s="1" t="str">
        <f t="shared" si="13"/>
        <v>MD</v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15090.12130406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2.6671825093394871E-2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1.7761873652260621E-2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0.23930129833538424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8.4299889534866917E-3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0.70783501396547355</v>
      </c>
      <c r="D52" s="1">
        <f t="shared" si="2"/>
        <v>0.70783501396547355</v>
      </c>
      <c r="E52" s="1">
        <f t="shared" si="3"/>
        <v>1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0.70783501396547355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0.79634864567575447</v>
      </c>
      <c r="C60" s="1">
        <f>SUMIFS('ReEDs Generation Data'!H$729:H$1448,'ReEDs Generation Data'!$E$729:$E$1448,Calculations!$A60)</f>
        <v>0.67443556915414415</v>
      </c>
      <c r="D60" s="1">
        <f>SUMIFS('ReEDs Generation Data'!I$729:I$1448,'ReEDs Generation Data'!$E$729:$E$1448,Calculations!$A60)</f>
        <v>0.65922589090189099</v>
      </c>
      <c r="E60" s="1">
        <f>SUMIFS('ReEDs Generation Data'!J$729:J$1448,'ReEDs Generation Data'!$E$729:$E$1448,Calculations!$A60)</f>
        <v>0.64252650626040286</v>
      </c>
      <c r="F60" s="1">
        <f>SUMIFS('ReEDs Generation Data'!K$729:K$1448,'ReEDs Generation Data'!$E$729:$E$1448,Calculations!$A60)</f>
        <v>0.63607316154659643</v>
      </c>
      <c r="G60" s="1">
        <f>SUMIFS('ReEDs Generation Data'!L$729:L$1448,'ReEDs Generation Data'!$E$729:$E$1448,Calculations!$A60)</f>
        <v>0.62938309396142467</v>
      </c>
      <c r="H60" s="1">
        <f>SUMIFS('ReEDs Generation Data'!M$729:M$1448,'ReEDs Generation Data'!$E$729:$E$1448,Calculations!$A60)</f>
        <v>0.6417005556005867</v>
      </c>
      <c r="I60" s="1">
        <f>SUMIFS('ReEDs Generation Data'!N$729:N$1448,'ReEDs Generation Data'!$E$729:$E$1448,Calculations!$A60)</f>
        <v>0.65322403692823172</v>
      </c>
      <c r="J60" s="1">
        <f>SUMIFS('ReEDs Generation Data'!O$729:O$1448,'ReEDs Generation Data'!$E$729:$E$1448,Calculations!$A60)</f>
        <v>0.65316447283918688</v>
      </c>
      <c r="K60" s="1">
        <f>SUMIFS('ReEDs Generation Data'!P$729:P$1448,'ReEDs Generation Data'!$E$729:$E$1448,Calculations!$A60)</f>
        <v>0.65310490248521413</v>
      </c>
      <c r="L60" s="1">
        <f>SUMIFS('ReEDs Generation Data'!Q$729:Q$1448,'ReEDs Generation Data'!$E$729:$E$1448,Calculations!$A60)</f>
        <v>0.65278703914326142</v>
      </c>
      <c r="M60" s="1">
        <f>SUMIFS('ReEDs Generation Data'!R$729:R$1448,'ReEDs Generation Data'!$E$729:$E$1448,Calculations!$A60)</f>
        <v>0.65247648929881297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0.10300383041264444</v>
      </c>
      <c r="C61" s="1">
        <f>SUMIFS('ReEDs Generation Data'!H$729:H$1448,'ReEDs Generation Data'!$E$729:$E$1448,Calculations!$A61)</f>
        <v>0.21553785629231412</v>
      </c>
      <c r="D61" s="1">
        <f>SUMIFS('ReEDs Generation Data'!I$729:I$1448,'ReEDs Generation Data'!$E$729:$E$1448,Calculations!$A61)</f>
        <v>0.22560045583369992</v>
      </c>
      <c r="E61" s="1">
        <f>SUMIFS('ReEDs Generation Data'!J$729:J$1448,'ReEDs Generation Data'!$E$729:$E$1448,Calculations!$A61)</f>
        <v>0.23664863301719596</v>
      </c>
      <c r="F61" s="1">
        <f>SUMIFS('ReEDs Generation Data'!K$729:K$1448,'ReEDs Generation Data'!$E$729:$E$1448,Calculations!$A61)</f>
        <v>0.24091085523454867</v>
      </c>
      <c r="G61" s="1">
        <f>SUMIFS('ReEDs Generation Data'!L$729:L$1448,'ReEDs Generation Data'!$E$729:$E$1448,Calculations!$A61)</f>
        <v>0.24532942513305506</v>
      </c>
      <c r="H61" s="1">
        <f>SUMIFS('ReEDs Generation Data'!M$729:M$1448,'ReEDs Generation Data'!$E$729:$E$1448,Calculations!$A61)</f>
        <v>0.23715916384503977</v>
      </c>
      <c r="I61" s="1">
        <f>SUMIFS('ReEDs Generation Data'!N$729:N$1448,'ReEDs Generation Data'!$E$729:$E$1448,Calculations!$A61)</f>
        <v>0.22951555543345892</v>
      </c>
      <c r="J61" s="1">
        <f>SUMIFS('ReEDs Generation Data'!O$729:O$1448,'ReEDs Generation Data'!$E$729:$E$1448,Calculations!$A61)</f>
        <v>0.22952762497801718</v>
      </c>
      <c r="K61" s="1">
        <f>SUMIFS('ReEDs Generation Data'!P$729:P$1448,'ReEDs Generation Data'!$E$729:$E$1448,Calculations!$A61)</f>
        <v>0.22953969579204558</v>
      </c>
      <c r="L61" s="1">
        <f>SUMIFS('ReEDs Generation Data'!Q$729:Q$1448,'ReEDs Generation Data'!$E$729:$E$1448,Calculations!$A61)</f>
        <v>0.22686830373882333</v>
      </c>
      <c r="M61" s="1">
        <f>SUMIFS('ReEDs Generation Data'!R$729:R$1448,'ReEDs Generation Data'!$E$729:$E$1448,Calculations!$A61)</f>
        <v>0.22425837589532721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4.3810293208867777E-2</v>
      </c>
      <c r="C63" s="1">
        <f>SUMIFS('ReEDs Generation Data'!H$729:H$1448,'ReEDs Generation Data'!$E$729:$E$1448,Calculations!$A63)</f>
        <v>5.0548439008865971E-2</v>
      </c>
      <c r="D63" s="1">
        <f>SUMIFS('ReEDs Generation Data'!I$729:I$1448,'ReEDs Generation Data'!$E$729:$E$1448,Calculations!$A63)</f>
        <v>5.2908343240717234E-2</v>
      </c>
      <c r="E63" s="1">
        <f>SUMIFS('ReEDs Generation Data'!J$729:J$1448,'ReEDs Generation Data'!$E$729:$E$1448,Calculations!$A63)</f>
        <v>5.5499387431867102E-2</v>
      </c>
      <c r="F63" s="1">
        <f>SUMIFS('ReEDs Generation Data'!K$729:K$1448,'ReEDs Generation Data'!$E$729:$E$1448,Calculations!$A63)</f>
        <v>5.64989736925001E-2</v>
      </c>
      <c r="G63" s="1">
        <f>SUMIFS('ReEDs Generation Data'!L$729:L$1448,'ReEDs Generation Data'!$E$729:$E$1448,Calculations!$A63)</f>
        <v>5.753522697469917E-2</v>
      </c>
      <c r="H63" s="1">
        <f>SUMIFS('ReEDs Generation Data'!M$729:M$1448,'ReEDs Generation Data'!$E$729:$E$1448,Calculations!$A63)</f>
        <v>5.5619118308184293E-2</v>
      </c>
      <c r="I63" s="1">
        <f>SUMIFS('ReEDs Generation Data'!N$729:N$1448,'ReEDs Generation Data'!$E$729:$E$1448,Calculations!$A63)</f>
        <v>5.3826521498292819E-2</v>
      </c>
      <c r="J63" s="1">
        <f>SUMIFS('ReEDs Generation Data'!O$729:O$1448,'ReEDs Generation Data'!$E$729:$E$1448,Calculations!$A63)</f>
        <v>5.3829352075934554E-2</v>
      </c>
      <c r="K63" s="1">
        <f>SUMIFS('ReEDs Generation Data'!P$729:P$1448,'ReEDs Generation Data'!$E$729:$E$1448,Calculations!$A63)</f>
        <v>5.3832182951295375E-2</v>
      </c>
      <c r="L63" s="1">
        <f>SUMIFS('ReEDs Generation Data'!Q$729:Q$1448,'ReEDs Generation Data'!$E$729:$E$1448,Calculations!$A63)</f>
        <v>5.3205681878147747E-2</v>
      </c>
      <c r="M63" s="1">
        <f>SUMIFS('ReEDs Generation Data'!R$729:R$1448,'ReEDs Generation Data'!$E$729:$E$1448,Calculations!$A63)</f>
        <v>5.2593595534319672E-2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5.3974844881749216E-2</v>
      </c>
      <c r="C64" s="1">
        <f>SUMIFS('ReEDs Generation Data'!H$729:H$1448,'ReEDs Generation Data'!$E$729:$E$1448,Calculations!$A64)</f>
        <v>5.6471794849360768E-2</v>
      </c>
      <c r="D64" s="1">
        <f>SUMIFS('ReEDs Generation Data'!I$729:I$1448,'ReEDs Generation Data'!$E$729:$E$1448,Calculations!$A64)</f>
        <v>5.9108236849515682E-2</v>
      </c>
      <c r="E64" s="1">
        <f>SUMIFS('ReEDs Generation Data'!J$729:J$1448,'ReEDs Generation Data'!$E$729:$E$1448,Calculations!$A64)</f>
        <v>6.2002904199828499E-2</v>
      </c>
      <c r="F64" s="1">
        <f>SUMIFS('ReEDs Generation Data'!K$729:K$1448,'ReEDs Generation Data'!$E$729:$E$1448,Calculations!$A64)</f>
        <v>6.3119623753419576E-2</v>
      </c>
      <c r="G64" s="1">
        <f>SUMIFS('ReEDs Generation Data'!L$729:L$1448,'ReEDs Generation Data'!$E$729:$E$1448,Calculations!$A64)</f>
        <v>6.4277307035272416E-2</v>
      </c>
      <c r="H64" s="1">
        <f>SUMIFS('ReEDs Generation Data'!M$729:M$1448,'ReEDs Generation Data'!$E$729:$E$1448,Calculations!$A64)</f>
        <v>6.2136665352835276E-2</v>
      </c>
      <c r="I64" s="1">
        <f>SUMIFS('ReEDs Generation Data'!N$729:N$1448,'ReEDs Generation Data'!$E$729:$E$1448,Calculations!$A64)</f>
        <v>6.0134008865697176E-2</v>
      </c>
      <c r="J64" s="1">
        <f>SUMIFS('ReEDs Generation Data'!O$729:O$1448,'ReEDs Generation Data'!$E$729:$E$1448,Calculations!$A64)</f>
        <v>6.0137171135453145E-2</v>
      </c>
      <c r="K64" s="1">
        <f>SUMIFS('ReEDs Generation Data'!P$729:P$1448,'ReEDs Generation Data'!$E$729:$E$1448,Calculations!$A64)</f>
        <v>6.0140333737815452E-2</v>
      </c>
      <c r="L64" s="1">
        <f>SUMIFS('ReEDs Generation Data'!Q$729:Q$1448,'ReEDs Generation Data'!$E$729:$E$1448,Calculations!$A64)</f>
        <v>6.3726656696805994E-2</v>
      </c>
      <c r="M64" s="1">
        <f>SUMIFS('ReEDs Generation Data'!R$729:R$1448,'ReEDs Generation Data'!$E$729:$E$1448,Calculations!$A64)</f>
        <v>6.7230464434479317E-2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1.8299049652147996E-3</v>
      </c>
      <c r="C65" s="1">
        <f>SUMIFS('ReEDs Generation Data'!H$729:H$1448,'ReEDs Generation Data'!$E$729:$E$1448,Calculations!$A65)</f>
        <v>1.9260958664387032E-3</v>
      </c>
      <c r="D65" s="1">
        <f>SUMIFS('ReEDs Generation Data'!I$729:I$1448,'ReEDs Generation Data'!$E$729:$E$1448,Calculations!$A65)</f>
        <v>2.0263960393162952E-3</v>
      </c>
      <c r="E65" s="1">
        <f>SUMIFS('ReEDs Generation Data'!J$729:J$1448,'ReEDs Generation Data'!$E$729:$E$1448,Calculations!$A65)</f>
        <v>2.1365200760455078E-3</v>
      </c>
      <c r="F65" s="1">
        <f>SUMIFS('ReEDs Generation Data'!K$729:K$1448,'ReEDs Generation Data'!$E$729:$E$1448,Calculations!$A65)</f>
        <v>2.1899751116993445E-3</v>
      </c>
      <c r="G65" s="1">
        <f>SUMIFS('ReEDs Generation Data'!L$729:L$1448,'ReEDs Generation Data'!$E$729:$E$1448,Calculations!$A65)</f>
        <v>2.2453909955784195E-3</v>
      </c>
      <c r="H65" s="1">
        <f>SUMIFS('ReEDs Generation Data'!M$729:M$1448,'ReEDs Generation Data'!$E$729:$E$1448,Calculations!$A65)</f>
        <v>2.1958891713917514E-3</v>
      </c>
      <c r="I65" s="1">
        <f>SUMIFS('ReEDs Generation Data'!N$729:N$1448,'ReEDs Generation Data'!$E$729:$E$1448,Calculations!$A65)</f>
        <v>2.1495782216676791E-3</v>
      </c>
      <c r="J65" s="1">
        <f>SUMIFS('ReEDs Generation Data'!O$729:O$1448,'ReEDs Generation Data'!$E$729:$E$1448,Calculations!$A65)</f>
        <v>2.1910194279297331E-3</v>
      </c>
      <c r="K65" s="1">
        <f>SUMIFS('ReEDs Generation Data'!P$729:P$1448,'ReEDs Generation Data'!$E$729:$E$1448,Calculations!$A65)</f>
        <v>2.2324649929620572E-3</v>
      </c>
      <c r="L65" s="1">
        <f>SUMIFS('ReEDs Generation Data'!Q$729:Q$1448,'ReEDs Generation Data'!$E$729:$E$1448,Calculations!$A65)</f>
        <v>2.2752871362028497E-3</v>
      </c>
      <c r="M65" s="1">
        <f>SUMIFS('ReEDs Generation Data'!R$729:R$1448,'ReEDs Generation Data'!$E$729:$E$1448,Calculations!$A65)</f>
        <v>2.3171240144055534E-3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7.7254708130390821E-4</v>
      </c>
      <c r="C70" s="1">
        <f>SUMIFS('ReEDs Generation Data'!H$729:H$1448,'ReEDs Generation Data'!$E$729:$E$1448,Calculations!$A70)</f>
        <v>8.082861633497458E-4</v>
      </c>
      <c r="D70" s="1">
        <f>SUMIFS('ReEDs Generation Data'!I$729:I$1448,'ReEDs Generation Data'!$E$729:$E$1448,Calculations!$A70)</f>
        <v>8.4602180810627978E-4</v>
      </c>
      <c r="E70" s="1">
        <f>SUMIFS('ReEDs Generation Data'!J$729:J$1448,'ReEDs Generation Data'!$E$729:$E$1448,Calculations!$A70)</f>
        <v>8.8745345682577519E-4</v>
      </c>
      <c r="F70" s="1">
        <f>SUMIFS('ReEDs Generation Data'!K$729:K$1448,'ReEDs Generation Data'!$E$729:$E$1448,Calculations!$A70)</f>
        <v>9.0343716986194731E-4</v>
      </c>
      <c r="G70" s="1">
        <f>SUMIFS('ReEDs Generation Data'!L$729:L$1448,'ReEDs Generation Data'!$E$729:$E$1448,Calculations!$A70)</f>
        <v>9.200072006314505E-4</v>
      </c>
      <c r="H70" s="1">
        <f>SUMIFS('ReEDs Generation Data'!M$729:M$1448,'ReEDs Generation Data'!$E$729:$E$1448,Calculations!$A70)</f>
        <v>8.8936799291334753E-4</v>
      </c>
      <c r="I70" s="1">
        <f>SUMIFS('ReEDs Generation Data'!N$729:N$1448,'ReEDs Generation Data'!$E$729:$E$1448,Calculations!$A70)</f>
        <v>8.6070378040134423E-4</v>
      </c>
      <c r="J70" s="1">
        <f>SUMIFS('ReEDs Generation Data'!O$729:O$1448,'ReEDs Generation Data'!$E$729:$E$1448,Calculations!$A70)</f>
        <v>8.6074904226871257E-4</v>
      </c>
      <c r="K70" s="1">
        <f>SUMIFS('ReEDs Generation Data'!P$729:P$1448,'ReEDs Generation Data'!$E$729:$E$1448,Calculations!$A70)</f>
        <v>8.6079430889670716E-4</v>
      </c>
      <c r="L70" s="1">
        <f>SUMIFS('ReEDs Generation Data'!Q$729:Q$1448,'ReEDs Generation Data'!$E$729:$E$1448,Calculations!$A70)</f>
        <v>8.5077635070297981E-4</v>
      </c>
      <c r="M70" s="1">
        <f>SUMIFS('ReEDs Generation Data'!R$729:R$1448,'ReEDs Generation Data'!$E$729:$E$1448,Calculations!$A70)</f>
        <v>8.4098888877156793E-4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2.5993377446548985E-4</v>
      </c>
      <c r="C73" s="1">
        <f>SUMIFS('ReEDs Generation Data'!H$729:H$1448,'ReEDs Generation Data'!$E$729:$E$1448,Calculations!$A73)</f>
        <v>2.7195866552640361E-4</v>
      </c>
      <c r="D73" s="1">
        <f>SUMIFS('ReEDs Generation Data'!I$729:I$1448,'ReEDs Generation Data'!$E$729:$E$1448,Calculations!$A73)</f>
        <v>2.8465532675370312E-4</v>
      </c>
      <c r="E73" s="1">
        <f>SUMIFS('ReEDs Generation Data'!J$729:J$1448,'ReEDs Generation Data'!$E$729:$E$1448,Calculations!$A73)</f>
        <v>2.9859555783426063E-4</v>
      </c>
      <c r="F73" s="1">
        <f>SUMIFS('ReEDs Generation Data'!K$729:K$1448,'ReEDs Generation Data'!$E$729:$E$1448,Calculations!$A73)</f>
        <v>3.0397349137386203E-4</v>
      </c>
      <c r="G73" s="1">
        <f>SUMIFS('ReEDs Generation Data'!L$729:L$1448,'ReEDs Generation Data'!$E$729:$E$1448,Calculations!$A73)</f>
        <v>3.0954869933873681E-4</v>
      </c>
      <c r="H73" s="1">
        <f>SUMIFS('ReEDs Generation Data'!M$729:M$1448,'ReEDs Generation Data'!$E$729:$E$1448,Calculations!$A73)</f>
        <v>2.9923972904872322E-4</v>
      </c>
      <c r="I73" s="1">
        <f>SUMIFS('ReEDs Generation Data'!N$729:N$1448,'ReEDs Generation Data'!$E$729:$E$1448,Calculations!$A73)</f>
        <v>2.895952722503745E-4</v>
      </c>
      <c r="J73" s="1">
        <f>SUMIFS('ReEDs Generation Data'!O$729:O$1448,'ReEDs Generation Data'!$E$729:$E$1448,Calculations!$A73)</f>
        <v>2.8961050120963037E-4</v>
      </c>
      <c r="K73" s="1">
        <f>SUMIFS('ReEDs Generation Data'!P$729:P$1448,'ReEDs Generation Data'!$E$729:$E$1448,Calculations!$A73)</f>
        <v>2.8962573177066246E-4</v>
      </c>
      <c r="L73" s="1">
        <f>SUMIFS('ReEDs Generation Data'!Q$729:Q$1448,'ReEDs Generation Data'!$E$729:$E$1448,Calculations!$A73)</f>
        <v>2.8625505605554878E-4</v>
      </c>
      <c r="M73" s="1">
        <f>SUMIFS('ReEDs Generation Data'!R$729:R$1448,'ReEDs Generation Data'!$E$729:$E$1448,Calculations!$A73)</f>
        <v>2.8296193388366092E-4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0.90793724086689376</v>
      </c>
      <c r="G1420" s="44">
        <f>G694/SUMIFS(G$3:G$722,$B$3:$B$722,$B1420)*SUMIFS(Calculations!$E$3:$E$53,Calculations!$A$3:$A$53,$B1420)</f>
        <v>0.79634864567575447</v>
      </c>
      <c r="H1420" s="44">
        <f>H694/SUMIFS(H$3:H$722,$B$3:$B$722,$B1420)*SUMIFS(Calculations!$E$3:$E$53,Calculations!$A$3:$A$53,$B1420)</f>
        <v>0.67443556915414415</v>
      </c>
      <c r="I1420" s="44">
        <f>I694/SUMIFS(I$3:I$722,$B$3:$B$722,$B1420)*SUMIFS(Calculations!$E$3:$E$53,Calculations!$A$3:$A$53,$B1420)</f>
        <v>0.65922589090189099</v>
      </c>
      <c r="J1420" s="44">
        <f>J694/SUMIFS(J$3:J$722,$B$3:$B$722,$B1420)*SUMIFS(Calculations!$E$3:$E$53,Calculations!$A$3:$A$53,$B1420)</f>
        <v>0.64252650626040286</v>
      </c>
      <c r="K1420" s="44">
        <f>K694/SUMIFS(K$3:K$722,$B$3:$B$722,$B1420)*SUMIFS(Calculations!$E$3:$E$53,Calculations!$A$3:$A$53,$B1420)</f>
        <v>0.63607316154659643</v>
      </c>
      <c r="L1420" s="44">
        <f>L694/SUMIFS(L$3:L$722,$B$3:$B$722,$B1420)*SUMIFS(Calculations!$E$3:$E$53,Calculations!$A$3:$A$53,$B1420)</f>
        <v>0.62938309396142467</v>
      </c>
      <c r="M1420" s="44">
        <f>M694/SUMIFS(M$3:M$722,$B$3:$B$722,$B1420)*SUMIFS(Calculations!$E$3:$E$53,Calculations!$A$3:$A$53,$B1420)</f>
        <v>0.6417005556005867</v>
      </c>
      <c r="N1420" s="44">
        <f>N694/SUMIFS(N$3:N$722,$B$3:$B$722,$B1420)*SUMIFS(Calculations!$E$3:$E$53,Calculations!$A$3:$A$53,$B1420)</f>
        <v>0.65322403692823172</v>
      </c>
      <c r="O1420" s="44">
        <f>O694/SUMIFS(O$3:O$722,$B$3:$B$722,$B1420)*SUMIFS(Calculations!$E$3:$E$53,Calculations!$A$3:$A$53,$B1420)</f>
        <v>0.65316447283918688</v>
      </c>
      <c r="P1420" s="44">
        <f>P694/SUMIFS(P$3:P$722,$B$3:$B$722,$B1420)*SUMIFS(Calculations!$E$3:$E$53,Calculations!$A$3:$A$53,$B1420)</f>
        <v>0.65310490248521413</v>
      </c>
      <c r="Q1420" s="44">
        <f>Q694/SUMIFS(Q$3:Q$722,$B$3:$B$722,$B1420)*SUMIFS(Calculations!$E$3:$E$53,Calculations!$A$3:$A$53,$B1420)</f>
        <v>0.65278703914326142</v>
      </c>
      <c r="R1420" s="44">
        <f>R694/SUMIFS(R$3:R$722,$B$3:$B$722,$B1420)*SUMIFS(Calculations!$E$3:$E$53,Calculations!$A$3:$A$53,$B1420)</f>
        <v>0.65247648929881297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3.764278234401322E-2</v>
      </c>
      <c r="G1423" s="44">
        <f>G697/SUMIFS(G$3:G$722,$B$3:$B$722,$B1423)*SUMIFS(Calculations!$E$3:$E$53,Calculations!$A$3:$A$53,$B1423)</f>
        <v>4.3810293208867777E-2</v>
      </c>
      <c r="H1423" s="44">
        <f>H697/SUMIFS(H$3:H$722,$B$3:$B$722,$B1423)*SUMIFS(Calculations!$E$3:$E$53,Calculations!$A$3:$A$53,$B1423)</f>
        <v>5.0548439008865971E-2</v>
      </c>
      <c r="I1423" s="44">
        <f>I697/SUMIFS(I$3:I$722,$B$3:$B$722,$B1423)*SUMIFS(Calculations!$E$3:$E$53,Calculations!$A$3:$A$53,$B1423)</f>
        <v>5.2908343240717234E-2</v>
      </c>
      <c r="J1423" s="44">
        <f>J697/SUMIFS(J$3:J$722,$B$3:$B$722,$B1423)*SUMIFS(Calculations!$E$3:$E$53,Calculations!$A$3:$A$53,$B1423)</f>
        <v>5.5499387431867102E-2</v>
      </c>
      <c r="K1423" s="44">
        <f>K697/SUMIFS(K$3:K$722,$B$3:$B$722,$B1423)*SUMIFS(Calculations!$E$3:$E$53,Calculations!$A$3:$A$53,$B1423)</f>
        <v>5.64989736925001E-2</v>
      </c>
      <c r="L1423" s="44">
        <f>L697/SUMIFS(L$3:L$722,$B$3:$B$722,$B1423)*SUMIFS(Calculations!$E$3:$E$53,Calculations!$A$3:$A$53,$B1423)</f>
        <v>5.753522697469917E-2</v>
      </c>
      <c r="M1423" s="44">
        <f>M697/SUMIFS(M$3:M$722,$B$3:$B$722,$B1423)*SUMIFS(Calculations!$E$3:$E$53,Calculations!$A$3:$A$53,$B1423)</f>
        <v>5.5619118308184293E-2</v>
      </c>
      <c r="N1423" s="44">
        <f>N697/SUMIFS(N$3:N$722,$B$3:$B$722,$B1423)*SUMIFS(Calculations!$E$3:$E$53,Calculations!$A$3:$A$53,$B1423)</f>
        <v>5.3826521498292819E-2</v>
      </c>
      <c r="O1423" s="44">
        <f>O697/SUMIFS(O$3:O$722,$B$3:$B$722,$B1423)*SUMIFS(Calculations!$E$3:$E$53,Calculations!$A$3:$A$53,$B1423)</f>
        <v>5.3829352075934554E-2</v>
      </c>
      <c r="P1423" s="44">
        <f>P697/SUMIFS(P$3:P$722,$B$3:$B$722,$B1423)*SUMIFS(Calculations!$E$3:$E$53,Calculations!$A$3:$A$53,$B1423)</f>
        <v>5.3832182951295375E-2</v>
      </c>
      <c r="Q1423" s="44">
        <f>Q697/SUMIFS(Q$3:Q$722,$B$3:$B$722,$B1423)*SUMIFS(Calculations!$E$3:$E$53,Calculations!$A$3:$A$53,$B1423)</f>
        <v>5.3205681878147747E-2</v>
      </c>
      <c r="R1423" s="44">
        <f>R697/SUMIFS(R$3:R$722,$B$3:$B$722,$B1423)*SUMIFS(Calculations!$E$3:$E$53,Calculations!$A$3:$A$53,$B1423)</f>
        <v>5.2593595534319672E-2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5.1689354702203573E-2</v>
      </c>
      <c r="G1425" s="44">
        <f>G699/SUMIFS(G$3:G$722,$B$3:$B$722,$B1425)*SUMIFS(Calculations!$E$3:$E$53,Calculations!$A$3:$A$53,$B1425)</f>
        <v>5.3974844881749216E-2</v>
      </c>
      <c r="H1425" s="44">
        <f>H699/SUMIFS(H$3:H$722,$B$3:$B$722,$B1425)*SUMIFS(Calculations!$E$3:$E$53,Calculations!$A$3:$A$53,$B1425)</f>
        <v>5.6471794849360768E-2</v>
      </c>
      <c r="I1425" s="44">
        <f>I699/SUMIFS(I$3:I$722,$B$3:$B$722,$B1425)*SUMIFS(Calculations!$E$3:$E$53,Calculations!$A$3:$A$53,$B1425)</f>
        <v>5.9108236849515682E-2</v>
      </c>
      <c r="J1425" s="44">
        <f>J699/SUMIFS(J$3:J$722,$B$3:$B$722,$B1425)*SUMIFS(Calculations!$E$3:$E$53,Calculations!$A$3:$A$53,$B1425)</f>
        <v>6.2002904199828499E-2</v>
      </c>
      <c r="K1425" s="44">
        <f>K699/SUMIFS(K$3:K$722,$B$3:$B$722,$B1425)*SUMIFS(Calculations!$E$3:$E$53,Calculations!$A$3:$A$53,$B1425)</f>
        <v>6.3119623753419576E-2</v>
      </c>
      <c r="L1425" s="44">
        <f>L699/SUMIFS(L$3:L$722,$B$3:$B$722,$B1425)*SUMIFS(Calculations!$E$3:$E$53,Calculations!$A$3:$A$53,$B1425)</f>
        <v>6.4277307035272416E-2</v>
      </c>
      <c r="M1425" s="44">
        <f>M699/SUMIFS(M$3:M$722,$B$3:$B$722,$B1425)*SUMIFS(Calculations!$E$3:$E$53,Calculations!$A$3:$A$53,$B1425)</f>
        <v>6.2136665352835276E-2</v>
      </c>
      <c r="N1425" s="44">
        <f>N699/SUMIFS(N$3:N$722,$B$3:$B$722,$B1425)*SUMIFS(Calculations!$E$3:$E$53,Calculations!$A$3:$A$53,$B1425)</f>
        <v>6.0134008865697176E-2</v>
      </c>
      <c r="O1425" s="44">
        <f>O699/SUMIFS(O$3:O$722,$B$3:$B$722,$B1425)*SUMIFS(Calculations!$E$3:$E$53,Calculations!$A$3:$A$53,$B1425)</f>
        <v>6.0137171135453145E-2</v>
      </c>
      <c r="P1425" s="44">
        <f>P699/SUMIFS(P$3:P$722,$B$3:$B$722,$B1425)*SUMIFS(Calculations!$E$3:$E$53,Calculations!$A$3:$A$53,$B1425)</f>
        <v>6.0140333737815452E-2</v>
      </c>
      <c r="Q1425" s="44">
        <f>Q699/SUMIFS(Q$3:Q$722,$B$3:$B$722,$B1425)*SUMIFS(Calculations!$E$3:$E$53,Calculations!$A$3:$A$53,$B1425)</f>
        <v>6.3726656696805994E-2</v>
      </c>
      <c r="R1425" s="44">
        <f>R699/SUMIFS(R$3:R$722,$B$3:$B$722,$B1425)*SUMIFS(Calculations!$E$3:$E$53,Calculations!$A$3:$A$53,$B1425)</f>
        <v>6.7230464434479317E-2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0.10300383041264444</v>
      </c>
      <c r="H1426" s="44">
        <f>H700/SUMIFS(H$3:H$722,$B$3:$B$722,$B1426)*SUMIFS(Calculations!$E$3:$E$53,Calculations!$A$3:$A$53,$B1426)</f>
        <v>0.21553785629231412</v>
      </c>
      <c r="I1426" s="44">
        <f>I700/SUMIFS(I$3:I$722,$B$3:$B$722,$B1426)*SUMIFS(Calculations!$E$3:$E$53,Calculations!$A$3:$A$53,$B1426)</f>
        <v>0.22560045583369992</v>
      </c>
      <c r="J1426" s="44">
        <f>J700/SUMIFS(J$3:J$722,$B$3:$B$722,$B1426)*SUMIFS(Calculations!$E$3:$E$53,Calculations!$A$3:$A$53,$B1426)</f>
        <v>0.23664863301719596</v>
      </c>
      <c r="K1426" s="44">
        <f>K700/SUMIFS(K$3:K$722,$B$3:$B$722,$B1426)*SUMIFS(Calculations!$E$3:$E$53,Calculations!$A$3:$A$53,$B1426)</f>
        <v>0.24091085523454867</v>
      </c>
      <c r="L1426" s="44">
        <f>L700/SUMIFS(L$3:L$722,$B$3:$B$722,$B1426)*SUMIFS(Calculations!$E$3:$E$53,Calculations!$A$3:$A$53,$B1426)</f>
        <v>0.24532942513305506</v>
      </c>
      <c r="M1426" s="44">
        <f>M700/SUMIFS(M$3:M$722,$B$3:$B$722,$B1426)*SUMIFS(Calculations!$E$3:$E$53,Calculations!$A$3:$A$53,$B1426)</f>
        <v>0.23715916384503977</v>
      </c>
      <c r="N1426" s="44">
        <f>N700/SUMIFS(N$3:N$722,$B$3:$B$722,$B1426)*SUMIFS(Calculations!$E$3:$E$53,Calculations!$A$3:$A$53,$B1426)</f>
        <v>0.22951555543345892</v>
      </c>
      <c r="O1426" s="44">
        <f>O700/SUMIFS(O$3:O$722,$B$3:$B$722,$B1426)*SUMIFS(Calculations!$E$3:$E$53,Calculations!$A$3:$A$53,$B1426)</f>
        <v>0.22952762497801718</v>
      </c>
      <c r="P1426" s="44">
        <f>P700/SUMIFS(P$3:P$722,$B$3:$B$722,$B1426)*SUMIFS(Calculations!$E$3:$E$53,Calculations!$A$3:$A$53,$B1426)</f>
        <v>0.22953969579204558</v>
      </c>
      <c r="Q1426" s="44">
        <f>Q700/SUMIFS(Q$3:Q$722,$B$3:$B$722,$B1426)*SUMIFS(Calculations!$E$3:$E$53,Calculations!$A$3:$A$53,$B1426)</f>
        <v>0.22686830373882333</v>
      </c>
      <c r="R1426" s="44">
        <f>R700/SUMIFS(R$3:R$722,$B$3:$B$722,$B1426)*SUMIFS(Calculations!$E$3:$E$53,Calculations!$A$3:$A$53,$B1426)</f>
        <v>0.22425837589532721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7.3983464328903291E-4</v>
      </c>
      <c r="G1427" s="44">
        <f>G701/SUMIFS(G$3:G$722,$B$3:$B$722,$B1427)*SUMIFS(Calculations!$E$3:$E$53,Calculations!$A$3:$A$53,$B1427)</f>
        <v>7.7254708130390821E-4</v>
      </c>
      <c r="H1427" s="44">
        <f>H701/SUMIFS(H$3:H$722,$B$3:$B$722,$B1427)*SUMIFS(Calculations!$E$3:$E$53,Calculations!$A$3:$A$53,$B1427)</f>
        <v>8.082861633497458E-4</v>
      </c>
      <c r="I1427" s="44">
        <f>I701/SUMIFS(I$3:I$722,$B$3:$B$722,$B1427)*SUMIFS(Calculations!$E$3:$E$53,Calculations!$A$3:$A$53,$B1427)</f>
        <v>8.4602180810627978E-4</v>
      </c>
      <c r="J1427" s="44">
        <f>J701/SUMIFS(J$3:J$722,$B$3:$B$722,$B1427)*SUMIFS(Calculations!$E$3:$E$53,Calculations!$A$3:$A$53,$B1427)</f>
        <v>8.8745345682577519E-4</v>
      </c>
      <c r="K1427" s="44">
        <f>K701/SUMIFS(K$3:K$722,$B$3:$B$722,$B1427)*SUMIFS(Calculations!$E$3:$E$53,Calculations!$A$3:$A$53,$B1427)</f>
        <v>9.0343716986194731E-4</v>
      </c>
      <c r="L1427" s="44">
        <f>L701/SUMIFS(L$3:L$722,$B$3:$B$722,$B1427)*SUMIFS(Calculations!$E$3:$E$53,Calculations!$A$3:$A$53,$B1427)</f>
        <v>9.200072006314505E-4</v>
      </c>
      <c r="M1427" s="44">
        <f>M701/SUMIFS(M$3:M$722,$B$3:$B$722,$B1427)*SUMIFS(Calculations!$E$3:$E$53,Calculations!$A$3:$A$53,$B1427)</f>
        <v>8.8936799291334753E-4</v>
      </c>
      <c r="N1427" s="44">
        <f>N701/SUMIFS(N$3:N$722,$B$3:$B$722,$B1427)*SUMIFS(Calculations!$E$3:$E$53,Calculations!$A$3:$A$53,$B1427)</f>
        <v>8.6070378040134423E-4</v>
      </c>
      <c r="O1427" s="44">
        <f>O701/SUMIFS(O$3:O$722,$B$3:$B$722,$B1427)*SUMIFS(Calculations!$E$3:$E$53,Calculations!$A$3:$A$53,$B1427)</f>
        <v>8.6074904226871257E-4</v>
      </c>
      <c r="P1427" s="44">
        <f>P701/SUMIFS(P$3:P$722,$B$3:$B$722,$B1427)*SUMIFS(Calculations!$E$3:$E$53,Calculations!$A$3:$A$53,$B1427)</f>
        <v>8.6079430889670716E-4</v>
      </c>
      <c r="Q1427" s="44">
        <f>Q701/SUMIFS(Q$3:Q$722,$B$3:$B$722,$B1427)*SUMIFS(Calculations!$E$3:$E$53,Calculations!$A$3:$A$53,$B1427)</f>
        <v>8.5077635070297981E-4</v>
      </c>
      <c r="R1427" s="44">
        <f>R701/SUMIFS(R$3:R$722,$B$3:$B$722,$B1427)*SUMIFS(Calculations!$E$3:$E$53,Calculations!$A$3:$A$53,$B1427)</f>
        <v>8.4098888877156793E-4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2.4892723817669383E-4</v>
      </c>
      <c r="G1430" s="44">
        <f>G704/SUMIFS(G$3:G$722,$B$3:$B$722,$B1430)*SUMIFS(Calculations!$E$3:$E$53,Calculations!$A$3:$A$53,$B1430)</f>
        <v>2.5993377446548985E-4</v>
      </c>
      <c r="H1430" s="44">
        <f>H704/SUMIFS(H$3:H$722,$B$3:$B$722,$B1430)*SUMIFS(Calculations!$E$3:$E$53,Calculations!$A$3:$A$53,$B1430)</f>
        <v>2.7195866552640361E-4</v>
      </c>
      <c r="I1430" s="44">
        <f>I704/SUMIFS(I$3:I$722,$B$3:$B$722,$B1430)*SUMIFS(Calculations!$E$3:$E$53,Calculations!$A$3:$A$53,$B1430)</f>
        <v>2.8465532675370312E-4</v>
      </c>
      <c r="J1430" s="44">
        <f>J704/SUMIFS(J$3:J$722,$B$3:$B$722,$B1430)*SUMIFS(Calculations!$E$3:$E$53,Calculations!$A$3:$A$53,$B1430)</f>
        <v>2.9859555783426063E-4</v>
      </c>
      <c r="K1430" s="44">
        <f>K704/SUMIFS(K$3:K$722,$B$3:$B$722,$B1430)*SUMIFS(Calculations!$E$3:$E$53,Calculations!$A$3:$A$53,$B1430)</f>
        <v>3.0397349137386203E-4</v>
      </c>
      <c r="L1430" s="44">
        <f>L704/SUMIFS(L$3:L$722,$B$3:$B$722,$B1430)*SUMIFS(Calculations!$E$3:$E$53,Calculations!$A$3:$A$53,$B1430)</f>
        <v>3.0954869933873681E-4</v>
      </c>
      <c r="M1430" s="44">
        <f>M704/SUMIFS(M$3:M$722,$B$3:$B$722,$B1430)*SUMIFS(Calculations!$E$3:$E$53,Calculations!$A$3:$A$53,$B1430)</f>
        <v>2.9923972904872322E-4</v>
      </c>
      <c r="N1430" s="44">
        <f>N704/SUMIFS(N$3:N$722,$B$3:$B$722,$B1430)*SUMIFS(Calculations!$E$3:$E$53,Calculations!$A$3:$A$53,$B1430)</f>
        <v>2.895952722503745E-4</v>
      </c>
      <c r="O1430" s="44">
        <f>O704/SUMIFS(O$3:O$722,$B$3:$B$722,$B1430)*SUMIFS(Calculations!$E$3:$E$53,Calculations!$A$3:$A$53,$B1430)</f>
        <v>2.8961050120963037E-4</v>
      </c>
      <c r="P1430" s="44">
        <f>P704/SUMIFS(P$3:P$722,$B$3:$B$722,$B1430)*SUMIFS(Calculations!$E$3:$E$53,Calculations!$A$3:$A$53,$B1430)</f>
        <v>2.8962573177066246E-4</v>
      </c>
      <c r="Q1430" s="44">
        <f>Q704/SUMIFS(Q$3:Q$722,$B$3:$B$722,$B1430)*SUMIFS(Calculations!$E$3:$E$53,Calculations!$A$3:$A$53,$B1430)</f>
        <v>2.8625505605554878E-4</v>
      </c>
      <c r="R1430" s="44">
        <f>R704/SUMIFS(R$3:R$722,$B$3:$B$722,$B1430)*SUMIFS(Calculations!$E$3:$E$53,Calculations!$A$3:$A$53,$B1430)</f>
        <v>2.8296193388366092E-4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1.7418602054236508E-3</v>
      </c>
      <c r="G1431" s="44">
        <f>G705/SUMIFS(G$3:G$722,$B$3:$B$722,$B1431)*SUMIFS(Calculations!$E$3:$E$53,Calculations!$A$3:$A$53,$B1431)</f>
        <v>1.8299049652147996E-3</v>
      </c>
      <c r="H1431" s="44">
        <f>H705/SUMIFS(H$3:H$722,$B$3:$B$722,$B1431)*SUMIFS(Calculations!$E$3:$E$53,Calculations!$A$3:$A$53,$B1431)</f>
        <v>1.9260958664387032E-3</v>
      </c>
      <c r="I1431" s="44">
        <f>I705/SUMIFS(I$3:I$722,$B$3:$B$722,$B1431)*SUMIFS(Calculations!$E$3:$E$53,Calculations!$A$3:$A$53,$B1431)</f>
        <v>2.0263960393162952E-3</v>
      </c>
      <c r="J1431" s="44">
        <f>J705/SUMIFS(J$3:J$722,$B$3:$B$722,$B1431)*SUMIFS(Calculations!$E$3:$E$53,Calculations!$A$3:$A$53,$B1431)</f>
        <v>2.1365200760455078E-3</v>
      </c>
      <c r="K1431" s="44">
        <f>K705/SUMIFS(K$3:K$722,$B$3:$B$722,$B1431)*SUMIFS(Calculations!$E$3:$E$53,Calculations!$A$3:$A$53,$B1431)</f>
        <v>2.1899751116993445E-3</v>
      </c>
      <c r="L1431" s="44">
        <f>L705/SUMIFS(L$3:L$722,$B$3:$B$722,$B1431)*SUMIFS(Calculations!$E$3:$E$53,Calculations!$A$3:$A$53,$B1431)</f>
        <v>2.2453909955784195E-3</v>
      </c>
      <c r="M1431" s="44">
        <f>M705/SUMIFS(M$3:M$722,$B$3:$B$722,$B1431)*SUMIFS(Calculations!$E$3:$E$53,Calculations!$A$3:$A$53,$B1431)</f>
        <v>2.1958891713917514E-3</v>
      </c>
      <c r="N1431" s="44">
        <f>N705/SUMIFS(N$3:N$722,$B$3:$B$722,$B1431)*SUMIFS(Calculations!$E$3:$E$53,Calculations!$A$3:$A$53,$B1431)</f>
        <v>2.1495782216676791E-3</v>
      </c>
      <c r="O1431" s="44">
        <f>O705/SUMIFS(O$3:O$722,$B$3:$B$722,$B1431)*SUMIFS(Calculations!$E$3:$E$53,Calculations!$A$3:$A$53,$B1431)</f>
        <v>2.1910194279297331E-3</v>
      </c>
      <c r="P1431" s="44">
        <f>P705/SUMIFS(P$3:P$722,$B$3:$B$722,$B1431)*SUMIFS(Calculations!$E$3:$E$53,Calculations!$A$3:$A$53,$B1431)</f>
        <v>2.2324649929620572E-3</v>
      </c>
      <c r="Q1431" s="44">
        <f>Q705/SUMIFS(Q$3:Q$722,$B$3:$B$722,$B1431)*SUMIFS(Calculations!$E$3:$E$53,Calculations!$A$3:$A$53,$B1431)</f>
        <v>2.2752871362028497E-3</v>
      </c>
      <c r="R1431" s="44">
        <f>R705/SUMIFS(R$3:R$722,$B$3:$B$722,$B1431)*SUMIFS(Calculations!$E$3:$E$53,Calculations!$A$3:$A$53,$B1431)</f>
        <v>2.3171240144055534E-3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0.99999999999999978</v>
      </c>
      <c r="I1449" s="70">
        <f t="shared" si="312"/>
        <v>1.0000000000000002</v>
      </c>
      <c r="J1449" s="70">
        <f t="shared" si="312"/>
        <v>0.99999999999999989</v>
      </c>
      <c r="K1449" s="70">
        <f t="shared" si="312"/>
        <v>1</v>
      </c>
      <c r="L1449" s="70">
        <f t="shared" si="312"/>
        <v>1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VA</v>
      </c>
      <c r="C6" s="1">
        <f t="shared" ref="C6:AE6" si="1">SUMIFS(C$20:C$119,$B$20:$B$119,$B$6,$A$20:$A$119,$A$6)</f>
        <v>28877488</v>
      </c>
      <c r="D6" s="1">
        <f t="shared" si="1"/>
        <v>29400320</v>
      </c>
      <c r="E6" s="1">
        <f t="shared" si="1"/>
        <v>29678463</v>
      </c>
      <c r="F6" s="1">
        <f t="shared" si="1"/>
        <v>30437308</v>
      </c>
      <c r="G6" s="1">
        <f t="shared" si="1"/>
        <v>30156199</v>
      </c>
      <c r="H6" s="1">
        <f t="shared" si="1"/>
        <v>32866650</v>
      </c>
      <c r="I6" s="1">
        <f t="shared" si="1"/>
        <v>31500656</v>
      </c>
      <c r="J6" s="1">
        <f t="shared" si="1"/>
        <v>29466309</v>
      </c>
      <c r="K6" s="1">
        <f t="shared" si="1"/>
        <v>29008475</v>
      </c>
      <c r="L6" s="1">
        <f t="shared" si="1"/>
        <v>30705823</v>
      </c>
      <c r="M6" s="1">
        <f t="shared" si="1"/>
        <v>31241626</v>
      </c>
      <c r="N6" s="1">
        <f t="shared" si="1"/>
        <v>32642807</v>
      </c>
      <c r="O6" s="1">
        <f t="shared" si="1"/>
        <v>37211367</v>
      </c>
      <c r="P6" s="1">
        <f t="shared" si="1"/>
        <v>37713380</v>
      </c>
      <c r="Q6" s="1">
        <f t="shared" si="1"/>
        <v>39458324</v>
      </c>
      <c r="R6" s="1">
        <f t="shared" si="1"/>
        <v>42376444</v>
      </c>
      <c r="S6" s="1">
        <f t="shared" si="1"/>
        <v>45677733</v>
      </c>
      <c r="T6" s="1">
        <f t="shared" si="1"/>
        <v>44487255</v>
      </c>
      <c r="U6" s="1">
        <f t="shared" si="1"/>
        <v>48576229</v>
      </c>
      <c r="V6" s="1">
        <f t="shared" si="1"/>
        <v>48698862</v>
      </c>
      <c r="W6" s="1">
        <f t="shared" si="1"/>
        <v>50858500</v>
      </c>
      <c r="X6" s="1">
        <f t="shared" si="1"/>
        <v>52912485</v>
      </c>
      <c r="Y6" s="1">
        <f t="shared" si="1"/>
        <v>46817968</v>
      </c>
      <c r="Z6" s="1">
        <f t="shared" si="1"/>
        <v>43672009</v>
      </c>
      <c r="AA6" s="1">
        <f t="shared" si="1"/>
        <v>43825494</v>
      </c>
      <c r="AB6" s="1">
        <f t="shared" si="1"/>
        <v>37638570</v>
      </c>
      <c r="AC6" s="1">
        <f t="shared" si="1"/>
        <v>29458600</v>
      </c>
      <c r="AD6" s="1">
        <f t="shared" si="1"/>
        <v>30579779</v>
      </c>
      <c r="AE6" s="1">
        <f t="shared" si="1"/>
        <v>32161239</v>
      </c>
      <c r="AF6" s="48">
        <f t="shared" ref="AF6:BK6" si="2">AE6</f>
        <v>32161239</v>
      </c>
      <c r="AG6" s="48">
        <f t="shared" si="2"/>
        <v>32161239</v>
      </c>
      <c r="AH6" s="48">
        <f t="shared" si="2"/>
        <v>32161239</v>
      </c>
      <c r="AI6" s="48">
        <f t="shared" si="2"/>
        <v>32161239</v>
      </c>
      <c r="AJ6" s="48">
        <f t="shared" si="2"/>
        <v>32161239</v>
      </c>
      <c r="AK6" s="48">
        <f t="shared" si="2"/>
        <v>32161239</v>
      </c>
      <c r="AL6" s="48">
        <f t="shared" si="2"/>
        <v>32161239</v>
      </c>
      <c r="AM6" s="48">
        <f t="shared" si="2"/>
        <v>32161239</v>
      </c>
      <c r="AN6" s="48">
        <f t="shared" si="2"/>
        <v>32161239</v>
      </c>
      <c r="AO6" s="48">
        <f t="shared" si="2"/>
        <v>32161239</v>
      </c>
      <c r="AP6" s="48">
        <f t="shared" si="2"/>
        <v>32161239</v>
      </c>
      <c r="AQ6" s="48">
        <f t="shared" si="2"/>
        <v>32161239</v>
      </c>
      <c r="AR6" s="48">
        <f t="shared" si="2"/>
        <v>32161239</v>
      </c>
      <c r="AS6" s="48">
        <f t="shared" si="2"/>
        <v>32161239</v>
      </c>
      <c r="AT6" s="48">
        <f t="shared" si="2"/>
        <v>32161239</v>
      </c>
      <c r="AU6" s="48">
        <f t="shared" si="2"/>
        <v>32161239</v>
      </c>
      <c r="AV6" s="48">
        <f t="shared" si="2"/>
        <v>32161239</v>
      </c>
      <c r="AW6" s="48">
        <f t="shared" si="2"/>
        <v>32161239</v>
      </c>
      <c r="AX6" s="48">
        <f t="shared" si="2"/>
        <v>32161239</v>
      </c>
      <c r="AY6" s="48">
        <f t="shared" si="2"/>
        <v>32161239</v>
      </c>
      <c r="AZ6" s="48">
        <f t="shared" si="2"/>
        <v>32161239</v>
      </c>
      <c r="BA6" s="48">
        <f t="shared" si="2"/>
        <v>32161239</v>
      </c>
      <c r="BB6" s="48">
        <f t="shared" si="2"/>
        <v>32161239</v>
      </c>
      <c r="BC6" s="48">
        <f t="shared" si="2"/>
        <v>32161239</v>
      </c>
      <c r="BD6" s="48">
        <f t="shared" si="2"/>
        <v>32161239</v>
      </c>
      <c r="BE6" s="48">
        <f t="shared" si="2"/>
        <v>32161239</v>
      </c>
      <c r="BF6" s="48">
        <f t="shared" si="2"/>
        <v>32161239</v>
      </c>
      <c r="BG6" s="48">
        <f t="shared" si="2"/>
        <v>32161239</v>
      </c>
      <c r="BH6" s="48">
        <f t="shared" si="2"/>
        <v>32161239</v>
      </c>
      <c r="BI6" s="48">
        <f t="shared" si="2"/>
        <v>32161239</v>
      </c>
      <c r="BJ6" s="48">
        <f t="shared" si="2"/>
        <v>32161239</v>
      </c>
      <c r="BK6" s="48">
        <f t="shared" si="2"/>
        <v>32161239</v>
      </c>
    </row>
    <row r="7" spans="1:63">
      <c r="A7" s="1" t="s">
        <v>546</v>
      </c>
      <c r="B7" s="1" t="str">
        <f>About!B2</f>
        <v>VA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VA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375</v>
      </c>
      <c r="P10" s="29">
        <f t="shared" si="6"/>
        <v>16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28220</v>
      </c>
      <c r="AE10" s="29">
        <f t="shared" si="6"/>
        <v>30492</v>
      </c>
      <c r="AF10" s="35">
        <f t="shared" ref="AF10:BK10" si="7">AE10</f>
        <v>30492</v>
      </c>
      <c r="AG10" s="35">
        <f t="shared" si="7"/>
        <v>30492</v>
      </c>
      <c r="AH10" s="35">
        <f t="shared" si="7"/>
        <v>30492</v>
      </c>
      <c r="AI10" s="35">
        <f t="shared" si="7"/>
        <v>30492</v>
      </c>
      <c r="AJ10" s="35">
        <f t="shared" si="7"/>
        <v>30492</v>
      </c>
      <c r="AK10" s="35">
        <f t="shared" si="7"/>
        <v>30492</v>
      </c>
      <c r="AL10" s="35">
        <f t="shared" si="7"/>
        <v>30492</v>
      </c>
      <c r="AM10" s="35">
        <f t="shared" si="7"/>
        <v>30492</v>
      </c>
      <c r="AN10" s="35">
        <f t="shared" si="7"/>
        <v>30492</v>
      </c>
      <c r="AO10" s="35">
        <f t="shared" si="7"/>
        <v>30492</v>
      </c>
      <c r="AP10" s="35">
        <f t="shared" si="7"/>
        <v>30492</v>
      </c>
      <c r="AQ10" s="35">
        <f t="shared" si="7"/>
        <v>30492</v>
      </c>
      <c r="AR10" s="35">
        <f t="shared" si="7"/>
        <v>30492</v>
      </c>
      <c r="AS10" s="35">
        <f t="shared" si="7"/>
        <v>30492</v>
      </c>
      <c r="AT10" s="35">
        <f t="shared" si="7"/>
        <v>30492</v>
      </c>
      <c r="AU10" s="35">
        <f t="shared" si="7"/>
        <v>30492</v>
      </c>
      <c r="AV10" s="35">
        <f t="shared" si="7"/>
        <v>30492</v>
      </c>
      <c r="AW10" s="35">
        <f t="shared" si="7"/>
        <v>30492</v>
      </c>
      <c r="AX10" s="35">
        <f t="shared" si="7"/>
        <v>30492</v>
      </c>
      <c r="AY10" s="35">
        <f t="shared" si="7"/>
        <v>30492</v>
      </c>
      <c r="AZ10" s="35">
        <f t="shared" si="7"/>
        <v>30492</v>
      </c>
      <c r="BA10" s="35">
        <f t="shared" si="7"/>
        <v>30492</v>
      </c>
      <c r="BB10" s="35">
        <f t="shared" si="7"/>
        <v>30492</v>
      </c>
      <c r="BC10" s="35">
        <f t="shared" si="7"/>
        <v>30492</v>
      </c>
      <c r="BD10" s="35">
        <f t="shared" si="7"/>
        <v>30492</v>
      </c>
      <c r="BE10" s="35">
        <f t="shared" si="7"/>
        <v>30492</v>
      </c>
      <c r="BF10" s="35">
        <f t="shared" si="7"/>
        <v>30492</v>
      </c>
      <c r="BG10" s="35">
        <f t="shared" si="7"/>
        <v>30492</v>
      </c>
      <c r="BH10" s="35">
        <f t="shared" si="7"/>
        <v>30492</v>
      </c>
      <c r="BI10" s="35">
        <f t="shared" si="7"/>
        <v>30492</v>
      </c>
      <c r="BJ10" s="35">
        <f t="shared" si="7"/>
        <v>30492</v>
      </c>
      <c r="BK10" s="35">
        <f t="shared" si="7"/>
        <v>30492</v>
      </c>
    </row>
    <row r="11" spans="1:63">
      <c r="A11" s="1" t="s">
        <v>546</v>
      </c>
      <c r="B11" s="29" t="str">
        <f>About!B2</f>
        <v>VA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34</v>
      </c>
      <c r="AE11" s="29">
        <f t="shared" si="8"/>
        <v>856</v>
      </c>
      <c r="AF11" s="35">
        <f>AVERAGE(W11:AE11)</f>
        <v>98.888888888888886</v>
      </c>
      <c r="AG11" s="35">
        <f t="shared" ref="AG11:BK11" si="9">AF11</f>
        <v>98.888888888888886</v>
      </c>
      <c r="AH11" s="35">
        <f t="shared" si="9"/>
        <v>98.888888888888886</v>
      </c>
      <c r="AI11" s="35">
        <f t="shared" si="9"/>
        <v>98.888888888888886</v>
      </c>
      <c r="AJ11" s="35">
        <f t="shared" si="9"/>
        <v>98.888888888888886</v>
      </c>
      <c r="AK11" s="35">
        <f t="shared" si="9"/>
        <v>98.888888888888886</v>
      </c>
      <c r="AL11" s="35">
        <f t="shared" si="9"/>
        <v>98.888888888888886</v>
      </c>
      <c r="AM11" s="35">
        <f t="shared" si="9"/>
        <v>98.888888888888886</v>
      </c>
      <c r="AN11" s="35">
        <f t="shared" si="9"/>
        <v>98.888888888888886</v>
      </c>
      <c r="AO11" s="35">
        <f t="shared" si="9"/>
        <v>98.888888888888886</v>
      </c>
      <c r="AP11" s="35">
        <f t="shared" si="9"/>
        <v>98.888888888888886</v>
      </c>
      <c r="AQ11" s="35">
        <f t="shared" si="9"/>
        <v>98.888888888888886</v>
      </c>
      <c r="AR11" s="35">
        <f t="shared" si="9"/>
        <v>98.888888888888886</v>
      </c>
      <c r="AS11" s="35">
        <f t="shared" si="9"/>
        <v>98.888888888888886</v>
      </c>
      <c r="AT11" s="35">
        <f t="shared" si="9"/>
        <v>98.888888888888886</v>
      </c>
      <c r="AU11" s="35">
        <f t="shared" si="9"/>
        <v>98.888888888888886</v>
      </c>
      <c r="AV11" s="35">
        <f t="shared" si="9"/>
        <v>98.888888888888886</v>
      </c>
      <c r="AW11" s="35">
        <f t="shared" si="9"/>
        <v>98.888888888888886</v>
      </c>
      <c r="AX11" s="35">
        <f t="shared" si="9"/>
        <v>98.888888888888886</v>
      </c>
      <c r="AY11" s="35">
        <f t="shared" si="9"/>
        <v>98.888888888888886</v>
      </c>
      <c r="AZ11" s="35">
        <f t="shared" si="9"/>
        <v>98.888888888888886</v>
      </c>
      <c r="BA11" s="35">
        <f t="shared" si="9"/>
        <v>98.888888888888886</v>
      </c>
      <c r="BB11" s="35">
        <f t="shared" si="9"/>
        <v>98.888888888888886</v>
      </c>
      <c r="BC11" s="35">
        <f t="shared" si="9"/>
        <v>98.888888888888886</v>
      </c>
      <c r="BD11" s="35">
        <f t="shared" si="9"/>
        <v>98.888888888888886</v>
      </c>
      <c r="BE11" s="35">
        <f t="shared" si="9"/>
        <v>98.888888888888886</v>
      </c>
      <c r="BF11" s="35">
        <f t="shared" si="9"/>
        <v>98.888888888888886</v>
      </c>
      <c r="BG11" s="35">
        <f t="shared" si="9"/>
        <v>98.888888888888886</v>
      </c>
      <c r="BH11" s="35">
        <f t="shared" si="9"/>
        <v>98.888888888888886</v>
      </c>
      <c r="BI11" s="35">
        <f t="shared" si="9"/>
        <v>98.888888888888886</v>
      </c>
      <c r="BJ11" s="35">
        <f t="shared" si="9"/>
        <v>98.888888888888886</v>
      </c>
      <c r="BK11" s="35">
        <f t="shared" si="9"/>
        <v>98.888888888888886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VA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375</v>
      </c>
      <c r="P14" s="29">
        <f t="shared" si="11"/>
        <v>16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28186</v>
      </c>
      <c r="AE14" s="29">
        <f t="shared" si="11"/>
        <v>29636</v>
      </c>
      <c r="AF14" s="29">
        <f t="shared" si="11"/>
        <v>30393.111111111109</v>
      </c>
      <c r="AG14" s="29">
        <f t="shared" si="11"/>
        <v>30393.111111111109</v>
      </c>
      <c r="AH14" s="29">
        <f t="shared" si="11"/>
        <v>30393.111111111109</v>
      </c>
      <c r="AI14" s="29">
        <f t="shared" ref="AI14:BK14" si="12">IF(AI10&gt;AI11,AI10-AI11,0)</f>
        <v>30393.111111111109</v>
      </c>
      <c r="AJ14" s="29">
        <f t="shared" si="12"/>
        <v>30393.111111111109</v>
      </c>
      <c r="AK14" s="29">
        <f t="shared" si="12"/>
        <v>30393.111111111109</v>
      </c>
      <c r="AL14" s="29">
        <f t="shared" si="12"/>
        <v>30393.111111111109</v>
      </c>
      <c r="AM14" s="29">
        <f t="shared" si="12"/>
        <v>30393.111111111109</v>
      </c>
      <c r="AN14" s="29">
        <f t="shared" si="12"/>
        <v>30393.111111111109</v>
      </c>
      <c r="AO14" s="29">
        <f t="shared" si="12"/>
        <v>30393.111111111109</v>
      </c>
      <c r="AP14" s="29">
        <f t="shared" si="12"/>
        <v>30393.111111111109</v>
      </c>
      <c r="AQ14" s="29">
        <f t="shared" si="12"/>
        <v>30393.111111111109</v>
      </c>
      <c r="AR14" s="29">
        <f t="shared" si="12"/>
        <v>30393.111111111109</v>
      </c>
      <c r="AS14" s="29">
        <f t="shared" si="12"/>
        <v>30393.111111111109</v>
      </c>
      <c r="AT14" s="29">
        <f t="shared" si="12"/>
        <v>30393.111111111109</v>
      </c>
      <c r="AU14" s="29">
        <f t="shared" si="12"/>
        <v>30393.111111111109</v>
      </c>
      <c r="AV14" s="29">
        <f t="shared" si="12"/>
        <v>30393.111111111109</v>
      </c>
      <c r="AW14" s="29">
        <f t="shared" si="12"/>
        <v>30393.111111111109</v>
      </c>
      <c r="AX14" s="29">
        <f t="shared" si="12"/>
        <v>30393.111111111109</v>
      </c>
      <c r="AY14" s="29">
        <f t="shared" si="12"/>
        <v>30393.111111111109</v>
      </c>
      <c r="AZ14" s="29">
        <f t="shared" si="12"/>
        <v>30393.111111111109</v>
      </c>
      <c r="BA14" s="29">
        <f t="shared" si="12"/>
        <v>30393.111111111109</v>
      </c>
      <c r="BB14" s="29">
        <f t="shared" si="12"/>
        <v>30393.111111111109</v>
      </c>
      <c r="BC14" s="29">
        <f t="shared" si="12"/>
        <v>30393.111111111109</v>
      </c>
      <c r="BD14" s="29">
        <f t="shared" si="12"/>
        <v>30393.111111111109</v>
      </c>
      <c r="BE14" s="29">
        <f t="shared" si="12"/>
        <v>30393.111111111109</v>
      </c>
      <c r="BF14" s="29">
        <f t="shared" si="12"/>
        <v>30393.111111111109</v>
      </c>
      <c r="BG14" s="29">
        <f t="shared" si="12"/>
        <v>30393.111111111109</v>
      </c>
      <c r="BH14" s="29">
        <f t="shared" si="12"/>
        <v>30393.111111111109</v>
      </c>
      <c r="BI14" s="29">
        <f t="shared" si="12"/>
        <v>30393.111111111109</v>
      </c>
      <c r="BJ14" s="29">
        <f t="shared" si="12"/>
        <v>30393.111111111109</v>
      </c>
      <c r="BK14" s="29">
        <f t="shared" si="12"/>
        <v>30393.111111111109</v>
      </c>
    </row>
    <row r="15" spans="1:63">
      <c r="A15" s="1" t="s">
        <v>546</v>
      </c>
      <c r="B15" s="29" t="str">
        <f>About!B2</f>
        <v>VA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25614082.190150414</v>
      </c>
      <c r="C15" s="154">
        <f t="shared" ref="C15:C30" si="1">B15/SUM($B$15:$B$30)</f>
        <v>0.7956727207415597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3315545.1471358961</v>
      </c>
      <c r="C16" s="154">
        <f t="shared" si="1"/>
        <v>0.10299368950168898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4455.3880510397794</v>
      </c>
      <c r="C17" s="154">
        <f t="shared" si="1"/>
        <v>1.3840163025218428E-4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1427639.2968739332</v>
      </c>
      <c r="C18" s="154">
        <f t="shared" si="1"/>
        <v>4.4348012751284888E-2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1737327.9666512585</v>
      </c>
      <c r="C19" s="154">
        <f t="shared" si="1"/>
        <v>5.3968143764970521E-2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59007.367405347672</v>
      </c>
      <c r="C20" s="154">
        <f t="shared" si="1"/>
        <v>1.8329976541288713E-3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175.74632342540204</v>
      </c>
      <c r="C22" s="154">
        <f t="shared" si="1"/>
        <v>5.4593623258532453E-6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175.74632342540204</v>
      </c>
      <c r="C23" s="154">
        <f t="shared" si="1"/>
        <v>5.4593623258532453E-6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116.28751993926225</v>
      </c>
      <c r="C24" s="154">
        <f t="shared" si="1"/>
        <v>3.6123413164474516E-6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24846.071320567422</v>
      </c>
      <c r="C25" s="154">
        <f t="shared" si="1"/>
        <v>7.7181532489096095E-4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8359.7922447567162</v>
      </c>
      <c r="C28" s="154">
        <f t="shared" si="1"/>
        <v>2.5968756525570854E-4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50.568087177830634</v>
      </c>
      <c r="C2" s="66">
        <f>SUMIFS('State Generation Costs Calcs'!C105:C155,'State Generation Costs Calcs'!$A$105:$A$155,About!$B$2)*About!$A$52</f>
        <v>48.048350351686501</v>
      </c>
      <c r="D2" s="66">
        <f>SUMIFS('State Generation Costs Calcs'!D105:D155,'State Generation Costs Calcs'!$A$105:$A$155,About!$B$2)*About!$A$52</f>
        <v>47.614999765830554</v>
      </c>
      <c r="E2" s="66">
        <f>SUMIFS('State Generation Costs Calcs'!E105:E155,'State Generation Costs Calcs'!$A$105:$A$155,About!$B$2)*About!$A$52</f>
        <v>46.92480641826176</v>
      </c>
      <c r="F2" s="66">
        <f>SUMIFS('State Generation Costs Calcs'!F105:F155,'State Generation Costs Calcs'!$A$105:$A$155,About!$B$2)*About!$A$52</f>
        <v>46.32009658681033</v>
      </c>
      <c r="G2" s="66">
        <f>SUMIFS('State Generation Costs Calcs'!G105:G155,'State Generation Costs Calcs'!$A$105:$A$155,About!$B$2)*About!$A$52</f>
        <v>46.399749899801584</v>
      </c>
      <c r="H2" s="66">
        <f>SUMIFS('State Generation Costs Calcs'!H105:H155,'State Generation Costs Calcs'!$A$105:$A$155,About!$B$2)*About!$A$52</f>
        <v>46.79478932363066</v>
      </c>
      <c r="I2" s="66">
        <f>SUMIFS('State Generation Costs Calcs'!I105:I155,'State Generation Costs Calcs'!$A$105:$A$155,About!$B$2)*About!$A$52</f>
        <v>47.1403988516239</v>
      </c>
      <c r="J2" s="66">
        <f>SUMIFS('State Generation Costs Calcs'!J105:J155,'State Generation Costs Calcs'!$A$105:$A$155,About!$B$2)*About!$A$52</f>
        <v>47.254336312166551</v>
      </c>
      <c r="K2" s="66">
        <f>SUMIFS('State Generation Costs Calcs'!K105:K155,'State Generation Costs Calcs'!$A$105:$A$155,About!$B$2)*About!$A$52</f>
        <v>46.61285913835502</v>
      </c>
      <c r="L2" s="66">
        <f>SUMIFS('State Generation Costs Calcs'!L105:L155,'State Generation Costs Calcs'!$A$105:$A$155,About!$B$2)*About!$A$52</f>
        <v>45.913236939349773</v>
      </c>
      <c r="M2" s="66">
        <f>SUMIFS('State Generation Costs Calcs'!M105:M155,'State Generation Costs Calcs'!$A$105:$A$155,About!$B$2)*About!$A$52</f>
        <v>45.39088659532657</v>
      </c>
      <c r="N2" s="66">
        <f>SUMIFS('State Generation Costs Calcs'!N105:N155,'State Generation Costs Calcs'!$A$105:$A$155,About!$B$2)*About!$A$52</f>
        <v>44.674525037325274</v>
      </c>
      <c r="O2" s="66">
        <f>SUMIFS('State Generation Costs Calcs'!O105:O155,'State Generation Costs Calcs'!$A$105:$A$155,About!$B$2)*About!$A$52</f>
        <v>43.998990312536975</v>
      </c>
      <c r="P2" s="66">
        <f>SUMIFS('State Generation Costs Calcs'!P105:P155,'State Generation Costs Calcs'!$A$105:$A$155,About!$B$2)*About!$A$52</f>
        <v>44.00494461384605</v>
      </c>
      <c r="Q2" s="66">
        <f>SUMIFS('State Generation Costs Calcs'!Q105:Q155,'State Generation Costs Calcs'!$A$105:$A$155,About!$B$2)*About!$A$52</f>
        <v>43.803023429875338</v>
      </c>
      <c r="R2" s="66">
        <f>SUMIFS('State Generation Costs Calcs'!R105:R155,'State Generation Costs Calcs'!$A$105:$A$155,About!$B$2)*About!$A$52</f>
        <v>43.126573742728041</v>
      </c>
      <c r="S2" s="66">
        <f>SUMIFS('State Generation Costs Calcs'!S105:S155,'State Generation Costs Calcs'!$A$105:$A$155,About!$B$2)*About!$A$52</f>
        <v>42.76402054615162</v>
      </c>
      <c r="T2" s="66">
        <f>SUMIFS('State Generation Costs Calcs'!T105:T155,'State Generation Costs Calcs'!$A$105:$A$155,About!$B$2)*About!$A$52</f>
        <v>42.412569002784615</v>
      </c>
      <c r="U2" s="66">
        <f>SUMIFS('State Generation Costs Calcs'!U105:U155,'State Generation Costs Calcs'!$A$105:$A$155,About!$B$2)*About!$A$52</f>
        <v>42.481221788454171</v>
      </c>
      <c r="V2" s="66">
        <f>SUMIFS('State Generation Costs Calcs'!V105:V155,'State Generation Costs Calcs'!$A$105:$A$155,About!$B$2)*About!$A$52</f>
        <v>42.169657665764952</v>
      </c>
      <c r="W2" s="66">
        <f>SUMIFS('State Generation Costs Calcs'!W105:W155,'State Generation Costs Calcs'!$A$105:$A$155,About!$B$2)*About!$A$52</f>
        <v>41.62778637513069</v>
      </c>
      <c r="X2" s="66">
        <f>SUMIFS('State Generation Costs Calcs'!X105:X155,'State Generation Costs Calcs'!$A$105:$A$155,About!$B$2)*About!$A$52</f>
        <v>41.368417529431269</v>
      </c>
      <c r="Y2" s="66">
        <f>SUMIFS('State Generation Costs Calcs'!Y105:Y155,'State Generation Costs Calcs'!$A$105:$A$155,About!$B$2)*About!$A$52</f>
        <v>41.104443508553317</v>
      </c>
      <c r="Z2" s="66">
        <f>SUMIFS('State Generation Costs Calcs'!Z105:Z155,'State Generation Costs Calcs'!$A$105:$A$155,About!$B$2)*About!$A$52</f>
        <v>40.818768510555664</v>
      </c>
      <c r="AA2" s="66">
        <f>SUMIFS('State Generation Costs Calcs'!AA105:AA155,'State Generation Costs Calcs'!$A$105:$A$155,About!$B$2)*About!$A$52</f>
        <v>40.780619505934787</v>
      </c>
      <c r="AB2" s="66">
        <f>SUMIFS('State Generation Costs Calcs'!AB105:AB155,'State Generation Costs Calcs'!$A$105:$A$155,About!$B$2)*About!$A$52</f>
        <v>40.602496323346593</v>
      </c>
      <c r="AC2" s="66">
        <f>SUMIFS('State Generation Costs Calcs'!AC105:AC155,'State Generation Costs Calcs'!$A$105:$A$155,About!$B$2)*About!$A$52</f>
        <v>40.406235422870594</v>
      </c>
      <c r="AD2" s="66">
        <f>SUMIFS('State Generation Costs Calcs'!AD105:AD155,'State Generation Costs Calcs'!$A$105:$A$155,About!$B$2)*About!$A$52</f>
        <v>40.536474155450264</v>
      </c>
      <c r="AE2" s="66">
        <f>SUMIFS('State Generation Costs Calcs'!AE105:AE155,'State Generation Costs Calcs'!$A$105:$A$155,About!$B$2)*About!$A$52</f>
        <v>40.461810067743876</v>
      </c>
      <c r="AF2" s="66">
        <f>SUMIFS('State Generation Costs Calcs'!AF105:AF155,'State Generation Costs Calcs'!$A$105:$A$155,About!$B$2)*About!$A$52</f>
        <v>40.3368361886995</v>
      </c>
      <c r="AG2" s="66">
        <f>SUMIFS('State Generation Costs Calcs'!AG105:AG155,'State Generation Costs Calcs'!$A$105:$A$155,About!$B$2)*About!$A$52</f>
        <v>40.378329365296629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50.568087177830634</v>
      </c>
      <c r="C2" s="67">
        <f>SUMIFS('State Generation Costs Calcs'!C105:C155,'State Generation Costs Calcs'!$A$105:$A$155,About!$B$2)*About!$A$52</f>
        <v>48.048350351686501</v>
      </c>
      <c r="D2" s="67">
        <f>SUMIFS('State Generation Costs Calcs'!D105:D155,'State Generation Costs Calcs'!$A$105:$A$155,About!$B$2)*About!$A$52</f>
        <v>47.614999765830554</v>
      </c>
      <c r="E2" s="67">
        <f>SUMIFS('State Generation Costs Calcs'!E105:E155,'State Generation Costs Calcs'!$A$105:$A$155,About!$B$2)*About!$A$52</f>
        <v>46.92480641826176</v>
      </c>
      <c r="F2" s="67">
        <f>SUMIFS('State Generation Costs Calcs'!F105:F155,'State Generation Costs Calcs'!$A$105:$A$155,About!$B$2)*About!$A$52</f>
        <v>46.32009658681033</v>
      </c>
      <c r="G2" s="67">
        <f>SUMIFS('State Generation Costs Calcs'!G105:G155,'State Generation Costs Calcs'!$A$105:$A$155,About!$B$2)*About!$A$52</f>
        <v>46.399749899801584</v>
      </c>
      <c r="H2" s="67">
        <f>SUMIFS('State Generation Costs Calcs'!H105:H155,'State Generation Costs Calcs'!$A$105:$A$155,About!$B$2)*About!$A$52</f>
        <v>46.79478932363066</v>
      </c>
      <c r="I2" s="67">
        <f>SUMIFS('State Generation Costs Calcs'!I105:I155,'State Generation Costs Calcs'!$A$105:$A$155,About!$B$2)*About!$A$52</f>
        <v>47.1403988516239</v>
      </c>
      <c r="J2" s="67">
        <f>SUMIFS('State Generation Costs Calcs'!J105:J155,'State Generation Costs Calcs'!$A$105:$A$155,About!$B$2)*About!$A$52</f>
        <v>47.254336312166551</v>
      </c>
      <c r="K2" s="67">
        <f>SUMIFS('State Generation Costs Calcs'!K105:K155,'State Generation Costs Calcs'!$A$105:$A$155,About!$B$2)*About!$A$52</f>
        <v>46.61285913835502</v>
      </c>
      <c r="L2" s="67">
        <f>SUMIFS('State Generation Costs Calcs'!L105:L155,'State Generation Costs Calcs'!$A$105:$A$155,About!$B$2)*About!$A$52</f>
        <v>45.913236939349773</v>
      </c>
      <c r="M2" s="67">
        <f>SUMIFS('State Generation Costs Calcs'!M105:M155,'State Generation Costs Calcs'!$A$105:$A$155,About!$B$2)*About!$A$52</f>
        <v>45.39088659532657</v>
      </c>
      <c r="N2" s="67">
        <f>SUMIFS('State Generation Costs Calcs'!N105:N155,'State Generation Costs Calcs'!$A$105:$A$155,About!$B$2)*About!$A$52</f>
        <v>44.674525037325274</v>
      </c>
      <c r="O2" s="67">
        <f>SUMIFS('State Generation Costs Calcs'!O105:O155,'State Generation Costs Calcs'!$A$105:$A$155,About!$B$2)*About!$A$52</f>
        <v>43.998990312536975</v>
      </c>
      <c r="P2" s="67">
        <f>SUMIFS('State Generation Costs Calcs'!P105:P155,'State Generation Costs Calcs'!$A$105:$A$155,About!$B$2)*About!$A$52</f>
        <v>44.00494461384605</v>
      </c>
      <c r="Q2" s="67">
        <f>SUMIFS('State Generation Costs Calcs'!Q105:Q155,'State Generation Costs Calcs'!$A$105:$A$155,About!$B$2)*About!$A$52</f>
        <v>43.803023429875338</v>
      </c>
      <c r="R2" s="67">
        <f>SUMIFS('State Generation Costs Calcs'!R105:R155,'State Generation Costs Calcs'!$A$105:$A$155,About!$B$2)*About!$A$52</f>
        <v>43.126573742728041</v>
      </c>
      <c r="S2" s="67">
        <f>SUMIFS('State Generation Costs Calcs'!S105:S155,'State Generation Costs Calcs'!$A$105:$A$155,About!$B$2)*About!$A$52</f>
        <v>42.76402054615162</v>
      </c>
      <c r="T2" s="67">
        <f>SUMIFS('State Generation Costs Calcs'!T105:T155,'State Generation Costs Calcs'!$A$105:$A$155,About!$B$2)*About!$A$52</f>
        <v>42.412569002784615</v>
      </c>
      <c r="U2" s="67">
        <f>SUMIFS('State Generation Costs Calcs'!U105:U155,'State Generation Costs Calcs'!$A$105:$A$155,About!$B$2)*About!$A$52</f>
        <v>42.481221788454171</v>
      </c>
      <c r="V2" s="67">
        <f>SUMIFS('State Generation Costs Calcs'!V105:V155,'State Generation Costs Calcs'!$A$105:$A$155,About!$B$2)*About!$A$52</f>
        <v>42.169657665764952</v>
      </c>
      <c r="W2" s="67">
        <f>SUMIFS('State Generation Costs Calcs'!W105:W155,'State Generation Costs Calcs'!$A$105:$A$155,About!$B$2)*About!$A$52</f>
        <v>41.62778637513069</v>
      </c>
      <c r="X2" s="67">
        <f>SUMIFS('State Generation Costs Calcs'!X105:X155,'State Generation Costs Calcs'!$A$105:$A$155,About!$B$2)*About!$A$52</f>
        <v>41.368417529431269</v>
      </c>
      <c r="Y2" s="67">
        <f>SUMIFS('State Generation Costs Calcs'!Y105:Y155,'State Generation Costs Calcs'!$A$105:$A$155,About!$B$2)*About!$A$52</f>
        <v>41.104443508553317</v>
      </c>
      <c r="Z2" s="67">
        <f>SUMIFS('State Generation Costs Calcs'!Z105:Z155,'State Generation Costs Calcs'!$A$105:$A$155,About!$B$2)*About!$A$52</f>
        <v>40.818768510555664</v>
      </c>
      <c r="AA2" s="67">
        <f>SUMIFS('State Generation Costs Calcs'!AA105:AA155,'State Generation Costs Calcs'!$A$105:$A$155,About!$B$2)*About!$A$52</f>
        <v>40.780619505934787</v>
      </c>
      <c r="AB2" s="67">
        <f>SUMIFS('State Generation Costs Calcs'!AB105:AB155,'State Generation Costs Calcs'!$A$105:$A$155,About!$B$2)*About!$A$52</f>
        <v>40.602496323346593</v>
      </c>
      <c r="AC2" s="67">
        <f>SUMIFS('State Generation Costs Calcs'!AC105:AC155,'State Generation Costs Calcs'!$A$105:$A$155,About!$B$2)*About!$A$52</f>
        <v>40.406235422870594</v>
      </c>
      <c r="AD2" s="67">
        <f>SUMIFS('State Generation Costs Calcs'!AD105:AD155,'State Generation Costs Calcs'!$A$105:$A$155,About!$B$2)*About!$A$52</f>
        <v>40.536474155450264</v>
      </c>
      <c r="AE2" s="67">
        <f>SUMIFS('State Generation Costs Calcs'!AE105:AE155,'State Generation Costs Calcs'!$A$105:$A$155,About!$B$2)*About!$A$52</f>
        <v>40.461810067743876</v>
      </c>
      <c r="AF2" s="67">
        <f>SUMIFS('State Generation Costs Calcs'!AF105:AF155,'State Generation Costs Calcs'!$A$105:$A$155,About!$B$2)*About!$A$52</f>
        <v>40.3368361886995</v>
      </c>
      <c r="AG2" s="67">
        <f>SUMIFS('State Generation Costs Calcs'!AG105:AG155,'State Generation Costs Calcs'!$A$105:$A$155,About!$B$2)*About!$A$52</f>
        <v>40.378329365296629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2021-07-23T21:59:02Z</dcterms:modified>
</cp:coreProperties>
</file>