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trans\BCDTRtSY\"/>
    </mc:Choice>
  </mc:AlternateContent>
  <xr:revisionPtr revIDLastSave="0" documentId="8_{45A9F805-035E-4BC4-BAE5-784C039BC80F}"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10"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24"/>
  <c r="J3" i="63"/>
  <c r="J3" i="24" s="1"/>
  <c r="R3" i="63"/>
  <c r="R3" i="24" s="1"/>
  <c r="Z3" i="63"/>
  <c r="Z3" i="24" s="1"/>
  <c r="X3" i="63"/>
  <c r="X3" i="24" s="1"/>
  <c r="K3" i="63"/>
  <c r="K3" i="24" s="1"/>
  <c r="S3" i="63"/>
  <c r="S3" i="24" s="1"/>
  <c r="AA3" i="63"/>
  <c r="AA3" i="24" s="1"/>
  <c r="T3" i="63"/>
  <c r="T3" i="24" s="1"/>
  <c r="O3" i="63"/>
  <c r="O3" i="24" s="1"/>
  <c r="AE3" i="63"/>
  <c r="AE3" i="24" s="1"/>
  <c r="H3" i="63"/>
  <c r="H3" i="24" s="1"/>
  <c r="AF3" i="63"/>
  <c r="AF3" i="24" s="1"/>
  <c r="L3" i="63"/>
  <c r="L3" i="24" s="1"/>
  <c r="AB3" i="63"/>
  <c r="AB3" i="24" s="1"/>
  <c r="F3" i="63"/>
  <c r="F3" i="24" s="1"/>
  <c r="G3" i="63"/>
  <c r="G3" i="24" s="1"/>
  <c r="P3" i="63"/>
  <c r="P3" i="24" s="1"/>
  <c r="E3" i="63"/>
  <c r="E3" i="24" s="1"/>
  <c r="M3" i="63"/>
  <c r="M3" i="24" s="1"/>
  <c r="U3" i="63"/>
  <c r="U3" i="24" s="1"/>
  <c r="AC3" i="63"/>
  <c r="AC3" i="24" s="1"/>
  <c r="N3" i="63"/>
  <c r="N3" i="24" s="1"/>
  <c r="V3" i="63"/>
  <c r="V3" i="24" s="1"/>
  <c r="AD3" i="63"/>
  <c r="AD3" i="24" s="1"/>
  <c r="W3" i="63"/>
  <c r="W3" i="24" s="1"/>
  <c r="Q3" i="63"/>
  <c r="Q3" i="24" s="1"/>
  <c r="I3" i="63"/>
  <c r="I3" i="24" s="1"/>
  <c r="Y3" i="63"/>
  <c r="Y3" i="24" s="1"/>
  <c r="J3" i="62"/>
  <c r="J3" i="23" s="1"/>
  <c r="R3" i="62"/>
  <c r="R3" i="23" s="1"/>
  <c r="Z3" i="62"/>
  <c r="Z3" i="23" s="1"/>
  <c r="V3" i="62"/>
  <c r="V3" i="23" s="1"/>
  <c r="AE3" i="62"/>
  <c r="AE3" i="23" s="1"/>
  <c r="AF3" i="62"/>
  <c r="AF3" i="23" s="1"/>
  <c r="D3" i="23"/>
  <c r="K3" i="62"/>
  <c r="K3" i="23" s="1"/>
  <c r="S3" i="62"/>
  <c r="S3" i="23" s="1"/>
  <c r="AA3" i="62"/>
  <c r="AA3" i="23" s="1"/>
  <c r="F3" i="62"/>
  <c r="F3" i="23" s="1"/>
  <c r="W3" i="62"/>
  <c r="W3" i="23" s="1"/>
  <c r="H3" i="62"/>
  <c r="H3" i="23" s="1"/>
  <c r="L3" i="62"/>
  <c r="L3" i="23" s="1"/>
  <c r="T3" i="62"/>
  <c r="T3" i="23" s="1"/>
  <c r="AB3" i="62"/>
  <c r="AB3" i="23" s="1"/>
  <c r="N3" i="62"/>
  <c r="N3" i="23" s="1"/>
  <c r="O3" i="62"/>
  <c r="O3" i="23" s="1"/>
  <c r="X3" i="62"/>
  <c r="X3" i="23" s="1"/>
  <c r="M3" i="62"/>
  <c r="M3" i="23" s="1"/>
  <c r="U3" i="62"/>
  <c r="U3" i="23" s="1"/>
  <c r="AC3" i="62"/>
  <c r="AC3" i="23" s="1"/>
  <c r="AD3" i="62"/>
  <c r="AD3" i="23" s="1"/>
  <c r="G3" i="62"/>
  <c r="G3" i="23" s="1"/>
  <c r="P3" i="62"/>
  <c r="P3" i="23" s="1"/>
  <c r="I3" i="62"/>
  <c r="I3" i="23" s="1"/>
  <c r="Q3" i="62"/>
  <c r="Q3" i="23" s="1"/>
  <c r="Y3" i="62"/>
  <c r="Y3" i="23" s="1"/>
  <c r="E3" i="62"/>
  <c r="E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K4" i="63"/>
  <c r="K4" i="24" s="1"/>
  <c r="D4" i="24"/>
  <c r="Y4" i="63"/>
  <c r="Y4" i="24" s="1"/>
  <c r="S4" i="63"/>
  <c r="S4" i="24" s="1"/>
  <c r="Q4" i="63"/>
  <c r="Q4" i="24" s="1"/>
  <c r="I4" i="63"/>
  <c r="I4" i="24" s="1"/>
  <c r="E4" i="63"/>
  <c r="E4" i="24" s="1"/>
  <c r="J4" i="63"/>
  <c r="J4" i="24" s="1"/>
  <c r="AC4" i="63"/>
  <c r="AC4" i="24" s="1"/>
  <c r="AE4" i="63"/>
  <c r="AE4" i="24" s="1"/>
  <c r="P4" i="63"/>
  <c r="P4" i="24" s="1"/>
  <c r="X4" i="63"/>
  <c r="X4" i="24" s="1"/>
  <c r="AD4" i="63"/>
  <c r="AD4" i="24" s="1"/>
  <c r="AB4" i="63"/>
  <c r="AB4" i="24" s="1"/>
  <c r="G4" i="63"/>
  <c r="G4" i="24" s="1"/>
  <c r="U4" i="63"/>
  <c r="U4" i="24" s="1"/>
  <c r="R4" i="63"/>
  <c r="R4" i="24" s="1"/>
  <c r="F4" i="63"/>
  <c r="F4" i="24" s="1"/>
  <c r="H4" i="63"/>
  <c r="H4" i="24" s="1"/>
  <c r="N4" i="63"/>
  <c r="N4" i="24" s="1"/>
  <c r="V4" i="63"/>
  <c r="V4" i="24" s="1"/>
  <c r="T4" i="63"/>
  <c r="T4" i="24" s="1"/>
  <c r="W4" i="63"/>
  <c r="W4" i="24" s="1"/>
  <c r="Z4" i="63"/>
  <c r="Z4" i="24" s="1"/>
  <c r="M4" i="63"/>
  <c r="M4" i="24" s="1"/>
  <c r="O4" i="63"/>
  <c r="O4" i="24" s="1"/>
  <c r="L4" i="63"/>
  <c r="L4" i="24" s="1"/>
  <c r="F4" i="62"/>
  <c r="F4" i="23" s="1"/>
  <c r="N4" i="62"/>
  <c r="N4" i="23" s="1"/>
  <c r="V4" i="62"/>
  <c r="V4" i="23" s="1"/>
  <c r="AD4" i="62"/>
  <c r="AD4" i="23" s="1"/>
  <c r="S4" i="62"/>
  <c r="S4" i="23" s="1"/>
  <c r="M4" i="62"/>
  <c r="M4" i="23" s="1"/>
  <c r="G4" i="62"/>
  <c r="G4" i="23" s="1"/>
  <c r="O4" i="62"/>
  <c r="O4" i="23" s="1"/>
  <c r="W4" i="62"/>
  <c r="W4" i="23" s="1"/>
  <c r="AE4" i="62"/>
  <c r="AE4" i="23" s="1"/>
  <c r="R4" i="62"/>
  <c r="R4" i="23" s="1"/>
  <c r="L4" i="62"/>
  <c r="L4" i="23" s="1"/>
  <c r="AC4" i="62"/>
  <c r="AC4" i="23" s="1"/>
  <c r="H4" i="62"/>
  <c r="H4" i="23" s="1"/>
  <c r="P4" i="62"/>
  <c r="P4" i="23" s="1"/>
  <c r="X4" i="62"/>
  <c r="X4" i="23" s="1"/>
  <c r="AF4" i="62"/>
  <c r="AF4" i="23" s="1"/>
  <c r="D4" i="23"/>
  <c r="Z4" i="62"/>
  <c r="Z4" i="23" s="1"/>
  <c r="AA4" i="62"/>
  <c r="AA4" i="23" s="1"/>
  <c r="AB4" i="62"/>
  <c r="AB4" i="23" s="1"/>
  <c r="I4" i="62"/>
  <c r="I4" i="23" s="1"/>
  <c r="Q4" i="62"/>
  <c r="Q4" i="23" s="1"/>
  <c r="Y4" i="62"/>
  <c r="Y4" i="23" s="1"/>
  <c r="E4" i="62"/>
  <c r="E4" i="23" s="1"/>
  <c r="J4" i="62"/>
  <c r="J4" i="23" s="1"/>
  <c r="K4" i="62"/>
  <c r="K4" i="23" s="1"/>
  <c r="T4" i="62"/>
  <c r="T4" i="23" s="1"/>
  <c r="U4" i="62"/>
  <c r="U4" i="23" s="1"/>
  <c r="F2" i="62"/>
  <c r="F2" i="23" s="1"/>
  <c r="N2" i="62"/>
  <c r="N2" i="23" s="1"/>
  <c r="V2" i="62"/>
  <c r="V2" i="23" s="1"/>
  <c r="AD2" i="62"/>
  <c r="AD2" i="23" s="1"/>
  <c r="G2" i="62"/>
  <c r="G2" i="23" s="1"/>
  <c r="O2" i="62"/>
  <c r="O2" i="23" s="1"/>
  <c r="W2" i="62"/>
  <c r="W2" i="23" s="1"/>
  <c r="AE2" i="62"/>
  <c r="AE2" i="23" s="1"/>
  <c r="H2" i="62"/>
  <c r="H2" i="23" s="1"/>
  <c r="P2" i="62"/>
  <c r="P2" i="23" s="1"/>
  <c r="X2" i="62"/>
  <c r="X2" i="23" s="1"/>
  <c r="AF2" i="62"/>
  <c r="AF2" i="23" s="1"/>
  <c r="J2" i="62"/>
  <c r="J2" i="23" s="1"/>
  <c r="R2" i="62"/>
  <c r="R2" i="23" s="1"/>
  <c r="Z2" i="62"/>
  <c r="Z2" i="23" s="1"/>
  <c r="K2" i="62"/>
  <c r="K2" i="23" s="1"/>
  <c r="S2" i="62"/>
  <c r="S2" i="23" s="1"/>
  <c r="L2" i="62"/>
  <c r="L2" i="23" s="1"/>
  <c r="AB2" i="62"/>
  <c r="AB2" i="23" s="1"/>
  <c r="D2" i="23"/>
  <c r="I2" i="62"/>
  <c r="I2" i="23" s="1"/>
  <c r="Q2" i="62"/>
  <c r="Q2" i="23" s="1"/>
  <c r="Y2" i="62"/>
  <c r="Y2" i="23" s="1"/>
  <c r="E2" i="62"/>
  <c r="E2" i="23" s="1"/>
  <c r="AA2" i="62"/>
  <c r="AA2" i="23" s="1"/>
  <c r="T2" i="62"/>
  <c r="T2" i="23" s="1"/>
  <c r="AC2" i="62"/>
  <c r="AC2" i="23" s="1"/>
  <c r="M2" i="62"/>
  <c r="M2" i="23" s="1"/>
  <c r="U2" i="62"/>
  <c r="U2" i="23" s="1"/>
  <c r="G2" i="63"/>
  <c r="G2" i="24" s="1"/>
  <c r="O2" i="63"/>
  <c r="O2" i="24" s="1"/>
  <c r="W2" i="63"/>
  <c r="W2" i="24" s="1"/>
  <c r="AE2" i="63"/>
  <c r="AE2" i="24" s="1"/>
  <c r="K2" i="63"/>
  <c r="K2" i="24" s="1"/>
  <c r="AB2" i="63"/>
  <c r="AB2" i="24" s="1"/>
  <c r="AC2" i="63"/>
  <c r="AC2" i="24" s="1"/>
  <c r="H2" i="63"/>
  <c r="H2" i="24" s="1"/>
  <c r="P2" i="63"/>
  <c r="P2" i="24" s="1"/>
  <c r="X2" i="63"/>
  <c r="X2" i="24" s="1"/>
  <c r="AF2" i="63"/>
  <c r="AF2" i="24" s="1"/>
  <c r="AA2" i="63"/>
  <c r="AA2" i="24" s="1"/>
  <c r="L2" i="63"/>
  <c r="L2" i="24" s="1"/>
  <c r="D2" i="24"/>
  <c r="I2" i="63"/>
  <c r="I2" i="24" s="1"/>
  <c r="Q2" i="63"/>
  <c r="Q2" i="24" s="1"/>
  <c r="Y2" i="63"/>
  <c r="Y2" i="24" s="1"/>
  <c r="E2" i="63"/>
  <c r="E2" i="24" s="1"/>
  <c r="M2" i="63"/>
  <c r="M2" i="24" s="1"/>
  <c r="J2" i="63"/>
  <c r="J2" i="24" s="1"/>
  <c r="R2" i="63"/>
  <c r="R2" i="24" s="1"/>
  <c r="Z2" i="63"/>
  <c r="Z2" i="24" s="1"/>
  <c r="S2" i="63"/>
  <c r="S2" i="24" s="1"/>
  <c r="T2" i="63"/>
  <c r="T2" i="24" s="1"/>
  <c r="U2" i="63"/>
  <c r="U2" i="24" s="1"/>
  <c r="V2" i="63"/>
  <c r="V2" i="24" s="1"/>
  <c r="F2" i="63"/>
  <c r="F2" i="24" s="1"/>
  <c r="AD2" i="63"/>
  <c r="AD2" i="24" s="1"/>
  <c r="N2" i="63"/>
  <c r="N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<sst xmlns="http://schemas.openxmlformats.org/spreadsheetml/2006/main" count="53128" uniqueCount="4272">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</sst>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4260</v>
      </c>
      <c r="C1" s="104">
        <v>45660</v>
      </c>
      <c r="E1" s="106" t="s">
        <v>3851</v>
      </c>
      <c r="F1" s="106" t="s">
        <v>3851</v>
      </c>
    </row>
    <row r="2" spans="1:6">
      <c r="B2" t="str">
        <f>LOOKUP(B1,E2:F51,F2:F51)</f>
        <v>VA</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VA</v>
      </c>
    </row>
    <row r="2" spans="1:8">
      <c r="E2">
        <v>2021</v>
      </c>
      <c r="F2">
        <v>2022</v>
      </c>
      <c r="G2" t="s">
        <v>4265</v>
      </c>
      <c r="H2" t="s">
        <v>4266</v>
      </c>
    </row>
    <row r="3" spans="1:8">
      <c r="A3" t="s">
        <v>4105</v>
      </c>
      <c r="C3" t="s">
        <v>4195</v>
      </c>
      <c r="D3" t="s">
        <v>4196</v>
      </c>
      <c r="E3" s="107">
        <f>SUMIFS('SEDS 2022'!F:F,'SEDS 2022'!$C:$C,$A3,'SEDS 2022'!$B:$B,$A$1)</f>
        <v>738542</v>
      </c>
      <c r="F3" s="107">
        <f>SUMIFS('SEDS 2022'!G:G,'SEDS 2022'!$C:$C,$A3,'SEDS 2022'!$B:$B,$A$1)</f>
        <v>733453</v>
      </c>
      <c r="G3" s="82">
        <f>F3/E3</f>
        <v>0.99310939662199305</v>
      </c>
    </row>
    <row r="4" spans="1:8">
      <c r="A4" t="s">
        <v>3864</v>
      </c>
      <c r="C4" t="s">
        <v>4197</v>
      </c>
      <c r="D4" t="s">
        <v>4198</v>
      </c>
      <c r="E4" s="107">
        <f>SUMIFS('SEDS 2022'!F:F,'SEDS 2022'!$C:$C,$A4,'SEDS 2022'!$B:$B,$A$1)</f>
        <v>1807</v>
      </c>
      <c r="F4" s="107">
        <f>SUMIFS('SEDS 2022'!G:G,'SEDS 2022'!$C:$C,$A4,'SEDS 2022'!$B:$B,$A$1)</f>
        <v>1433</v>
      </c>
      <c r="G4" s="82">
        <f t="shared" ref="G4:G12" si="0">F4/E4</f>
        <v>0.79302711676812399</v>
      </c>
    </row>
    <row r="5" spans="1:8">
      <c r="A5" t="s">
        <v>3909</v>
      </c>
      <c r="C5" t="s">
        <v>4199</v>
      </c>
      <c r="D5" t="s">
        <v>4200</v>
      </c>
      <c r="E5" s="107">
        <f>SUMIFS('SEDS 2022'!F:F,'SEDS 2022'!$C:$C,$A5,'SEDS 2022'!$B:$B,$A$1)</f>
        <v>32684</v>
      </c>
      <c r="F5" s="107">
        <f>SUMIFS('SEDS 2022'!G:G,'SEDS 2022'!$C:$C,$A5,'SEDS 2022'!$B:$B,$A$1)</f>
        <v>31506</v>
      </c>
      <c r="G5" s="82">
        <f t="shared" si="0"/>
        <v>0.96395789988985436</v>
      </c>
    </row>
    <row r="6" spans="1:8">
      <c r="A6" t="s">
        <v>3916</v>
      </c>
      <c r="C6" t="s">
        <v>4201</v>
      </c>
      <c r="D6" t="s">
        <v>4202</v>
      </c>
      <c r="E6" s="107">
        <f>SUMIFS('SEDS 2022'!F:F,'SEDS 2022'!$C:$C,$A6,'SEDS 2022'!$B:$B,$A$1)</f>
        <v>596</v>
      </c>
      <c r="F6" s="107">
        <f>SUMIFS('SEDS 2022'!G:G,'SEDS 2022'!$C:$C,$A6,'SEDS 2022'!$B:$B,$A$1)</f>
        <v>443</v>
      </c>
      <c r="G6" s="82">
        <f t="shared" si="0"/>
        <v>0.74328859060402686</v>
      </c>
    </row>
    <row r="7" spans="1:8">
      <c r="A7" t="s">
        <v>4070</v>
      </c>
      <c r="C7" t="s">
        <v>4203</v>
      </c>
      <c r="D7" t="s">
        <v>4204</v>
      </c>
      <c r="E7" s="107">
        <f>SUMIFS('SEDS 2022'!F:F,'SEDS 2022'!$C:$C,$A7,'SEDS 2022'!$B:$B,$A$1)</f>
        <v>2632</v>
      </c>
      <c r="F7" s="107">
        <f>SUMIFS('SEDS 2022'!G:G,'SEDS 2022'!$C:$C,$A7,'SEDS 2022'!$B:$B,$A$1)</f>
        <v>2697</v>
      </c>
      <c r="G7" s="82">
        <f t="shared" si="0"/>
        <v>1.0246960486322187</v>
      </c>
    </row>
    <row r="8" spans="1:8">
      <c r="A8" t="s">
        <v>3973</v>
      </c>
      <c r="B8" t="s">
        <v>3859</v>
      </c>
      <c r="C8" t="s">
        <v>4205</v>
      </c>
      <c r="D8" t="s">
        <v>4206</v>
      </c>
      <c r="E8" s="107">
        <f>SUMIFS('SEDS 2022'!F:F,'SEDS 2022'!$C:$C,$A8,'SEDS 2022'!$B:$B,$A$1)</f>
        <v>97754</v>
      </c>
      <c r="F8" s="107">
        <f>SUMIFS('SEDS 2022'!G:G,'SEDS 2022'!$C:$C,$A8,'SEDS 2022'!$B:$B,$A$1)</f>
        <v>122570</v>
      </c>
      <c r="G8" s="82">
        <f t="shared" si="0"/>
        <v>1.2538617345581766</v>
      </c>
      <c r="H8" t="s">
        <v>122</v>
      </c>
    </row>
    <row r="9" spans="1:8">
      <c r="A9" t="s">
        <v>4055</v>
      </c>
      <c r="C9" t="s">
        <v>4207</v>
      </c>
      <c r="D9" t="s">
        <v>4208</v>
      </c>
      <c r="E9" s="107">
        <f>SUMIFS('SEDS 2022'!F:F,'SEDS 2022'!$C:$C,$A9,'SEDS 2022'!$B:$B,$A$1)</f>
        <v>125</v>
      </c>
      <c r="F9" s="107">
        <f>SUMIFS('SEDS 2022'!G:G,'SEDS 2022'!$C:$C,$A9,'SEDS 2022'!$B:$B,$A$1)</f>
        <v>200</v>
      </c>
      <c r="G9" s="82">
        <f t="shared" si="0"/>
        <v>1.6</v>
      </c>
    </row>
    <row r="10" spans="1:8">
      <c r="A10" t="s">
        <v>4004</v>
      </c>
      <c r="C10" t="s">
        <v>4209</v>
      </c>
      <c r="D10" t="s">
        <v>4210</v>
      </c>
      <c r="E10" s="107">
        <f>SUMIFS('SEDS 2022'!F:F,'SEDS 2022'!$C:$C,$A10,'SEDS 2022'!$B:$B,$A$1)</f>
        <v>14551</v>
      </c>
      <c r="F10" s="107">
        <f>SUMIFS('SEDS 2022'!G:G,'SEDS 2022'!$C:$C,$A10,'SEDS 2022'!$B:$B,$A$1)</f>
        <v>15417</v>
      </c>
      <c r="G10" s="82">
        <f t="shared" si="0"/>
        <v>1.0595148099786955</v>
      </c>
    </row>
    <row r="11" spans="1:8">
      <c r="A11" t="s">
        <v>3892</v>
      </c>
      <c r="C11" t="s">
        <v>4211</v>
      </c>
      <c r="D11" t="s">
        <v>4212</v>
      </c>
      <c r="E11" s="107">
        <f>SUMIFS('SEDS 2022'!F:F,'SEDS 2022'!$C:$C,$A11,'SEDS 2022'!$B:$B,$A$1)</f>
        <v>159497</v>
      </c>
      <c r="F11" s="107">
        <f>SUMIFS('SEDS 2022'!G:G,'SEDS 2022'!$C:$C,$A11,'SEDS 2022'!$B:$B,$A$1)</f>
        <v>150670</v>
      </c>
      <c r="G11" s="82">
        <f t="shared" si="0"/>
        <v>0.94465726628087043</v>
      </c>
      <c r="H11" t="s">
        <v>124</v>
      </c>
    </row>
    <row r="12" spans="1:8">
      <c r="A12" t="s">
        <v>3993</v>
      </c>
      <c r="C12" t="s">
        <v>4213</v>
      </c>
      <c r="D12" t="s">
        <v>4214</v>
      </c>
      <c r="E12" s="107">
        <f>SUMIFS('SEDS 2022'!F:F,'SEDS 2022'!$C:$C,$A12,'SEDS 2022'!$B:$B,$A$1)</f>
        <v>458671</v>
      </c>
      <c r="F12" s="107">
        <f>SUMIFS('SEDS 2022'!G:G,'SEDS 2022'!$C:$C,$A12,'SEDS 2022'!$B:$B,$A$1)</f>
        <v>436914</v>
      </c>
      <c r="G12" s="82">
        <f t="shared" si="0"/>
        <v>0.95256512838178131</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0.95256512838178131</v>
      </c>
      <c r="E2">
        <f>$D$2*INDEX('AEO 2023 Table 7'!18:18,MATCH(E$1,'AEO 2023 Table 7'!1:1,0))/INDEX('AEO 2023 Table 7'!18:18,MATCH($D$1,'AEO 2023 Table 7'!1:1,0))</f>
        <v>0.97201672401667771</v>
      </c>
      <c r="F2">
        <f>$D$2*INDEX('AEO 2023 Table 7'!18:18,MATCH(F$1,'AEO 2023 Table 7'!1:1,0))/INDEX('AEO 2023 Table 7'!18:18,MATCH($D$1,'AEO 2023 Table 7'!1:1,0))</f>
        <v>0.97910165343601818</v>
      </c>
      <c r="G2">
        <f>$D$2*INDEX('AEO 2023 Table 7'!18:18,MATCH(G$1,'AEO 2023 Table 7'!1:1,0))/INDEX('AEO 2023 Table 7'!18:18,MATCH($D$1,'AEO 2023 Table 7'!1:1,0))</f>
        <v>0.98273781101088276</v>
      </c>
      <c r="H2">
        <f>$D$2*INDEX('AEO 2023 Table 7'!18:18,MATCH(H$1,'AEO 2023 Table 7'!1:1,0))/INDEX('AEO 2023 Table 7'!18:18,MATCH($D$1,'AEO 2023 Table 7'!1:1,0))</f>
        <v>0.98973236008710308</v>
      </c>
      <c r="I2">
        <f>$D$2*INDEX('AEO 2023 Table 7'!18:18,MATCH(I$1,'AEO 2023 Table 7'!1:1,0))/INDEX('AEO 2023 Table 7'!18:18,MATCH($D$1,'AEO 2023 Table 7'!1:1,0))</f>
        <v>0.99901120394948228</v>
      </c>
      <c r="J2">
        <f>$D$2*INDEX('AEO 2023 Table 7'!18:18,MATCH(J$1,'AEO 2023 Table 7'!1:1,0))/INDEX('AEO 2023 Table 7'!18:18,MATCH($D$1,'AEO 2023 Table 7'!1:1,0))</f>
        <v>1.0075957130331761</v>
      </c>
      <c r="K2">
        <f>$D$2*INDEX('AEO 2023 Table 7'!18:18,MATCH(K$1,'AEO 2023 Table 7'!1:1,0))/INDEX('AEO 2023 Table 7'!18:18,MATCH($D$1,'AEO 2023 Table 7'!1:1,0))</f>
        <v>1.0143011264215627</v>
      </c>
      <c r="L2">
        <f>$D$2*INDEX('AEO 2023 Table 7'!18:18,MATCH(L$1,'AEO 2023 Table 7'!1:1,0))/INDEX('AEO 2023 Table 7'!18:18,MATCH($D$1,'AEO 2023 Table 7'!1:1,0))</f>
        <v>1.0194169885283348</v>
      </c>
      <c r="M2">
        <f>$D$2*INDEX('AEO 2023 Table 7'!18:18,MATCH(M$1,'AEO 2023 Table 7'!1:1,0))/INDEX('AEO 2023 Table 7'!18:18,MATCH($D$1,'AEO 2023 Table 7'!1:1,0))</f>
        <v>1.0237492802807278</v>
      </c>
      <c r="N2">
        <f>$D$2*INDEX('AEO 2023 Table 7'!18:18,MATCH(N$1,'AEO 2023 Table 7'!1:1,0))/INDEX('AEO 2023 Table 7'!18:18,MATCH($D$1,'AEO 2023 Table 7'!1:1,0))</f>
        <v>1.0273932900823814</v>
      </c>
      <c r="O2">
        <f>$D$2*INDEX('AEO 2023 Table 7'!18:18,MATCH(O$1,'AEO 2023 Table 7'!1:1,0))/INDEX('AEO 2023 Table 7'!18:18,MATCH($D$1,'AEO 2023 Table 7'!1:1,0))</f>
        <v>1.0326557239623537</v>
      </c>
      <c r="P2">
        <f>$D$2*INDEX('AEO 2023 Table 7'!18:18,MATCH(P$1,'AEO 2023 Table 7'!1:1,0))/INDEX('AEO 2023 Table 7'!18:18,MATCH($D$1,'AEO 2023 Table 7'!1:1,0))</f>
        <v>1.0393758598571936</v>
      </c>
      <c r="Q2">
        <f>$D$2*INDEX('AEO 2023 Table 7'!18:18,MATCH(Q$1,'AEO 2023 Table 7'!1:1,0))/INDEX('AEO 2023 Table 7'!18:18,MATCH($D$1,'AEO 2023 Table 7'!1:1,0))</f>
        <v>1.0455132257117479</v>
      </c>
      <c r="R2">
        <f>$D$2*INDEX('AEO 2023 Table 7'!18:18,MATCH(R$1,'AEO 2023 Table 7'!1:1,0))/INDEX('AEO 2023 Table 7'!18:18,MATCH($D$1,'AEO 2023 Table 7'!1:1,0))</f>
        <v>1.0504994470114963</v>
      </c>
      <c r="S2">
        <f>$D$2*INDEX('AEO 2023 Table 7'!18:18,MATCH(S$1,'AEO 2023 Table 7'!1:1,0))/INDEX('AEO 2023 Table 7'!18:18,MATCH($D$1,'AEO 2023 Table 7'!1:1,0))</f>
        <v>1.0562942667590838</v>
      </c>
      <c r="T2">
        <f>$D$2*INDEX('AEO 2023 Table 7'!18:18,MATCH(T$1,'AEO 2023 Table 7'!1:1,0))/INDEX('AEO 2023 Table 7'!18:18,MATCH($D$1,'AEO 2023 Table 7'!1:1,0))</f>
        <v>1.0628331508266102</v>
      </c>
      <c r="U2">
        <f>$D$2*INDEX('AEO 2023 Table 7'!18:18,MATCH(U$1,'AEO 2023 Table 7'!1:1,0))/INDEX('AEO 2023 Table 7'!18:18,MATCH($D$1,'AEO 2023 Table 7'!1:1,0))</f>
        <v>1.0694213557095313</v>
      </c>
      <c r="V2">
        <f>$D$2*INDEX('AEO 2023 Table 7'!18:18,MATCH(V$1,'AEO 2023 Table 7'!1:1,0))/INDEX('AEO 2023 Table 7'!18:18,MATCH($D$1,'AEO 2023 Table 7'!1:1,0))</f>
        <v>1.0769467364900394</v>
      </c>
      <c r="W2">
        <f>$D$2*INDEX('AEO 2023 Table 7'!18:18,MATCH(W$1,'AEO 2023 Table 7'!1:1,0))/INDEX('AEO 2023 Table 7'!18:18,MATCH($D$1,'AEO 2023 Table 7'!1:1,0))</f>
        <v>1.0846581129979944</v>
      </c>
      <c r="X2">
        <f>$D$2*INDEX('AEO 2023 Table 7'!18:18,MATCH(X$1,'AEO 2023 Table 7'!1:1,0))/INDEX('AEO 2023 Table 7'!18:18,MATCH($D$1,'AEO 2023 Table 7'!1:1,0))</f>
        <v>1.0927000123722381</v>
      </c>
      <c r="Y2">
        <f>$D$2*INDEX('AEO 2023 Table 7'!18:18,MATCH(Y$1,'AEO 2023 Table 7'!1:1,0))/INDEX('AEO 2023 Table 7'!18:18,MATCH($D$1,'AEO 2023 Table 7'!1:1,0))</f>
        <v>1.100510275746498</v>
      </c>
      <c r="Z2">
        <f>$D$2*INDEX('AEO 2023 Table 7'!18:18,MATCH(Z$1,'AEO 2023 Table 7'!1:1,0))/INDEX('AEO 2023 Table 7'!18:18,MATCH($D$1,'AEO 2023 Table 7'!1:1,0))</f>
        <v>1.1085982237841161</v>
      </c>
      <c r="AA2">
        <f>$D$2*INDEX('AEO 2023 Table 7'!18:18,MATCH(AA$1,'AEO 2023 Table 7'!1:1,0))/INDEX('AEO 2023 Table 7'!18:18,MATCH($D$1,'AEO 2023 Table 7'!1:1,0))</f>
        <v>1.1171963106068368</v>
      </c>
      <c r="AB2">
        <f>$D$2*INDEX('AEO 2023 Table 7'!18:18,MATCH(AB$1,'AEO 2023 Table 7'!1:1,0))/INDEX('AEO 2023 Table 7'!18:18,MATCH($D$1,'AEO 2023 Table 7'!1:1,0))</f>
        <v>1.1271863384689058</v>
      </c>
      <c r="AC2">
        <f>$D$2*INDEX('AEO 2023 Table 7'!18:18,MATCH(AC$1,'AEO 2023 Table 7'!1:1,0))/INDEX('AEO 2023 Table 7'!18:18,MATCH($D$1,'AEO 2023 Table 7'!1:1,0))</f>
        <v>1.1379112698313338</v>
      </c>
      <c r="AD2">
        <f>$D$2*INDEX('AEO 2023 Table 7'!18:18,MATCH(AD$1,'AEO 2023 Table 7'!1:1,0))/INDEX('AEO 2023 Table 7'!18:18,MATCH($D$1,'AEO 2023 Table 7'!1:1,0))</f>
        <v>1.1489762118603177</v>
      </c>
      <c r="AE2">
        <f>$D$2*INDEX('AEO 2023 Table 7'!18:18,MATCH(AE$1,'AEO 2023 Table 7'!1:1,0))/INDEX('AEO 2023 Table 7'!18:18,MATCH($D$1,'AEO 2023 Table 7'!1:1,0))</f>
        <v>1.1601867440503979</v>
      </c>
      <c r="AF2">
        <f>$D$2*INDEX('AEO 2023 Table 7'!18:18,MATCH(AF$1,'AEO 2023 Table 7'!1:1,0))/INDEX('AEO 2023 Table 7'!18:18,MATCH($D$1,'AEO 2023 Table 7'!1:1,0))</f>
        <v>1.1724210705281763</v>
      </c>
    </row>
    <row r="3" spans="1:32">
      <c r="A3" t="s">
        <v>124</v>
      </c>
      <c r="B3">
        <f>INDEX('AEO 2021 Table 7'!22:22,MATCH(B$1,'AEO 2021 Table 7'!1:1,0))/INDEX('AEO 2021 Table 7'!22:22,MATCH(B$1,'AEO 2021 Table 7'!1:1,0))</f>
        <v>1</v>
      </c>
      <c r="C3">
        <v>1</v>
      </c>
      <c r="D3" s="108">
        <f>'seds growth'!G11</f>
        <v>0.94465726628087043</v>
      </c>
      <c r="E3">
        <f>$D$3*INDEX('AEO 2023 Table 7'!22:22,MATCH(E$1,'AEO 2023 Table 7'!1:1,0))/INDEX('AEO 2023 Table 7'!22:22,MATCH($D$1,'AEO 2023 Table 7'!1:1,0))</f>
        <v>1.0060807196892954</v>
      </c>
      <c r="F3">
        <f>$D$3*INDEX('AEO 2023 Table 7'!22:22,MATCH(F$1,'AEO 2023 Table 7'!1:1,0))/INDEX('AEO 2023 Table 7'!22:22,MATCH($D$1,'AEO 2023 Table 7'!1:1,0))</f>
        <v>1.0409974593121438</v>
      </c>
      <c r="G3">
        <f>$D$3*INDEX('AEO 2023 Table 7'!22:22,MATCH(G$1,'AEO 2023 Table 7'!1:1,0))/INDEX('AEO 2023 Table 7'!22:22,MATCH($D$1,'AEO 2023 Table 7'!1:1,0))</f>
        <v>1.062655625458965</v>
      </c>
      <c r="H3">
        <f>$D$3*INDEX('AEO 2023 Table 7'!22:22,MATCH(H$1,'AEO 2023 Table 7'!1:1,0))/INDEX('AEO 2023 Table 7'!22:22,MATCH($D$1,'AEO 2023 Table 7'!1:1,0))</f>
        <v>1.0784573344069308</v>
      </c>
      <c r="I3">
        <f>$D$3*INDEX('AEO 2023 Table 7'!22:22,MATCH(I$1,'AEO 2023 Table 7'!1:1,0))/INDEX('AEO 2023 Table 7'!22:22,MATCH($D$1,'AEO 2023 Table 7'!1:1,0))</f>
        <v>1.0903126146908677</v>
      </c>
      <c r="J3">
        <f>$D$3*INDEX('AEO 2023 Table 7'!22:22,MATCH(J$1,'AEO 2023 Table 7'!1:1,0))/INDEX('AEO 2023 Table 7'!22:22,MATCH($D$1,'AEO 2023 Table 7'!1:1,0))</f>
        <v>1.0993661752482586</v>
      </c>
      <c r="K3">
        <f>$D$3*INDEX('AEO 2023 Table 7'!22:22,MATCH(K$1,'AEO 2023 Table 7'!1:1,0))/INDEX('AEO 2023 Table 7'!22:22,MATCH($D$1,'AEO 2023 Table 7'!1:1,0))</f>
        <v>1.1061330527338677</v>
      </c>
      <c r="L3">
        <f>$D$3*INDEX('AEO 2023 Table 7'!22:22,MATCH(L$1,'AEO 2023 Table 7'!1:1,0))/INDEX('AEO 2023 Table 7'!22:22,MATCH($D$1,'AEO 2023 Table 7'!1:1,0))</f>
        <v>1.1111137645816167</v>
      </c>
      <c r="M3">
        <f>$D$3*INDEX('AEO 2023 Table 7'!22:22,MATCH(M$1,'AEO 2023 Table 7'!1:1,0))/INDEX('AEO 2023 Table 7'!22:22,MATCH($D$1,'AEO 2023 Table 7'!1:1,0))</f>
        <v>1.1145367583763799</v>
      </c>
      <c r="N3">
        <f>$D$3*INDEX('AEO 2023 Table 7'!22:22,MATCH(N$1,'AEO 2023 Table 7'!1:1,0))/INDEX('AEO 2023 Table 7'!22:22,MATCH($D$1,'AEO 2023 Table 7'!1:1,0))</f>
        <v>1.1172901022340043</v>
      </c>
      <c r="O3">
        <f>$D$3*INDEX('AEO 2023 Table 7'!22:22,MATCH(O$1,'AEO 2023 Table 7'!1:1,0))/INDEX('AEO 2023 Table 7'!22:22,MATCH($D$1,'AEO 2023 Table 7'!1:1,0))</f>
        <v>1.1197385209200759</v>
      </c>
      <c r="P3">
        <f>$D$3*INDEX('AEO 2023 Table 7'!22:22,MATCH(P$1,'AEO 2023 Table 7'!1:1,0))/INDEX('AEO 2023 Table 7'!22:22,MATCH($D$1,'AEO 2023 Table 7'!1:1,0))</f>
        <v>1.1221293580020983</v>
      </c>
      <c r="Q3">
        <f>$D$3*INDEX('AEO 2023 Table 7'!22:22,MATCH(Q$1,'AEO 2023 Table 7'!1:1,0))/INDEX('AEO 2023 Table 7'!22:22,MATCH($D$1,'AEO 2023 Table 7'!1:1,0))</f>
        <v>1.1240517200686075</v>
      </c>
      <c r="R3">
        <f>$D$3*INDEX('AEO 2023 Table 7'!22:22,MATCH(R$1,'AEO 2023 Table 7'!1:1,0))/INDEX('AEO 2023 Table 7'!22:22,MATCH($D$1,'AEO 2023 Table 7'!1:1,0))</f>
        <v>1.1257020230530099</v>
      </c>
      <c r="S3">
        <f>$D$3*INDEX('AEO 2023 Table 7'!22:22,MATCH(S$1,'AEO 2023 Table 7'!1:1,0))/INDEX('AEO 2023 Table 7'!22:22,MATCH($D$1,'AEO 2023 Table 7'!1:1,0))</f>
        <v>1.1271379992965382</v>
      </c>
      <c r="T3">
        <f>$D$3*INDEX('AEO 2023 Table 7'!22:22,MATCH(T$1,'AEO 2023 Table 7'!1:1,0))/INDEX('AEO 2023 Table 7'!22:22,MATCH($D$1,'AEO 2023 Table 7'!1:1,0))</f>
        <v>1.1278037085330257</v>
      </c>
      <c r="U3">
        <f>$D$3*INDEX('AEO 2023 Table 7'!22:22,MATCH(U$1,'AEO 2023 Table 7'!1:1,0))/INDEX('AEO 2023 Table 7'!22:22,MATCH($D$1,'AEO 2023 Table 7'!1:1,0))</f>
        <v>1.1280748685755029</v>
      </c>
      <c r="V3">
        <f>$D$3*INDEX('AEO 2023 Table 7'!22:22,MATCH(V$1,'AEO 2023 Table 7'!1:1,0))/INDEX('AEO 2023 Table 7'!22:22,MATCH($D$1,'AEO 2023 Table 7'!1:1,0))</f>
        <v>1.1280717461624186</v>
      </c>
      <c r="W3">
        <f>$D$3*INDEX('AEO 2023 Table 7'!22:22,MATCH(W$1,'AEO 2023 Table 7'!1:1,0))/INDEX('AEO 2023 Table 7'!22:22,MATCH($D$1,'AEO 2023 Table 7'!1:1,0))</f>
        <v>1.1277896576741471</v>
      </c>
      <c r="X3">
        <f>$D$3*INDEX('AEO 2023 Table 7'!22:22,MATCH(X$1,'AEO 2023 Table 7'!1:1,0))/INDEX('AEO 2023 Table 7'!22:22,MATCH($D$1,'AEO 2023 Table 7'!1:1,0))</f>
        <v>1.1273625869328237</v>
      </c>
      <c r="Y3">
        <f>$D$3*INDEX('AEO 2023 Table 7'!22:22,MATCH(Y$1,'AEO 2023 Table 7'!1:1,0))/INDEX('AEO 2023 Table 7'!22:22,MATCH($D$1,'AEO 2023 Table 7'!1:1,0))</f>
        <v>1.1265366979051181</v>
      </c>
      <c r="Z3">
        <f>$D$3*INDEX('AEO 2023 Table 7'!22:22,MATCH(Z$1,'AEO 2023 Table 7'!1:1,0))/INDEX('AEO 2023 Table 7'!22:22,MATCH($D$1,'AEO 2023 Table 7'!1:1,0))</f>
        <v>1.125732908025189</v>
      </c>
      <c r="AA3">
        <f>$D$3*INDEX('AEO 2023 Table 7'!22:22,MATCH(AA$1,'AEO 2023 Table 7'!1:1,0))/INDEX('AEO 2023 Table 7'!22:22,MATCH($D$1,'AEO 2023 Table 7'!1:1,0))</f>
        <v>1.1247740257339811</v>
      </c>
      <c r="AB3">
        <f>$D$3*INDEX('AEO 2023 Table 7'!22:22,MATCH(AB$1,'AEO 2023 Table 7'!1:1,0))/INDEX('AEO 2023 Table 7'!22:22,MATCH($D$1,'AEO 2023 Table 7'!1:1,0))</f>
        <v>1.1241327197707875</v>
      </c>
      <c r="AC3">
        <f>$D$3*INDEX('AEO 2023 Table 7'!22:22,MATCH(AC$1,'AEO 2023 Table 7'!1:1,0))/INDEX('AEO 2023 Table 7'!22:22,MATCH($D$1,'AEO 2023 Table 7'!1:1,0))</f>
        <v>1.1230249898944686</v>
      </c>
      <c r="AD3">
        <f>$D$3*INDEX('AEO 2023 Table 7'!22:22,MATCH(AD$1,'AEO 2023 Table 7'!1:1,0))/INDEX('AEO 2023 Table 7'!22:22,MATCH($D$1,'AEO 2023 Table 7'!1:1,0))</f>
        <v>1.1220105771015998</v>
      </c>
      <c r="AE3">
        <f>$D$3*INDEX('AEO 2023 Table 7'!22:22,MATCH(AE$1,'AEO 2023 Table 7'!1:1,0))/INDEX('AEO 2023 Table 7'!22:22,MATCH($D$1,'AEO 2023 Table 7'!1:1,0))</f>
        <v>1.1207974550167481</v>
      </c>
      <c r="AF3">
        <f>$D$3*INDEX('AEO 2023 Table 7'!22:22,MATCH(AF$1,'AEO 2023 Table 7'!1:1,0))/INDEX('AEO 2023 Table 7'!22:22,MATCH($D$1,'AEO 2023 Table 7'!1:1,0))</f>
        <v>1.1197400013745551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1.2538617345581766</v>
      </c>
      <c r="E4">
        <f>$D$4*'AEO 2023 Table 7'!G65/'AEO 2023 Table 7'!$F$65*'calibration multiplier'!$E$3</f>
        <v>1.3457314044780808</v>
      </c>
      <c r="F4">
        <f>$D$4*'AEO 2023 Table 7'!H65/'AEO 2023 Table 7'!$F$65*'calibration multiplier'!$E$3</f>
        <v>1.3649835044245315</v>
      </c>
      <c r="G4">
        <f>$D$4*'AEO 2023 Table 7'!I65/'AEO 2023 Table 7'!$F$65*'calibration multiplier'!$E$3</f>
        <v>1.3676265021353164</v>
      </c>
      <c r="H4">
        <f>$D$4*'AEO 2023 Table 7'!J65/'AEO 2023 Table 7'!$F$65*'calibration multiplier'!$E$3</f>
        <v>1.3849782205185621</v>
      </c>
      <c r="I4">
        <f>$D$4*'AEO 2023 Table 7'!K65/'AEO 2023 Table 7'!$F$65*'calibration multiplier'!$E$3</f>
        <v>1.4021250484225356</v>
      </c>
      <c r="J4">
        <f>$D$4*'AEO 2023 Table 7'!L65/'AEO 2023 Table 7'!$F$65*'calibration multiplier'!$E$3</f>
        <v>1.4156912138896229</v>
      </c>
      <c r="K4">
        <f>$D$4*'AEO 2023 Table 7'!M65/'AEO 2023 Table 7'!$F$65*'calibration multiplier'!$E$3</f>
        <v>1.4257818463142109</v>
      </c>
      <c r="L4">
        <f>$D$4*'AEO 2023 Table 7'!N65/'AEO 2023 Table 7'!$F$65*'calibration multiplier'!$E$3</f>
        <v>1.4328635412637245</v>
      </c>
      <c r="M4">
        <f>$D$4*'AEO 2023 Table 7'!O65/'AEO 2023 Table 7'!$F$65*'calibration multiplier'!$E$3</f>
        <v>1.4399519466001136</v>
      </c>
      <c r="N4">
        <f>$D$4*'AEO 2023 Table 7'!P65/'AEO 2023 Table 7'!$F$65*'calibration multiplier'!$E$3</f>
        <v>1.4512048180315764</v>
      </c>
      <c r="O4">
        <f>$D$4*'AEO 2023 Table 7'!Q65/'AEO 2023 Table 7'!$F$65*'calibration multiplier'!$E$3</f>
        <v>1.4630647557957306</v>
      </c>
      <c r="P4">
        <f>$D$4*'AEO 2023 Table 7'!R65/'AEO 2023 Table 7'!$F$65*'calibration multiplier'!$E$3</f>
        <v>1.4737812436362605</v>
      </c>
      <c r="Q4">
        <f>$D$4*'AEO 2023 Table 7'!S65/'AEO 2023 Table 7'!$F$65*'calibration multiplier'!$E$3</f>
        <v>1.4865403732417612</v>
      </c>
      <c r="R4">
        <f>$D$4*'AEO 2023 Table 7'!T65/'AEO 2023 Table 7'!$F$65*'calibration multiplier'!$E$3</f>
        <v>1.5030483723151657</v>
      </c>
      <c r="S4">
        <f>$D$4*'AEO 2023 Table 7'!U65/'AEO 2023 Table 7'!$F$65*'calibration multiplier'!$E$3</f>
        <v>1.5227634889560413</v>
      </c>
      <c r="T4">
        <f>$D$4*'AEO 2023 Table 7'!V65/'AEO 2023 Table 7'!$F$65*'calibration multiplier'!$E$3</f>
        <v>1.5434659271858979</v>
      </c>
      <c r="U4">
        <f>$D$4*'AEO 2023 Table 7'!W65/'AEO 2023 Table 7'!$F$65*'calibration multiplier'!$E$3</f>
        <v>1.5650805306717286</v>
      </c>
      <c r="V4">
        <f>$D$4*'AEO 2023 Table 7'!X65/'AEO 2023 Table 7'!$F$65*'calibration multiplier'!$E$3</f>
        <v>1.5902024296979369</v>
      </c>
      <c r="W4">
        <f>$D$4*'AEO 2023 Table 7'!Y65/'AEO 2023 Table 7'!$F$65*'calibration multiplier'!$E$3</f>
        <v>1.6142520089014045</v>
      </c>
      <c r="X4">
        <f>$D$4*'AEO 2023 Table 7'!Z65/'AEO 2023 Table 7'!$F$65*'calibration multiplier'!$E$3</f>
        <v>1.6387203162459174</v>
      </c>
      <c r="Y4">
        <f>$D$4*'AEO 2023 Table 7'!AA65/'AEO 2023 Table 7'!$F$65*'calibration multiplier'!$E$3</f>
        <v>1.6635608263824706</v>
      </c>
      <c r="Z4">
        <f>$D$4*'AEO 2023 Table 7'!AB65/'AEO 2023 Table 7'!$F$65*'calibration multiplier'!$E$3</f>
        <v>1.6883378115232666</v>
      </c>
      <c r="AA4">
        <f>$D$4*'AEO 2023 Table 7'!AC65/'AEO 2023 Table 7'!$F$65*'calibration multiplier'!$E$3</f>
        <v>1.7124544945954916</v>
      </c>
      <c r="AB4">
        <f>$D$4*'AEO 2023 Table 7'!AD65/'AEO 2023 Table 7'!$F$65*'calibration multiplier'!$E$3</f>
        <v>1.7359475590473994</v>
      </c>
      <c r="AC4">
        <f>$D$4*'AEO 2023 Table 7'!AE65/'AEO 2023 Table 7'!$F$65*'calibration multiplier'!$E$3</f>
        <v>1.761135667224115</v>
      </c>
      <c r="AD4">
        <f>$D$4*'AEO 2023 Table 7'!AF65/'AEO 2023 Table 7'!$F$65*'calibration multiplier'!$E$3</f>
        <v>1.7865751912291075</v>
      </c>
      <c r="AE4">
        <f>$D$4*'AEO 2023 Table 7'!AG65/'AEO 2023 Table 7'!$F$65*'calibration multiplier'!$E$3</f>
        <v>1.8116483281106854</v>
      </c>
      <c r="AF4">
        <f>$D$4*'AEO 2023 Table 7'!AH65/'AEO 2023 Table 7'!$F$65*'calibration multiplier'!$E$3</f>
        <v>1.8396114049400751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0.95256512838178131</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0.95053009432606617</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0.94893039182132211</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0.95478875176608891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0.96466258468736588</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0.97297991818249607</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0.98037163605866517</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0.98721390907523032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0.9945343031218572</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1.0031032496762784</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1.0151954777628525</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1.0267097908878375</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1.0374516326462595</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1.049192903481285</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1.0598538363419785</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1.0726240624397705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1.0854176187621791</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1.0974451807666146</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1.1110227450709607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1.1251760198113681</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1.1396322260741647</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1.1537429201429998</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1.1671986773847776</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1.1804788837212556</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1.1951406569700767</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1.2103412580193127</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1.2249138784889702</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1.2404647099789707</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1.2584294487351912</v>
      </c>
    </row>
    <row r="3" spans="1:32">
      <c r="A3" t="s">
        <v>124</v>
      </c>
      <c r="B3">
        <v>1</v>
      </c>
      <c r="C3">
        <v>1</v>
      </c>
      <c r="D3" s="108">
        <f>'seds growth'!G11</f>
        <v>0.94465726628087043</v>
      </c>
      <c r="E3">
        <f>$D$3*INDEX('AEO 2023 Table 49'!50:50,MATCH(E1,'AEO 2023 Table 49'!13:13,0))/INDEX('AEO 2023 Table 49'!50:50,MATCH($D$1,'AEO 2023 Table 49'!13:13,0))</f>
        <v>0.92987348007388104</v>
      </c>
      <c r="F3">
        <f>$D$3*INDEX('AEO 2023 Table 49'!50:50,MATCH(F1,'AEO 2023 Table 49'!13:13,0))/INDEX('AEO 2023 Table 49'!50:50,MATCH($D$1,'AEO 2023 Table 49'!13:13,0))</f>
        <v>0.91825669195126214</v>
      </c>
      <c r="G3">
        <f>$D$3*INDEX('AEO 2023 Table 49'!50:50,MATCH(G1,'AEO 2023 Table 49'!13:13,0))/INDEX('AEO 2023 Table 49'!50:50,MATCH($D$1,'AEO 2023 Table 49'!13:13,0))</f>
        <v>0.91733832142496297</v>
      </c>
      <c r="H3">
        <f>$D$3*INDEX('AEO 2023 Table 49'!50:50,MATCH(H1,'AEO 2023 Table 49'!13:13,0))/INDEX('AEO 2023 Table 49'!50:50,MATCH($D$1,'AEO 2023 Table 49'!13:13,0))</f>
        <v>0.92308418188490249</v>
      </c>
      <c r="I3">
        <f>$D$3*INDEX('AEO 2023 Table 49'!50:50,MATCH(I1,'AEO 2023 Table 49'!13:13,0))/INDEX('AEO 2023 Table 49'!50:50,MATCH($D$1,'AEO 2023 Table 49'!13:13,0))</f>
        <v>0.92717202647348562</v>
      </c>
      <c r="J3">
        <f>$D$3*INDEX('AEO 2023 Table 49'!50:50,MATCH(J1,'AEO 2023 Table 49'!13:13,0))/INDEX('AEO 2023 Table 49'!50:50,MATCH($D$1,'AEO 2023 Table 49'!13:13,0))</f>
        <v>0.93013925356434735</v>
      </c>
      <c r="K3">
        <f>$D$3*INDEX('AEO 2023 Table 49'!50:50,MATCH(K1,'AEO 2023 Table 49'!13:13,0))/INDEX('AEO 2023 Table 49'!50:50,MATCH($D$1,'AEO 2023 Table 49'!13:13,0))</f>
        <v>0.93073387229286964</v>
      </c>
      <c r="L3">
        <f>$D$3*INDEX('AEO 2023 Table 49'!50:50,MATCH(L1,'AEO 2023 Table 49'!13:13,0))/INDEX('AEO 2023 Table 49'!50:50,MATCH($D$1,'AEO 2023 Table 49'!13:13,0))</f>
        <v>0.93094844862369941</v>
      </c>
      <c r="M3">
        <f>$D$3*INDEX('AEO 2023 Table 49'!50:50,MATCH(M1,'AEO 2023 Table 49'!13:13,0))/INDEX('AEO 2023 Table 49'!50:50,MATCH($D$1,'AEO 2023 Table 49'!13:13,0))</f>
        <v>0.93119324704412498</v>
      </c>
      <c r="N3">
        <f>$D$3*INDEX('AEO 2023 Table 49'!50:50,MATCH(N1,'AEO 2023 Table 49'!13:13,0))/INDEX('AEO 2023 Table 49'!50:50,MATCH($D$1,'AEO 2023 Table 49'!13:13,0))</f>
        <v>0.93329453370426474</v>
      </c>
      <c r="O3">
        <f>$D$3*INDEX('AEO 2023 Table 49'!50:50,MATCH(O1,'AEO 2023 Table 49'!13:13,0))/INDEX('AEO 2023 Table 49'!50:50,MATCH($D$1,'AEO 2023 Table 49'!13:13,0))</f>
        <v>0.93327857627926147</v>
      </c>
      <c r="P3">
        <f>$D$3*INDEX('AEO 2023 Table 49'!50:50,MATCH(P1,'AEO 2023 Table 49'!13:13,0))/INDEX('AEO 2023 Table 49'!50:50,MATCH($D$1,'AEO 2023 Table 49'!13:13,0))</f>
        <v>0.93073872824139026</v>
      </c>
      <c r="Q3">
        <f>$D$3*INDEX('AEO 2023 Table 49'!50:50,MATCH(Q1,'AEO 2023 Table 49'!13:13,0))/INDEX('AEO 2023 Table 49'!50:50,MATCH($D$1,'AEO 2023 Table 49'!13:13,0))</f>
        <v>0.92861816432463651</v>
      </c>
      <c r="R3">
        <f>$D$3*INDEX('AEO 2023 Table 49'!50:50,MATCH(R1,'AEO 2023 Table 49'!13:13,0))/INDEX('AEO 2023 Table 49'!50:50,MATCH($D$1,'AEO 2023 Table 49'!13:13,0))</f>
        <v>0.92489471294272818</v>
      </c>
      <c r="S3">
        <f>$D$3*INDEX('AEO 2023 Table 49'!50:50,MATCH(S1,'AEO 2023 Table 49'!13:13,0))/INDEX('AEO 2023 Table 49'!50:50,MATCH($D$1,'AEO 2023 Table 49'!13:13,0))</f>
        <v>0.92416847830253435</v>
      </c>
      <c r="T3">
        <f>$D$3*INDEX('AEO 2023 Table 49'!50:50,MATCH(T1,'AEO 2023 Table 49'!13:13,0))/INDEX('AEO 2023 Table 49'!50:50,MATCH($D$1,'AEO 2023 Table 49'!13:13,0))</f>
        <v>0.92410949444501012</v>
      </c>
      <c r="U3">
        <f>$D$3*INDEX('AEO 2023 Table 49'!50:50,MATCH(U1,'AEO 2023 Table 49'!13:13,0))/INDEX('AEO 2023 Table 49'!50:50,MATCH($D$1,'AEO 2023 Table 49'!13:13,0))</f>
        <v>0.92302573870010607</v>
      </c>
      <c r="V3">
        <f>$D$3*INDEX('AEO 2023 Table 49'!50:50,MATCH(V1,'AEO 2023 Table 49'!13:13,0))/INDEX('AEO 2023 Table 49'!50:50,MATCH($D$1,'AEO 2023 Table 49'!13:13,0))</f>
        <v>0.92293421847158874</v>
      </c>
      <c r="W3">
        <f>$D$3*INDEX('AEO 2023 Table 49'!50:50,MATCH(W1,'AEO 2023 Table 49'!13:13,0))/INDEX('AEO 2023 Table 49'!50:50,MATCH($D$1,'AEO 2023 Table 49'!13:13,0))</f>
        <v>0.92217837820976956</v>
      </c>
      <c r="X3">
        <f>$D$3*INDEX('AEO 2023 Table 49'!50:50,MATCH(X1,'AEO 2023 Table 49'!13:13,0))/INDEX('AEO 2023 Table 49'!50:50,MATCH($D$1,'AEO 2023 Table 49'!13:13,0))</f>
        <v>0.9220193143143689</v>
      </c>
      <c r="Y3">
        <f>$D$3*INDEX('AEO 2023 Table 49'!50:50,MATCH(Y1,'AEO 2023 Table 49'!13:13,0))/INDEX('AEO 2023 Table 49'!50:50,MATCH($D$1,'AEO 2023 Table 49'!13:13,0))</f>
        <v>0.92129909781641051</v>
      </c>
      <c r="Z3">
        <f>$D$3*INDEX('AEO 2023 Table 49'!50:50,MATCH(Z1,'AEO 2023 Table 49'!13:13,0))/INDEX('AEO 2023 Table 49'!50:50,MATCH($D$1,'AEO 2023 Table 49'!13:13,0))</f>
        <v>0.919978401091195</v>
      </c>
      <c r="AA3">
        <f>$D$3*INDEX('AEO 2023 Table 49'!50:50,MATCH(AA1,'AEO 2023 Table 49'!13:13,0))/INDEX('AEO 2023 Table 49'!50:50,MATCH($D$1,'AEO 2023 Table 49'!13:13,0))</f>
        <v>0.91798960972961308</v>
      </c>
      <c r="AB3">
        <f>$D$3*INDEX('AEO 2023 Table 49'!50:50,MATCH(AB1,'AEO 2023 Table 49'!13:13,0))/INDEX('AEO 2023 Table 49'!50:50,MATCH($D$1,'AEO 2023 Table 49'!13:13,0))</f>
        <v>0.91594460861637328</v>
      </c>
      <c r="AC3">
        <f>$D$3*INDEX('AEO 2023 Table 49'!50:50,MATCH(AC1,'AEO 2023 Table 49'!13:13,0))/INDEX('AEO 2023 Table 49'!50:50,MATCH($D$1,'AEO 2023 Table 49'!13:13,0))</f>
        <v>0.91330444810188294</v>
      </c>
      <c r="AD3">
        <f>$D$3*INDEX('AEO 2023 Table 49'!50:50,MATCH(AD1,'AEO 2023 Table 49'!13:13,0))/INDEX('AEO 2023 Table 49'!50:50,MATCH($D$1,'AEO 2023 Table 49'!13:13,0))</f>
        <v>0.9103069989214253</v>
      </c>
      <c r="AE3">
        <f>$D$3*INDEX('AEO 2023 Table 49'!50:50,MATCH(AE1,'AEO 2023 Table 49'!13:13,0))/INDEX('AEO 2023 Table 49'!50:50,MATCH($D$1,'AEO 2023 Table 49'!13:13,0))</f>
        <v>0.90903518507444947</v>
      </c>
      <c r="AF3">
        <f>$D$3*INDEX('AEO 2023 Table 49'!50:50,MATCH(AF1,'AEO 2023 Table 49'!13:13,0))/INDEX('AEO 2023 Table 49'!50:50,MATCH($D$1,'AEO 2023 Table 49'!13:13,0))</f>
        <v>0.90888514081287741</v>
      </c>
    </row>
    <row r="4" spans="1:32">
      <c r="A4" t="s">
        <v>122</v>
      </c>
      <c r="B4">
        <v>1</v>
      </c>
      <c r="C4">
        <v>1</v>
      </c>
      <c r="D4" s="108">
        <f>'seds growth'!G8</f>
        <v>1.2538617345581766</v>
      </c>
      <c r="E4">
        <f>$D$4*'AEO 2023 Table 7'!G65/'AEO 2023 Table 7'!$F$65</f>
        <v>1.3457314044780808</v>
      </c>
      <c r="F4">
        <f>$D$4*'AEO 2023 Table 7'!H65/'AEO 2023 Table 7'!$F$65</f>
        <v>1.3649835044245315</v>
      </c>
      <c r="G4">
        <f>$D$4*'AEO 2023 Table 7'!I65/'AEO 2023 Table 7'!$F$65</f>
        <v>1.3676265021353164</v>
      </c>
      <c r="H4">
        <f>$D$4*'AEO 2023 Table 7'!J65/'AEO 2023 Table 7'!$F$65</f>
        <v>1.3849782205185621</v>
      </c>
      <c r="I4">
        <f>$D$4*'AEO 2023 Table 7'!K65/'AEO 2023 Table 7'!$F$65</f>
        <v>1.4021250484225356</v>
      </c>
      <c r="J4">
        <f>$D$4*'AEO 2023 Table 7'!L65/'AEO 2023 Table 7'!$F$65</f>
        <v>1.4156912138896229</v>
      </c>
      <c r="K4">
        <f>$D$4*'AEO 2023 Table 7'!M65/'AEO 2023 Table 7'!$F$65</f>
        <v>1.4257818463142109</v>
      </c>
      <c r="L4">
        <f>$D$4*'AEO 2023 Table 7'!N65/'AEO 2023 Table 7'!$F$65</f>
        <v>1.4328635412637245</v>
      </c>
      <c r="M4">
        <f>$D$4*'AEO 2023 Table 7'!O65/'AEO 2023 Table 7'!$F$65</f>
        <v>1.4399519466001136</v>
      </c>
      <c r="N4">
        <f>$D$4*'AEO 2023 Table 7'!P65/'AEO 2023 Table 7'!$F$65</f>
        <v>1.4512048180315764</v>
      </c>
      <c r="O4">
        <f>$D$4*'AEO 2023 Table 7'!Q65/'AEO 2023 Table 7'!$F$65</f>
        <v>1.4630647557957306</v>
      </c>
      <c r="P4">
        <f>$D$4*'AEO 2023 Table 7'!R65/'AEO 2023 Table 7'!$F$65</f>
        <v>1.4737812436362605</v>
      </c>
      <c r="Q4">
        <f>$D$4*'AEO 2023 Table 7'!S65/'AEO 2023 Table 7'!$F$65</f>
        <v>1.4865403732417612</v>
      </c>
      <c r="R4">
        <f>$D$4*'AEO 2023 Table 7'!T65/'AEO 2023 Table 7'!$F$65</f>
        <v>1.5030483723151657</v>
      </c>
      <c r="S4">
        <f>$D$4*'AEO 2023 Table 7'!U65/'AEO 2023 Table 7'!$F$65</f>
        <v>1.5227634889560413</v>
      </c>
      <c r="T4">
        <f>$D$4*'AEO 2023 Table 7'!V65/'AEO 2023 Table 7'!$F$65</f>
        <v>1.5434659271858979</v>
      </c>
      <c r="U4">
        <f>$D$4*'AEO 2023 Table 7'!W65/'AEO 2023 Table 7'!$F$65</f>
        <v>1.5650805306717286</v>
      </c>
      <c r="V4">
        <f>$D$4*'AEO 2023 Table 7'!X65/'AEO 2023 Table 7'!$F$65</f>
        <v>1.5902024296979369</v>
      </c>
      <c r="W4">
        <f>$D$4*'AEO 2023 Table 7'!Y65/'AEO 2023 Table 7'!$F$65</f>
        <v>1.6142520089014045</v>
      </c>
      <c r="X4">
        <f>$D$4*'AEO 2023 Table 7'!Z65/'AEO 2023 Table 7'!$F$65</f>
        <v>1.6387203162459174</v>
      </c>
      <c r="Y4">
        <f>$D$4*'AEO 2023 Table 7'!AA65/'AEO 2023 Table 7'!$F$65</f>
        <v>1.6635608263824706</v>
      </c>
      <c r="Z4">
        <f>$D$4*'AEO 2023 Table 7'!AB65/'AEO 2023 Table 7'!$F$65</f>
        <v>1.6883378115232666</v>
      </c>
      <c r="AA4">
        <f>$D$4*'AEO 2023 Table 7'!AC65/'AEO 2023 Table 7'!$F$65</f>
        <v>1.7124544945954916</v>
      </c>
      <c r="AB4">
        <f>$D$4*'AEO 2023 Table 7'!AD65/'AEO 2023 Table 7'!$F$65</f>
        <v>1.7359475590473994</v>
      </c>
      <c r="AC4">
        <f>$D$4*'AEO 2023 Table 7'!AE65/'AEO 2023 Table 7'!$F$65</f>
        <v>1.761135667224115</v>
      </c>
      <c r="AD4">
        <f>$D$4*'AEO 2023 Table 7'!AF65/'AEO 2023 Table 7'!$F$65</f>
        <v>1.7865751912291075</v>
      </c>
      <c r="AE4">
        <f>$D$4*'AEO 2023 Table 7'!AG65/'AEO 2023 Table 7'!$F$65</f>
        <v>1.8116483281106854</v>
      </c>
      <c r="AF4">
        <f>$D$4*'AEO 2023 Table 7'!AH65/'AEO 2023 Table 7'!$F$65</f>
        <v>1.8396114049400751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0.95256512838178131</v>
      </c>
      <c r="E2" s="108">
        <f>'growth rates from 2022 psgr'!E2</f>
        <v>0.97201672401667771</v>
      </c>
      <c r="F2" s="108">
        <f>'growth rates from 2022 psgr'!F2</f>
        <v>0.97910165343601818</v>
      </c>
      <c r="G2" s="108">
        <f>'growth rates from 2022 psgr'!G2</f>
        <v>0.98273781101088276</v>
      </c>
      <c r="H2" s="108">
        <f>'growth rates from 2022 psgr'!H2</f>
        <v>0.98973236008710308</v>
      </c>
      <c r="I2" s="108">
        <f>'growth rates from 2022 psgr'!I2</f>
        <v>0.99901120394948228</v>
      </c>
      <c r="J2" s="108">
        <f>'growth rates from 2022 psgr'!J2</f>
        <v>1.0075957130331761</v>
      </c>
      <c r="K2" s="108">
        <f>'growth rates from 2022 psgr'!K2</f>
        <v>1.0143011264215627</v>
      </c>
      <c r="L2" s="108">
        <f>'growth rates from 2022 psgr'!L2</f>
        <v>1.0194169885283348</v>
      </c>
      <c r="M2" s="108">
        <f>'growth rates from 2022 psgr'!M2</f>
        <v>1.0237492802807278</v>
      </c>
      <c r="N2" s="108">
        <f>'growth rates from 2022 psgr'!N2</f>
        <v>1.0273932900823814</v>
      </c>
      <c r="O2" s="108">
        <f>'growth rates from 2022 psgr'!O2</f>
        <v>1.0326557239623537</v>
      </c>
      <c r="P2" s="108">
        <f>'growth rates from 2022 psgr'!P2</f>
        <v>1.0393758598571936</v>
      </c>
      <c r="Q2" s="108">
        <f>'growth rates from 2022 psgr'!Q2</f>
        <v>1.0455132257117479</v>
      </c>
      <c r="R2" s="108">
        <f>'growth rates from 2022 psgr'!R2</f>
        <v>1.0504994470114963</v>
      </c>
      <c r="S2" s="108">
        <f>'growth rates from 2022 psgr'!S2</f>
        <v>1.0562942667590838</v>
      </c>
      <c r="T2" s="108">
        <f>'growth rates from 2022 psgr'!T2</f>
        <v>1.0628331508266102</v>
      </c>
      <c r="U2" s="108">
        <f>'growth rates from 2022 psgr'!U2</f>
        <v>1.0694213557095313</v>
      </c>
      <c r="V2" s="108">
        <f>'growth rates from 2022 psgr'!V2</f>
        <v>1.0769467364900394</v>
      </c>
      <c r="W2" s="108">
        <f>'growth rates from 2022 psgr'!W2</f>
        <v>1.0846581129979944</v>
      </c>
      <c r="X2" s="108">
        <f>'growth rates from 2022 psgr'!X2</f>
        <v>1.0927000123722381</v>
      </c>
      <c r="Y2" s="108">
        <f>'growth rates from 2022 psgr'!Y2</f>
        <v>1.100510275746498</v>
      </c>
      <c r="Z2" s="108">
        <f>'growth rates from 2022 psgr'!Z2</f>
        <v>1.1085982237841161</v>
      </c>
      <c r="AA2" s="108">
        <f>'growth rates from 2022 psgr'!AA2</f>
        <v>1.1171963106068368</v>
      </c>
      <c r="AB2" s="108">
        <f>'growth rates from 2022 psgr'!AB2</f>
        <v>1.1271863384689058</v>
      </c>
      <c r="AC2" s="108">
        <f>'growth rates from 2022 psgr'!AC2</f>
        <v>1.1379112698313338</v>
      </c>
      <c r="AD2" s="108">
        <f>'growth rates from 2022 psgr'!AD2</f>
        <v>1.1489762118603177</v>
      </c>
      <c r="AE2" s="108">
        <f>'growth rates from 2022 psgr'!AE2</f>
        <v>1.1601867440503979</v>
      </c>
      <c r="AF2" s="108">
        <f>'growth rates from 2022 psgr'!AF2</f>
        <v>1.1724210705281763</v>
      </c>
    </row>
    <row r="3" spans="1:32">
      <c r="A3" t="s">
        <v>124</v>
      </c>
      <c r="B3">
        <f>INDEX('AEO 2021 Table 7'!22:22,MATCH(B$1,'AEO 2021 Table 7'!1:1,0))/INDEX('AEO 2021 Table 7'!22:22,MATCH(B$1,'AEO 2021 Table 7'!1:1,0))</f>
        <v>1</v>
      </c>
      <c r="C3">
        <v>1</v>
      </c>
      <c r="D3" s="108">
        <f>'growth rates from 2022 psgr'!D3</f>
        <v>0.94465726628087043</v>
      </c>
      <c r="E3" s="108">
        <f>'growth rates from 2022 psgr'!E3</f>
        <v>1.0060807196892954</v>
      </c>
      <c r="F3" s="108">
        <f>'growth rates from 2022 psgr'!F3</f>
        <v>1.0409974593121438</v>
      </c>
      <c r="G3" s="108">
        <f>'growth rates from 2022 psgr'!G3</f>
        <v>1.062655625458965</v>
      </c>
      <c r="H3" s="108">
        <f>'growth rates from 2022 psgr'!H3</f>
        <v>1.0784573344069308</v>
      </c>
      <c r="I3" s="108">
        <f>'growth rates from 2022 psgr'!I3</f>
        <v>1.0903126146908677</v>
      </c>
      <c r="J3" s="108">
        <f>'growth rates from 2022 psgr'!J3</f>
        <v>1.0993661752482586</v>
      </c>
      <c r="K3" s="108">
        <f>'growth rates from 2022 psgr'!K3</f>
        <v>1.1061330527338677</v>
      </c>
      <c r="L3" s="108">
        <f>'growth rates from 2022 psgr'!L3</f>
        <v>1.1111137645816167</v>
      </c>
      <c r="M3" s="108">
        <f>'growth rates from 2022 psgr'!M3</f>
        <v>1.1145367583763799</v>
      </c>
      <c r="N3" s="108">
        <f>'growth rates from 2022 psgr'!N3</f>
        <v>1.1172901022340043</v>
      </c>
      <c r="O3" s="108">
        <f>'growth rates from 2022 psgr'!O3</f>
        <v>1.1197385209200759</v>
      </c>
      <c r="P3" s="108">
        <f>'growth rates from 2022 psgr'!P3</f>
        <v>1.1221293580020983</v>
      </c>
      <c r="Q3" s="108">
        <f>'growth rates from 2022 psgr'!Q3</f>
        <v>1.1240517200686075</v>
      </c>
      <c r="R3" s="108">
        <f>'growth rates from 2022 psgr'!R3</f>
        <v>1.1257020230530099</v>
      </c>
      <c r="S3" s="108">
        <f>'growth rates from 2022 psgr'!S3</f>
        <v>1.1271379992965382</v>
      </c>
      <c r="T3" s="108">
        <f>'growth rates from 2022 psgr'!T3</f>
        <v>1.1278037085330257</v>
      </c>
      <c r="U3" s="108">
        <f>'growth rates from 2022 psgr'!U3</f>
        <v>1.1280748685755029</v>
      </c>
      <c r="V3" s="108">
        <f>'growth rates from 2022 psgr'!V3</f>
        <v>1.1280717461624186</v>
      </c>
      <c r="W3" s="108">
        <f>'growth rates from 2022 psgr'!W3</f>
        <v>1.1277896576741471</v>
      </c>
      <c r="X3" s="108">
        <f>'growth rates from 2022 psgr'!X3</f>
        <v>1.1273625869328237</v>
      </c>
      <c r="Y3" s="108">
        <f>'growth rates from 2022 psgr'!Y3</f>
        <v>1.1265366979051181</v>
      </c>
      <c r="Z3" s="108">
        <f>'growth rates from 2022 psgr'!Z3</f>
        <v>1.125732908025189</v>
      </c>
      <c r="AA3" s="108">
        <f>'growth rates from 2022 psgr'!AA3</f>
        <v>1.1247740257339811</v>
      </c>
      <c r="AB3" s="108">
        <f>'growth rates from 2022 psgr'!AB3</f>
        <v>1.1241327197707875</v>
      </c>
      <c r="AC3" s="108">
        <f>'growth rates from 2022 psgr'!AC3</f>
        <v>1.1230249898944686</v>
      </c>
      <c r="AD3" s="108">
        <f>'growth rates from 2022 psgr'!AD3</f>
        <v>1.1220105771015998</v>
      </c>
      <c r="AE3" s="108">
        <f>'growth rates from 2022 psgr'!AE3</f>
        <v>1.1207974550167481</v>
      </c>
      <c r="AF3" s="108">
        <f>'growth rates from 2022 psgr'!AF3</f>
        <v>1.1197400013745551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1.2538617345581766</v>
      </c>
      <c r="E4" s="108">
        <f>'growth rates from 2022 psgr'!E4</f>
        <v>1.3457314044780808</v>
      </c>
      <c r="F4" s="108">
        <f>'growth rates from 2022 psgr'!F4</f>
        <v>1.3649835044245315</v>
      </c>
      <c r="G4" s="108">
        <f>'growth rates from 2022 psgr'!G4</f>
        <v>1.3676265021353164</v>
      </c>
      <c r="H4" s="108">
        <f>'growth rates from 2022 psgr'!H4</f>
        <v>1.3849782205185621</v>
      </c>
      <c r="I4" s="108">
        <f>'growth rates from 2022 psgr'!I4</f>
        <v>1.4021250484225356</v>
      </c>
      <c r="J4" s="108">
        <f>'growth rates from 2022 psgr'!J4</f>
        <v>1.4156912138896229</v>
      </c>
      <c r="K4" s="108">
        <f>'growth rates from 2022 psgr'!K4</f>
        <v>1.4257818463142109</v>
      </c>
      <c r="L4" s="108">
        <f>'growth rates from 2022 psgr'!L4</f>
        <v>1.4328635412637245</v>
      </c>
      <c r="M4" s="108">
        <f>'growth rates from 2022 psgr'!M4</f>
        <v>1.4399519466001136</v>
      </c>
      <c r="N4" s="108">
        <f>'growth rates from 2022 psgr'!N4</f>
        <v>1.4512048180315764</v>
      </c>
      <c r="O4" s="108">
        <f>'growth rates from 2022 psgr'!O4</f>
        <v>1.4630647557957306</v>
      </c>
      <c r="P4" s="108">
        <f>'growth rates from 2022 psgr'!P4</f>
        <v>1.4737812436362605</v>
      </c>
      <c r="Q4" s="108">
        <f>'growth rates from 2022 psgr'!Q4</f>
        <v>1.4865403732417612</v>
      </c>
      <c r="R4" s="108">
        <f>'growth rates from 2022 psgr'!R4</f>
        <v>1.5030483723151657</v>
      </c>
      <c r="S4" s="108">
        <f>'growth rates from 2022 psgr'!S4</f>
        <v>1.5227634889560413</v>
      </c>
      <c r="T4" s="108">
        <f>'growth rates from 2022 psgr'!T4</f>
        <v>1.5434659271858979</v>
      </c>
      <c r="U4" s="108">
        <f>'growth rates from 2022 psgr'!U4</f>
        <v>1.5650805306717286</v>
      </c>
      <c r="V4" s="108">
        <f>'growth rates from 2022 psgr'!V4</f>
        <v>1.5902024296979369</v>
      </c>
      <c r="W4" s="108">
        <f>'growth rates from 2022 psgr'!W4</f>
        <v>1.6142520089014045</v>
      </c>
      <c r="X4" s="108">
        <f>'growth rates from 2022 psgr'!X4</f>
        <v>1.6387203162459174</v>
      </c>
      <c r="Y4" s="108">
        <f>'growth rates from 2022 psgr'!Y4</f>
        <v>1.6635608263824706</v>
      </c>
      <c r="Z4" s="108">
        <f>'growth rates from 2022 psgr'!Z4</f>
        <v>1.6883378115232666</v>
      </c>
      <c r="AA4" s="108">
        <f>'growth rates from 2022 psgr'!AA4</f>
        <v>1.7124544945954916</v>
      </c>
      <c r="AB4" s="108">
        <f>'growth rates from 2022 psgr'!AB4</f>
        <v>1.7359475590473994</v>
      </c>
      <c r="AC4" s="108">
        <f>'growth rates from 2022 psgr'!AC4</f>
        <v>1.761135667224115</v>
      </c>
      <c r="AD4" s="108">
        <f>'growth rates from 2022 psgr'!AD4</f>
        <v>1.7865751912291075</v>
      </c>
      <c r="AE4" s="108">
        <f>'growth rates from 2022 psgr'!AE4</f>
        <v>1.8116483281106854</v>
      </c>
      <c r="AF4" s="108">
        <f>'growth rates from 2022 psgr'!AF4</f>
        <v>1.8396114049400751</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0.95256512838178131</v>
      </c>
      <c r="E2" s="108">
        <f>'growth rates from 2022 frgt'!E2</f>
        <v>0.95053009432606617</v>
      </c>
      <c r="F2" s="108">
        <f>'growth rates from 2022 frgt'!F2</f>
        <v>0.94893039182132211</v>
      </c>
      <c r="G2" s="108">
        <f>'growth rates from 2022 frgt'!G2</f>
        <v>0.95478875176608891</v>
      </c>
      <c r="H2" s="108">
        <f>'growth rates from 2022 frgt'!H2</f>
        <v>0.96466258468736588</v>
      </c>
      <c r="I2" s="108">
        <f>'growth rates from 2022 frgt'!I2</f>
        <v>0.97297991818249607</v>
      </c>
      <c r="J2" s="108">
        <f>'growth rates from 2022 frgt'!J2</f>
        <v>0.98037163605866517</v>
      </c>
      <c r="K2" s="108">
        <f>'growth rates from 2022 frgt'!K2</f>
        <v>0.98721390907523032</v>
      </c>
      <c r="L2" s="108">
        <f>'growth rates from 2022 frgt'!L2</f>
        <v>0.9945343031218572</v>
      </c>
      <c r="M2" s="108">
        <f>'growth rates from 2022 frgt'!M2</f>
        <v>1.0031032496762784</v>
      </c>
      <c r="N2" s="108">
        <f>'growth rates from 2022 frgt'!N2</f>
        <v>1.0151954777628525</v>
      </c>
      <c r="O2" s="108">
        <f>'growth rates from 2022 frgt'!O2</f>
        <v>1.0267097908878375</v>
      </c>
      <c r="P2" s="108">
        <f>'growth rates from 2022 frgt'!P2</f>
        <v>1.0374516326462595</v>
      </c>
      <c r="Q2" s="108">
        <f>'growth rates from 2022 frgt'!Q2</f>
        <v>1.049192903481285</v>
      </c>
      <c r="R2" s="108">
        <f>'growth rates from 2022 frgt'!R2</f>
        <v>1.0598538363419785</v>
      </c>
      <c r="S2" s="108">
        <f>'growth rates from 2022 frgt'!S2</f>
        <v>1.0726240624397705</v>
      </c>
      <c r="T2" s="108">
        <f>'growth rates from 2022 frgt'!T2</f>
        <v>1.0854176187621791</v>
      </c>
      <c r="U2" s="108">
        <f>'growth rates from 2022 frgt'!U2</f>
        <v>1.0974451807666146</v>
      </c>
      <c r="V2" s="108">
        <f>'growth rates from 2022 frgt'!V2</f>
        <v>1.1110227450709607</v>
      </c>
      <c r="W2" s="108">
        <f>'growth rates from 2022 frgt'!W2</f>
        <v>1.1251760198113681</v>
      </c>
      <c r="X2" s="108">
        <f>'growth rates from 2022 frgt'!X2</f>
        <v>1.1396322260741647</v>
      </c>
      <c r="Y2" s="108">
        <f>'growth rates from 2022 frgt'!Y2</f>
        <v>1.1537429201429998</v>
      </c>
      <c r="Z2" s="108">
        <f>'growth rates from 2022 frgt'!Z2</f>
        <v>1.1671986773847776</v>
      </c>
      <c r="AA2" s="108">
        <f>'growth rates from 2022 frgt'!AA2</f>
        <v>1.1804788837212556</v>
      </c>
      <c r="AB2" s="108">
        <f>'growth rates from 2022 frgt'!AB2</f>
        <v>1.1951406569700767</v>
      </c>
      <c r="AC2" s="108">
        <f>'growth rates from 2022 frgt'!AC2</f>
        <v>1.2103412580193127</v>
      </c>
      <c r="AD2" s="108">
        <f>'growth rates from 2022 frgt'!AD2</f>
        <v>1.2249138784889702</v>
      </c>
      <c r="AE2" s="108">
        <f>'growth rates from 2022 frgt'!AE2</f>
        <v>1.2404647099789707</v>
      </c>
      <c r="AF2" s="108">
        <f>'growth rates from 2022 frgt'!AF2</f>
        <v>1.2584294487351912</v>
      </c>
    </row>
    <row r="3" spans="1:32">
      <c r="A3" t="s">
        <v>124</v>
      </c>
      <c r="B3">
        <v>1</v>
      </c>
      <c r="C3">
        <v>1</v>
      </c>
      <c r="D3" s="108">
        <f>'growth rates from 2022 frgt'!D3</f>
        <v>0.94465726628087043</v>
      </c>
      <c r="E3" s="108">
        <f>'growth rates from 2022 frgt'!E3</f>
        <v>0.92987348007388104</v>
      </c>
      <c r="F3" s="108">
        <f>'growth rates from 2022 frgt'!F3</f>
        <v>0.91825669195126214</v>
      </c>
      <c r="G3" s="108">
        <f>'growth rates from 2022 frgt'!G3</f>
        <v>0.91733832142496297</v>
      </c>
      <c r="H3" s="108">
        <f>'growth rates from 2022 frgt'!H3</f>
        <v>0.92308418188490249</v>
      </c>
      <c r="I3" s="108">
        <f>'growth rates from 2022 frgt'!I3</f>
        <v>0.92717202647348562</v>
      </c>
      <c r="J3" s="108">
        <f>'growth rates from 2022 frgt'!J3</f>
        <v>0.93013925356434735</v>
      </c>
      <c r="K3" s="108">
        <f>'growth rates from 2022 frgt'!K3</f>
        <v>0.93073387229286964</v>
      </c>
      <c r="L3" s="108">
        <f>'growth rates from 2022 frgt'!L3</f>
        <v>0.93094844862369941</v>
      </c>
      <c r="M3" s="108">
        <f>'growth rates from 2022 frgt'!M3</f>
        <v>0.93119324704412498</v>
      </c>
      <c r="N3" s="108">
        <f>'growth rates from 2022 frgt'!N3</f>
        <v>0.93329453370426474</v>
      </c>
      <c r="O3" s="108">
        <f>'growth rates from 2022 frgt'!O3</f>
        <v>0.93327857627926147</v>
      </c>
      <c r="P3" s="108">
        <f>'growth rates from 2022 frgt'!P3</f>
        <v>0.93073872824139026</v>
      </c>
      <c r="Q3" s="108">
        <f>'growth rates from 2022 frgt'!Q3</f>
        <v>0.92861816432463651</v>
      </c>
      <c r="R3" s="108">
        <f>'growth rates from 2022 frgt'!R3</f>
        <v>0.92489471294272818</v>
      </c>
      <c r="S3" s="108">
        <f>'growth rates from 2022 frgt'!S3</f>
        <v>0.92416847830253435</v>
      </c>
      <c r="T3" s="108">
        <f>'growth rates from 2022 frgt'!T3</f>
        <v>0.92410949444501012</v>
      </c>
      <c r="U3" s="108">
        <f>'growth rates from 2022 frgt'!U3</f>
        <v>0.92302573870010607</v>
      </c>
      <c r="V3" s="108">
        <f>'growth rates from 2022 frgt'!V3</f>
        <v>0.92293421847158874</v>
      </c>
      <c r="W3" s="108">
        <f>'growth rates from 2022 frgt'!W3</f>
        <v>0.92217837820976956</v>
      </c>
      <c r="X3" s="108">
        <f>'growth rates from 2022 frgt'!X3</f>
        <v>0.9220193143143689</v>
      </c>
      <c r="Y3" s="108">
        <f>'growth rates from 2022 frgt'!Y3</f>
        <v>0.92129909781641051</v>
      </c>
      <c r="Z3" s="108">
        <f>'growth rates from 2022 frgt'!Z3</f>
        <v>0.919978401091195</v>
      </c>
      <c r="AA3" s="108">
        <f>'growth rates from 2022 frgt'!AA3</f>
        <v>0.91798960972961308</v>
      </c>
      <c r="AB3" s="108">
        <f>'growth rates from 2022 frgt'!AB3</f>
        <v>0.91594460861637328</v>
      </c>
      <c r="AC3" s="108">
        <f>'growth rates from 2022 frgt'!AC3</f>
        <v>0.91330444810188294</v>
      </c>
      <c r="AD3" s="108">
        <f>'growth rates from 2022 frgt'!AD3</f>
        <v>0.9103069989214253</v>
      </c>
      <c r="AE3" s="108">
        <f>'growth rates from 2022 frgt'!AE3</f>
        <v>0.90903518507444947</v>
      </c>
      <c r="AF3" s="108">
        <f>'growth rates from 2022 frgt'!AF3</f>
        <v>0.90888514081287741</v>
      </c>
    </row>
    <row r="4" spans="1:32">
      <c r="A4" t="s">
        <v>122</v>
      </c>
      <c r="B4">
        <v>1</v>
      </c>
      <c r="C4">
        <v>1</v>
      </c>
      <c r="D4" s="108">
        <f>'growth rates from 2022 frgt'!D4</f>
        <v>1.2538617345581766</v>
      </c>
      <c r="E4" s="108">
        <f>'growth rates from 2022 frgt'!E4</f>
        <v>1.3457314044780808</v>
      </c>
      <c r="F4" s="108">
        <f>'growth rates from 2022 frgt'!F4</f>
        <v>1.3649835044245315</v>
      </c>
      <c r="G4" s="108">
        <f>'growth rates from 2022 frgt'!G4</f>
        <v>1.3676265021353164</v>
      </c>
      <c r="H4" s="108">
        <f>'growth rates from 2022 frgt'!H4</f>
        <v>1.3849782205185621</v>
      </c>
      <c r="I4" s="108">
        <f>'growth rates from 2022 frgt'!I4</f>
        <v>1.4021250484225356</v>
      </c>
      <c r="J4" s="108">
        <f>'growth rates from 2022 frgt'!J4</f>
        <v>1.4156912138896229</v>
      </c>
      <c r="K4" s="108">
        <f>'growth rates from 2022 frgt'!K4</f>
        <v>1.4257818463142109</v>
      </c>
      <c r="L4" s="108">
        <f>'growth rates from 2022 frgt'!L4</f>
        <v>1.4328635412637245</v>
      </c>
      <c r="M4" s="108">
        <f>'growth rates from 2022 frgt'!M4</f>
        <v>1.4399519466001136</v>
      </c>
      <c r="N4" s="108">
        <f>'growth rates from 2022 frgt'!N4</f>
        <v>1.4512048180315764</v>
      </c>
      <c r="O4" s="108">
        <f>'growth rates from 2022 frgt'!O4</f>
        <v>1.4630647557957306</v>
      </c>
      <c r="P4" s="108">
        <f>'growth rates from 2022 frgt'!P4</f>
        <v>1.4737812436362605</v>
      </c>
      <c r="Q4" s="108">
        <f>'growth rates from 2022 frgt'!Q4</f>
        <v>1.4865403732417612</v>
      </c>
      <c r="R4" s="108">
        <f>'growth rates from 2022 frgt'!R4</f>
        <v>1.5030483723151657</v>
      </c>
      <c r="S4" s="108">
        <f>'growth rates from 2022 frgt'!S4</f>
        <v>1.5227634889560413</v>
      </c>
      <c r="T4" s="108">
        <f>'growth rates from 2022 frgt'!T4</f>
        <v>1.5434659271858979</v>
      </c>
      <c r="U4" s="108">
        <f>'growth rates from 2022 frgt'!U4</f>
        <v>1.5650805306717286</v>
      </c>
      <c r="V4" s="108">
        <f>'growth rates from 2022 frgt'!V4</f>
        <v>1.5902024296979369</v>
      </c>
      <c r="W4" s="108">
        <f>'growth rates from 2022 frgt'!W4</f>
        <v>1.6142520089014045</v>
      </c>
      <c r="X4" s="108">
        <f>'growth rates from 2022 frgt'!X4</f>
        <v>1.6387203162459174</v>
      </c>
      <c r="Y4" s="108">
        <f>'growth rates from 2022 frgt'!Y4</f>
        <v>1.6635608263824706</v>
      </c>
      <c r="Z4" s="108">
        <f>'growth rates from 2022 frgt'!Z4</f>
        <v>1.6883378115232666</v>
      </c>
      <c r="AA4" s="108">
        <f>'growth rates from 2022 frgt'!AA4</f>
        <v>1.7124544945954916</v>
      </c>
      <c r="AB4" s="108">
        <f>'growth rates from 2022 frgt'!AB4</f>
        <v>1.7359475590473994</v>
      </c>
      <c r="AC4" s="108">
        <f>'growth rates from 2022 frgt'!AC4</f>
        <v>1.761135667224115</v>
      </c>
      <c r="AD4" s="108">
        <f>'growth rates from 2022 frgt'!AD4</f>
        <v>1.7865751912291075</v>
      </c>
      <c r="AE4" s="108">
        <f>'growth rates from 2022 frgt'!AE4</f>
        <v>1.8116483281106854</v>
      </c>
      <c r="AF4" s="108">
        <f>'growth rates from 2022 frgt'!AF4</f>
        <v>1.8396114049400751</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2025-01-03T23:23:51Z</dcterms:modified>
</cp:coreProperties>
</file>