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VA\bldgs\SYDEC\"/>
    </mc:Choice>
  </mc:AlternateContent>
  <xr:revisionPtr revIDLastSave="0" documentId="8_{3DB0C7A3-126C-49B2-A6B4-2F105D18CC8A}"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s="1"/>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C330" i="13" l="1"/>
  <c r="C8" i="15"/>
  <c r="D241" i="13"/>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<sst xmlns="http://schemas.openxmlformats.org/spreadsheetml/2006/main" count="194484" uniqueCount="2015">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</sst>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225</v>
      </c>
      <c r="C1" s="30">
        <v>46241</v>
      </c>
    </row>
    <row r="2" spans="1:3" x14ac:dyDescent="0.45">
      <c r="A2" s="3" t="s">
        <v>2</v>
      </c>
      <c r="B2" s="4" t="str">
        <f>IFERROR(INDEX(Geography!B:B, MATCH($B$1, Geography!C:C, 0)), "")</f>
        <v>VA</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Virginia</v>
      </c>
    </row>
    <row r="311" spans="1:31" x14ac:dyDescent="0.45">
      <c r="A311" t="s">
        <v>1971</v>
      </c>
      <c r="B311" t="str">
        <f>About!$B$2</f>
        <v>VA</v>
      </c>
    </row>
    <row r="312" spans="1:31" x14ac:dyDescent="0.45">
      <c r="A312" t="s">
        <v>1972</v>
      </c>
      <c r="B312">
        <f>MATCH($B$311, $A$38:$A$85, 0)</f>
        <v>44</v>
      </c>
    </row>
    <row r="313" spans="1:31" x14ac:dyDescent="0.45">
      <c r="A313" t="s">
        <v>1973</v>
      </c>
      <c r="B313" s="24">
        <f>INDEX(Census_2020_Urban_Rural!$F$2:$F$57, MATCH($B$311, Census_2020_Urban_Rural!$B$2:$B$57, 0))</f>
        <v>75.634523882761457</v>
      </c>
    </row>
    <row r="314" spans="1:31" x14ac:dyDescent="0.45">
      <c r="A314" t="s">
        <v>1974</v>
      </c>
      <c r="B314" s="18">
        <f>$B$313 * $B$13</f>
        <v>0.75634523882761462</v>
      </c>
    </row>
    <row r="315" spans="1:31" x14ac:dyDescent="0.45">
      <c r="A315" t="s">
        <v>1975</v>
      </c>
      <c r="B315" s="22">
        <f>INDEX($K$38:$K$85, $B$312)</f>
        <v>425.05855213358183</v>
      </c>
    </row>
    <row r="316" spans="1:31" x14ac:dyDescent="0.45">
      <c r="A316" t="s">
        <v>1976</v>
      </c>
      <c r="B316" s="22">
        <f>INDEX($Q$38:$Q$85, $B$312)</f>
        <v>184.30560683955113</v>
      </c>
    </row>
    <row r="317" spans="1:31" x14ac:dyDescent="0.45">
      <c r="A317" t="s">
        <v>1977</v>
      </c>
      <c r="B317" s="22">
        <f>$B$315 * $B$314</f>
        <v>321.49101212919402</v>
      </c>
    </row>
    <row r="318" spans="1:31" x14ac:dyDescent="0.45">
      <c r="A318" t="s">
        <v>1978</v>
      </c>
      <c r="B318" s="22">
        <f>$B$315 * (1 - $B$314)</f>
        <v>103.56754000438779</v>
      </c>
    </row>
    <row r="319" spans="1:31" x14ac:dyDescent="0.45">
      <c r="A319" t="s">
        <v>1979</v>
      </c>
      <c r="B319" s="22">
        <f>$B$316</f>
        <v>184.30560683955113</v>
      </c>
    </row>
    <row r="320" spans="1:31" x14ac:dyDescent="0.45">
      <c r="A320" t="s">
        <v>1980</v>
      </c>
      <c r="B320" s="24">
        <f>INDEX($S$38:$S$85, $B$312)</f>
        <v>23740.5</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425.05855213358183</v>
      </c>
      <c r="C322" s="28">
        <f t="shared" si="214"/>
        <v>425.05855213358183</v>
      </c>
      <c r="D322" s="28">
        <f t="shared" si="214"/>
        <v>425.05855213358183</v>
      </c>
      <c r="E322" s="28">
        <f t="shared" si="214"/>
        <v>425.05855213358183</v>
      </c>
      <c r="F322" s="28">
        <f t="shared" si="214"/>
        <v>425.05855213358183</v>
      </c>
      <c r="G322" s="28">
        <f t="shared" si="214"/>
        <v>461.82975143007451</v>
      </c>
      <c r="H322" s="28">
        <f t="shared" si="214"/>
        <v>503.0044684874328</v>
      </c>
      <c r="I322" s="28">
        <f t="shared" si="214"/>
        <v>547.11350445856488</v>
      </c>
      <c r="J322" s="28">
        <f t="shared" si="214"/>
        <v>590.8255421647716</v>
      </c>
      <c r="K322" s="28">
        <f t="shared" si="214"/>
        <v>638.19786084117823</v>
      </c>
      <c r="L322" s="28">
        <f t="shared" si="214"/>
        <v>690.65218329118284</v>
      </c>
      <c r="M322" s="28">
        <f t="shared" si="214"/>
        <v>745.42902331311757</v>
      </c>
      <c r="N322" s="28">
        <f t="shared" si="214"/>
        <v>804.67262093172008</v>
      </c>
      <c r="O322" s="28">
        <f t="shared" si="214"/>
        <v>869.67621114873862</v>
      </c>
      <c r="P322" s="28">
        <f t="shared" si="214"/>
        <v>941.18716489870928</v>
      </c>
      <c r="Q322" s="28">
        <f t="shared" si="214"/>
        <v>1018.8974970627173</v>
      </c>
      <c r="R322" s="28">
        <f t="shared" si="214"/>
        <v>1104.6086062808115</v>
      </c>
      <c r="S322" s="28">
        <f t="shared" si="214"/>
        <v>1197.4040468972787</v>
      </c>
      <c r="T322" s="28">
        <f t="shared" si="214"/>
        <v>1297.6064711165241</v>
      </c>
      <c r="U322" s="28">
        <f t="shared" si="214"/>
        <v>1404.4037148154014</v>
      </c>
      <c r="V322" s="28">
        <f t="shared" si="214"/>
        <v>1518.2691825827287</v>
      </c>
      <c r="W322" s="28">
        <f t="shared" si="214"/>
        <v>1638.5899750449164</v>
      </c>
      <c r="X322" s="28">
        <f t="shared" si="214"/>
        <v>1764.6433637688015</v>
      </c>
      <c r="Y322" s="28">
        <f t="shared" si="214"/>
        <v>1897.8718070195814</v>
      </c>
      <c r="Z322" s="28">
        <f t="shared" si="214"/>
        <v>2036.6262928033168</v>
      </c>
      <c r="AA322" s="28">
        <f t="shared" si="214"/>
        <v>2181.7382272112468</v>
      </c>
      <c r="AB322" s="28">
        <f t="shared" si="214"/>
        <v>2332.6936917084736</v>
      </c>
      <c r="AC322" s="28">
        <f t="shared" si="214"/>
        <v>2490.1351960793645</v>
      </c>
      <c r="AD322" s="28">
        <f t="shared" si="214"/>
        <v>2650.7967707853386</v>
      </c>
      <c r="AE322" s="28">
        <f t="shared" si="214"/>
        <v>2815.9928793610734</v>
      </c>
    </row>
    <row r="323" spans="1:31" x14ac:dyDescent="0.45">
      <c r="A323" t="s">
        <v>1982</v>
      </c>
      <c r="B323" s="28">
        <f t="shared" ref="B323:AE323" si="215">INDEX(B$258:B$305, $B$312)</f>
        <v>184.30560683955113</v>
      </c>
      <c r="C323" s="28">
        <f t="shared" si="215"/>
        <v>184.30560683955113</v>
      </c>
      <c r="D323" s="28">
        <f t="shared" si="215"/>
        <v>184.30560683955113</v>
      </c>
      <c r="E323" s="28">
        <f t="shared" si="215"/>
        <v>184.30560683955113</v>
      </c>
      <c r="F323" s="28">
        <f t="shared" si="215"/>
        <v>184.30560683955113</v>
      </c>
      <c r="G323" s="28">
        <f t="shared" si="215"/>
        <v>216.89920651763191</v>
      </c>
      <c r="H323" s="28">
        <f t="shared" si="215"/>
        <v>246.77284200694623</v>
      </c>
      <c r="I323" s="28">
        <f t="shared" si="215"/>
        <v>262.1833986750699</v>
      </c>
      <c r="J323" s="28">
        <f t="shared" si="215"/>
        <v>271.84872810902084</v>
      </c>
      <c r="K323" s="28">
        <f t="shared" si="215"/>
        <v>283.07636366160682</v>
      </c>
      <c r="L323" s="28">
        <f t="shared" si="215"/>
        <v>291.94510642680444</v>
      </c>
      <c r="M323" s="28">
        <f t="shared" si="215"/>
        <v>299.07186728084559</v>
      </c>
      <c r="N323" s="28">
        <f t="shared" si="215"/>
        <v>307.18950540213433</v>
      </c>
      <c r="O323" s="28">
        <f t="shared" si="215"/>
        <v>319.70486659731745</v>
      </c>
      <c r="P323" s="28">
        <f t="shared" si="215"/>
        <v>330.03996754575843</v>
      </c>
      <c r="Q323" s="28">
        <f t="shared" si="215"/>
        <v>338.91479873736051</v>
      </c>
      <c r="R323" s="28">
        <f t="shared" si="215"/>
        <v>354.66536018622503</v>
      </c>
      <c r="S323" s="28">
        <f t="shared" si="215"/>
        <v>370.37824722201816</v>
      </c>
      <c r="T323" s="28">
        <f t="shared" si="215"/>
        <v>389.8598678712541</v>
      </c>
      <c r="U323" s="28">
        <f t="shared" si="215"/>
        <v>407.09533775973233</v>
      </c>
      <c r="V323" s="28">
        <f t="shared" si="215"/>
        <v>416.61409143049451</v>
      </c>
      <c r="W323" s="28">
        <f t="shared" si="215"/>
        <v>431.02880555570113</v>
      </c>
      <c r="X323" s="28">
        <f t="shared" si="215"/>
        <v>438.93829255597069</v>
      </c>
      <c r="Y323" s="28">
        <f t="shared" si="215"/>
        <v>447.920578199413</v>
      </c>
      <c r="Z323" s="28">
        <f t="shared" si="215"/>
        <v>455.32478408074684</v>
      </c>
      <c r="AA323" s="28">
        <f t="shared" si="215"/>
        <v>466.91708244669246</v>
      </c>
      <c r="AB323" s="28">
        <f t="shared" si="215"/>
        <v>481.43319957876656</v>
      </c>
      <c r="AC323" s="28">
        <f t="shared" si="215"/>
        <v>496.41800199818778</v>
      </c>
      <c r="AD323" s="28">
        <f t="shared" si="215"/>
        <v>507.91015156008245</v>
      </c>
      <c r="AE323" s="28">
        <f t="shared" si="215"/>
        <v>522.8822773638293</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2.5667705354694842E-2</v>
      </c>
      <c r="C330" s="28">
        <f t="shared" si="218"/>
        <v>2.5667705354694842E-2</v>
      </c>
      <c r="D330" s="28">
        <f t="shared" si="218"/>
        <v>2.5667705354694842E-2</v>
      </c>
      <c r="E330" s="28">
        <f t="shared" si="218"/>
        <v>2.5667705354694842E-2</v>
      </c>
      <c r="F330" s="28">
        <f t="shared" si="218"/>
        <v>2.5667705354694842E-2</v>
      </c>
      <c r="G330" s="28">
        <f t="shared" si="218"/>
        <v>2.8589497186146309E-2</v>
      </c>
      <c r="H330" s="28">
        <f t="shared" si="218"/>
        <v>3.1582203849724266E-2</v>
      </c>
      <c r="I330" s="28">
        <f t="shared" si="218"/>
        <v>3.408929479722983E-2</v>
      </c>
      <c r="J330" s="28">
        <f t="shared" si="218"/>
        <v>3.6337662234316566E-2</v>
      </c>
      <c r="K330" s="28">
        <f t="shared" si="218"/>
        <v>3.8806016069703041E-2</v>
      </c>
      <c r="L330" s="28">
        <f t="shared" si="218"/>
        <v>4.1389073091046405E-2</v>
      </c>
      <c r="M330" s="28">
        <f t="shared" si="218"/>
        <v>4.3996583500514441E-2</v>
      </c>
      <c r="N330" s="28">
        <f t="shared" si="218"/>
        <v>4.6833981016990135E-2</v>
      </c>
      <c r="O330" s="28">
        <f t="shared" si="218"/>
        <v>5.0099242970706427E-2</v>
      </c>
      <c r="P330" s="28">
        <f t="shared" si="218"/>
        <v>5.3546771653691698E-2</v>
      </c>
      <c r="Q330" s="28">
        <f t="shared" si="218"/>
        <v>5.7193921602328418E-2</v>
      </c>
      <c r="R330" s="28">
        <f t="shared" si="218"/>
        <v>6.1467701458142697E-2</v>
      </c>
      <c r="S330" s="28">
        <f t="shared" si="218"/>
        <v>6.6038301388736412E-2</v>
      </c>
      <c r="T330" s="28">
        <f t="shared" si="218"/>
        <v>7.1079646131622265E-2</v>
      </c>
      <c r="U330" s="28">
        <f t="shared" si="218"/>
        <v>7.630416598534713E-2</v>
      </c>
      <c r="V330" s="28">
        <f t="shared" si="218"/>
        <v>8.1501369980127761E-2</v>
      </c>
      <c r="W330" s="28">
        <f t="shared" si="218"/>
        <v>8.7176714079341938E-2</v>
      </c>
      <c r="X330" s="28">
        <f t="shared" si="218"/>
        <v>9.2819513334798015E-2</v>
      </c>
      <c r="Y330" s="28">
        <f t="shared" si="218"/>
        <v>9.8809729585265446E-2</v>
      </c>
      <c r="Z330" s="28">
        <f t="shared" si="218"/>
        <v>0.10496624236574899</v>
      </c>
      <c r="AA330" s="28">
        <f t="shared" si="218"/>
        <v>0.11156695560994669</v>
      </c>
      <c r="AB330" s="28">
        <f t="shared" si="218"/>
        <v>0.11853696810459932</v>
      </c>
      <c r="AC330" s="28">
        <f t="shared" si="218"/>
        <v>0.12579992831143202</v>
      </c>
      <c r="AD330" s="28">
        <f t="shared" si="218"/>
        <v>0.13305140676672442</v>
      </c>
      <c r="AE330" s="28">
        <f t="shared" si="218"/>
        <v>0.1406404733145849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184.30560683955113</v>
      </c>
      <c r="C8" s="23">
        <f>Calcs!C$323</f>
        <v>184.30560683955113</v>
      </c>
      <c r="D8" s="23">
        <f>Calcs!D$323</f>
        <v>184.30560683955113</v>
      </c>
      <c r="E8" s="23">
        <f>Calcs!E$323</f>
        <v>184.30560683955113</v>
      </c>
      <c r="F8" s="23">
        <f>Calcs!F$323</f>
        <v>184.30560683955113</v>
      </c>
      <c r="G8" s="23">
        <f>Calcs!G$323</f>
        <v>216.89920651763191</v>
      </c>
      <c r="H8" s="23">
        <f>Calcs!H$323</f>
        <v>246.77284200694623</v>
      </c>
      <c r="I8" s="23">
        <f>Calcs!I$323</f>
        <v>262.1833986750699</v>
      </c>
      <c r="J8" s="23">
        <f>Calcs!J$323</f>
        <v>271.84872810902084</v>
      </c>
      <c r="K8" s="23">
        <f>Calcs!K$323</f>
        <v>283.07636366160682</v>
      </c>
      <c r="L8" s="23">
        <f>Calcs!L$323</f>
        <v>291.94510642680444</v>
      </c>
      <c r="M8" s="23">
        <f>Calcs!M$323</f>
        <v>299.07186728084559</v>
      </c>
      <c r="N8" s="23">
        <f>Calcs!N$323</f>
        <v>307.18950540213433</v>
      </c>
      <c r="O8" s="23">
        <f>Calcs!O$323</f>
        <v>319.70486659731745</v>
      </c>
      <c r="P8" s="23">
        <f>Calcs!P$323</f>
        <v>330.03996754575843</v>
      </c>
      <c r="Q8" s="23">
        <f>Calcs!Q$323</f>
        <v>338.91479873736051</v>
      </c>
      <c r="R8" s="23">
        <f>Calcs!R$323</f>
        <v>354.66536018622503</v>
      </c>
      <c r="S8" s="23">
        <f>Calcs!S$323</f>
        <v>370.37824722201816</v>
      </c>
      <c r="T8" s="23">
        <f>Calcs!T$323</f>
        <v>389.8598678712541</v>
      </c>
      <c r="U8" s="23">
        <f>Calcs!U$323</f>
        <v>407.09533775973233</v>
      </c>
      <c r="V8" s="23">
        <f>Calcs!V$323</f>
        <v>416.61409143049451</v>
      </c>
      <c r="W8" s="23">
        <f>Calcs!W$323</f>
        <v>431.02880555570113</v>
      </c>
      <c r="X8" s="23">
        <f>Calcs!X$323</f>
        <v>438.93829255597069</v>
      </c>
      <c r="Y8" s="23">
        <f>Calcs!Y$323</f>
        <v>447.920578199413</v>
      </c>
      <c r="Z8" s="23">
        <f>Calcs!Z$323</f>
        <v>455.32478408074684</v>
      </c>
      <c r="AA8" s="23">
        <f>Calcs!AA$323</f>
        <v>466.91708244669246</v>
      </c>
      <c r="AB8" s="23">
        <f>Calcs!AB$323</f>
        <v>481.43319957876656</v>
      </c>
      <c r="AC8" s="23">
        <f>Calcs!AC$323</f>
        <v>496.41800199818778</v>
      </c>
      <c r="AD8" s="23">
        <f>Calcs!AD$323</f>
        <v>507.91015156008245</v>
      </c>
      <c r="AE8" s="23">
        <f>Calcs!AE$323</f>
        <v>522.8822773638293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321.49101212919402</v>
      </c>
      <c r="C8" s="23">
        <f>Calcs!C$322 * Calcs!$B$314</f>
        <v>321.49101212919402</v>
      </c>
      <c r="D8" s="23">
        <f>Calcs!D$322 * Calcs!$B$314</f>
        <v>321.49101212919402</v>
      </c>
      <c r="E8" s="23">
        <f>Calcs!E$322 * Calcs!$B$314</f>
        <v>321.49101212919402</v>
      </c>
      <c r="F8" s="23">
        <f>Calcs!F$322 * Calcs!$B$314</f>
        <v>321.49101212919402</v>
      </c>
      <c r="G8" s="23">
        <f>Calcs!G$322 * Calcs!$B$314</f>
        <v>349.3027336430776</v>
      </c>
      <c r="H8" s="23">
        <f>Calcs!H$322 * Calcs!$B$314</f>
        <v>380.44503484948473</v>
      </c>
      <c r="I8" s="23">
        <f>Calcs!I$322 * Calcs!$B$314</f>
        <v>413.80669419552646</v>
      </c>
      <c r="J8" s="23">
        <f>Calcs!J$322 * Calcs!$B$314</f>
        <v>446.86808579406909</v>
      </c>
      <c r="K8" s="23">
        <f>Calcs!K$322 * Calcs!$B$314</f>
        <v>482.69791347719371</v>
      </c>
      <c r="L8" s="23">
        <f>Calcs!L$322 * Calcs!$B$314</f>
        <v>522.37149051818312</v>
      </c>
      <c r="M8" s="23">
        <f>Calcs!M$322 * Calcs!$B$314</f>
        <v>563.80169266679536</v>
      </c>
      <c r="N8" s="23">
        <f>Calcs!N$322 * Calcs!$B$314</f>
        <v>608.61030565664441</v>
      </c>
      <c r="O8" s="23">
        <f>Calcs!O$322 * Calcs!$B$314</f>
        <v>657.77546162398767</v>
      </c>
      <c r="P8" s="23">
        <f>Calcs!P$322 * Calcs!$B$314</f>
        <v>711.86243101679975</v>
      </c>
      <c r="Q8" s="23">
        <f>Calcs!Q$322 * Calcs!$B$314</f>
        <v>770.63827075675965</v>
      </c>
      <c r="R8" s="23">
        <f>Calcs!R$322 * Calcs!$B$314</f>
        <v>835.46546012849888</v>
      </c>
      <c r="S8" s="23">
        <f>Calcs!S$322 * Calcs!$B$314</f>
        <v>905.65084982367455</v>
      </c>
      <c r="T8" s="23">
        <f>Calcs!T$322 * Calcs!$B$314</f>
        <v>981.43847630088555</v>
      </c>
      <c r="U8" s="23">
        <f>Calcs!U$322 * Calcs!$B$314</f>
        <v>1062.2140630924439</v>
      </c>
      <c r="V8" s="23">
        <f>Calcs!V$322 * Calcs!$B$314</f>
        <v>1148.3356675051411</v>
      </c>
      <c r="W8" s="23">
        <f>Calcs!W$322 * Calcs!$B$314</f>
        <v>1239.3397260158824</v>
      </c>
      <c r="X8" s="23">
        <f>Calcs!X$322 * Calcs!$B$314</f>
        <v>1334.6796064152793</v>
      </c>
      <c r="Y8" s="23">
        <f>Calcs!Y$322 * Calcs!$B$314</f>
        <v>1435.4463051444218</v>
      </c>
      <c r="Z8" s="23">
        <f>Calcs!Z$322 * Calcs!$B$314</f>
        <v>1540.3925998329241</v>
      </c>
      <c r="AA8" s="23">
        <f>Calcs!AA$322 * Calcs!$B$314</f>
        <v>1650.147320519427</v>
      </c>
      <c r="AB8" s="23">
        <f>Calcs!AB$322 * Calcs!$B$314</f>
        <v>1764.3217673669155</v>
      </c>
      <c r="AC8" s="23">
        <f>Calcs!AC$322 * Calcs!$B$314</f>
        <v>1883.4018995916958</v>
      </c>
      <c r="AD8" s="23">
        <f>Calcs!AD$322 * Calcs!$B$314</f>
        <v>2004.9175166831064</v>
      </c>
      <c r="AE8" s="23">
        <f>Calcs!AE$322 * Calcs!$B$314</f>
        <v>2129.8628068772132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103.56754000438779</v>
      </c>
      <c r="C8" s="23">
        <f>Calcs!C$322 * (1 - Calcs!$B$314)</f>
        <v>103.56754000438779</v>
      </c>
      <c r="D8" s="23">
        <f>Calcs!D$322 * (1 - Calcs!$B$314)</f>
        <v>103.56754000438779</v>
      </c>
      <c r="E8" s="23">
        <f>Calcs!E$322 * (1 - Calcs!$B$314)</f>
        <v>103.56754000438779</v>
      </c>
      <c r="F8" s="23">
        <f>Calcs!F$322 * (1 - Calcs!$B$314)</f>
        <v>103.56754000438779</v>
      </c>
      <c r="G8" s="23">
        <f>Calcs!G$322 * (1 - Calcs!$B$314)</f>
        <v>112.52701778699691</v>
      </c>
      <c r="H8" s="23">
        <f>Calcs!H$322 * (1 - Calcs!$B$314)</f>
        <v>122.55943363794809</v>
      </c>
      <c r="I8" s="23">
        <f>Calcs!I$322 * (1 - Calcs!$B$314)</f>
        <v>133.30681026303844</v>
      </c>
      <c r="J8" s="23">
        <f>Calcs!J$322 * (1 - Calcs!$B$314)</f>
        <v>143.95745637070254</v>
      </c>
      <c r="K8" s="23">
        <f>Calcs!K$322 * (1 - Calcs!$B$314)</f>
        <v>155.49994736398452</v>
      </c>
      <c r="L8" s="23">
        <f>Calcs!L$322 * (1 - Calcs!$B$314)</f>
        <v>168.28069277299969</v>
      </c>
      <c r="M8" s="23">
        <f>Calcs!M$322 * (1 - Calcs!$B$314)</f>
        <v>181.62733064632215</v>
      </c>
      <c r="N8" s="23">
        <f>Calcs!N$322 * (1 - Calcs!$B$314)</f>
        <v>196.06231527507566</v>
      </c>
      <c r="O8" s="23">
        <f>Calcs!O$322 * (1 - Calcs!$B$314)</f>
        <v>211.90074952475092</v>
      </c>
      <c r="P8" s="23">
        <f>Calcs!P$322 * (1 - Calcs!$B$314)</f>
        <v>229.32473388190951</v>
      </c>
      <c r="Q8" s="23">
        <f>Calcs!Q$322 * (1 - Calcs!$B$314)</f>
        <v>248.25922630595761</v>
      </c>
      <c r="R8" s="23">
        <f>Calcs!R$322 * (1 - Calcs!$B$314)</f>
        <v>269.14314615231262</v>
      </c>
      <c r="S8" s="23">
        <f>Calcs!S$322 * (1 - Calcs!$B$314)</f>
        <v>291.75319707360421</v>
      </c>
      <c r="T8" s="23">
        <f>Calcs!T$322 * (1 - Calcs!$B$314)</f>
        <v>316.16799481563845</v>
      </c>
      <c r="U8" s="23">
        <f>Calcs!U$322 * (1 - Calcs!$B$314)</f>
        <v>342.18965172295748</v>
      </c>
      <c r="V8" s="23">
        <f>Calcs!V$322 * (1 - Calcs!$B$314)</f>
        <v>369.93351507758751</v>
      </c>
      <c r="W8" s="23">
        <f>Calcs!W$322 * (1 - Calcs!$B$314)</f>
        <v>399.25024902903402</v>
      </c>
      <c r="X8" s="23">
        <f>Calcs!X$322 * (1 - Calcs!$B$314)</f>
        <v>429.96375735352211</v>
      </c>
      <c r="Y8" s="23">
        <f>Calcs!Y$322 * (1 - Calcs!$B$314)</f>
        <v>462.42550187515957</v>
      </c>
      <c r="Z8" s="23">
        <f>Calcs!Z$322 * (1 - Calcs!$B$314)</f>
        <v>496.23369297039278</v>
      </c>
      <c r="AA8" s="23">
        <f>Calcs!AA$322 * (1 - Calcs!$B$314)</f>
        <v>531.59090669181978</v>
      </c>
      <c r="AB8" s="23">
        <f>Calcs!AB$322 * (1 - Calcs!$B$314)</f>
        <v>568.37192434155816</v>
      </c>
      <c r="AC8" s="23">
        <f>Calcs!AC$322 * (1 - Calcs!$B$314)</f>
        <v>606.73329648766855</v>
      </c>
      <c r="AD8" s="23">
        <f>Calcs!AD$322 * (1 - Calcs!$B$314)</f>
        <v>645.87925410223204</v>
      </c>
      <c r="AE8" s="23">
        <f>Calcs!AE$322 * (1 - Calcs!$B$314)</f>
        <v>686.1300724838602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321.49101212919402</v>
      </c>
      <c r="C8" s="23">
        <f>'BDESC-rural-residential'!E8</f>
        <v>103.56754000438779</v>
      </c>
      <c r="D8" s="23">
        <f>'BDESC-commercial'!E8</f>
        <v>184.30560683955113</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2026-08-07T21:05:15Z</dcterms:modified>
</cp:coreProperties>
</file>