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elec/becf/"/>
    </mc:Choice>
  </mc:AlternateContent>
  <xr:revisionPtr revIDLastSave="0" documentId="13_ncr:1_{49063343-DE74-BD45-A9D3-9772A7192565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" i="9" l="1"/>
  <c r="W17" i="9"/>
  <c r="V17" i="9"/>
  <c r="U17" i="9"/>
  <c r="P17" i="9"/>
  <c r="O17" i="9"/>
  <c r="N17" i="9"/>
  <c r="M17" i="9"/>
  <c r="H17" i="9"/>
  <c r="G17" i="9"/>
  <c r="F17" i="9"/>
  <c r="E17" i="9"/>
  <c r="B17" i="9"/>
  <c r="AJ17" i="9" s="1"/>
  <c r="B16" i="9"/>
  <c r="AE16" i="9" s="1"/>
  <c r="AJ15" i="9"/>
  <c r="AI15" i="9"/>
  <c r="AF15" i="9"/>
  <c r="AD15" i="9"/>
  <c r="AC15" i="9"/>
  <c r="AB15" i="9"/>
  <c r="AA15" i="9"/>
  <c r="X15" i="9"/>
  <c r="V15" i="9"/>
  <c r="U15" i="9"/>
  <c r="T15" i="9"/>
  <c r="S15" i="9"/>
  <c r="P15" i="9"/>
  <c r="N15" i="9"/>
  <c r="M15" i="9"/>
  <c r="L15" i="9"/>
  <c r="K15" i="9"/>
  <c r="H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F13" i="9" s="1"/>
  <c r="AJ12" i="9"/>
  <c r="AG12" i="9"/>
  <c r="AF12" i="9"/>
  <c r="AE12" i="9"/>
  <c r="AD12" i="9"/>
  <c r="AC12" i="9"/>
  <c r="AB12" i="9"/>
  <c r="Y12" i="9"/>
  <c r="X12" i="9"/>
  <c r="W12" i="9"/>
  <c r="V12" i="9"/>
  <c r="U12" i="9"/>
  <c r="T12" i="9"/>
  <c r="Q12" i="9"/>
  <c r="P12" i="9"/>
  <c r="O12" i="9"/>
  <c r="N12" i="9"/>
  <c r="M12" i="9"/>
  <c r="L12" i="9"/>
  <c r="I12" i="9"/>
  <c r="H12" i="9"/>
  <c r="G12" i="9"/>
  <c r="F12" i="9"/>
  <c r="E12" i="9"/>
  <c r="D12" i="9"/>
  <c r="B12" i="9"/>
  <c r="AI12" i="9" s="1"/>
  <c r="B11" i="9"/>
  <c r="AD11" i="9" s="1"/>
  <c r="E10" i="9"/>
  <c r="B10" i="9"/>
  <c r="AG10" i="9" s="1"/>
  <c r="AF9" i="9"/>
  <c r="AE9" i="9"/>
  <c r="AD9" i="9"/>
  <c r="AC9" i="9"/>
  <c r="X9" i="9"/>
  <c r="W9" i="9"/>
  <c r="V9" i="9"/>
  <c r="U9" i="9"/>
  <c r="P9" i="9"/>
  <c r="O9" i="9"/>
  <c r="N9" i="9"/>
  <c r="M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B5" i="9"/>
  <c r="AF5" i="9" s="1"/>
  <c r="AJ4" i="9"/>
  <c r="AE4" i="9"/>
  <c r="AD4" i="9"/>
  <c r="AC4" i="9"/>
  <c r="AB4" i="9"/>
  <c r="W4" i="9"/>
  <c r="V4" i="9"/>
  <c r="U4" i="9"/>
  <c r="T4" i="9"/>
  <c r="O4" i="9"/>
  <c r="N4" i="9"/>
  <c r="M4" i="9"/>
  <c r="L4" i="9"/>
  <c r="G4" i="9"/>
  <c r="F4" i="9"/>
  <c r="E4" i="9"/>
  <c r="D4" i="9"/>
  <c r="B4" i="9"/>
  <c r="AI4" i="9" s="1"/>
  <c r="B3" i="9"/>
  <c r="AD3" i="9" s="1"/>
  <c r="M2" i="9"/>
  <c r="E2" i="9"/>
  <c r="D2" i="9"/>
  <c r="C2" i="9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 s="1"/>
  <c r="C53" i="4" a="1"/>
  <c r="C53" i="4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AF3" i="4" l="1"/>
  <c r="X3" i="4"/>
  <c r="P3" i="4"/>
  <c r="H3" i="4"/>
  <c r="AE3" i="4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F8" i="3"/>
  <c r="E8" i="3"/>
  <c r="D8" i="3"/>
  <c r="K8" i="3"/>
  <c r="C8" i="3"/>
  <c r="J8" i="3"/>
  <c r="B8" i="3"/>
  <c r="I8" i="3"/>
  <c r="H8" i="3"/>
  <c r="G8" i="3"/>
  <c r="A2" i="6"/>
  <c r="J2" i="9"/>
  <c r="R2" i="9"/>
  <c r="Z2" i="9"/>
  <c r="AH2" i="9"/>
  <c r="G3" i="9"/>
  <c r="O3" i="9"/>
  <c r="W3" i="9"/>
  <c r="AE3" i="9"/>
  <c r="I5" i="9"/>
  <c r="Q5" i="9"/>
  <c r="Y5" i="9"/>
  <c r="AG5" i="9"/>
  <c r="J10" i="9"/>
  <c r="R10" i="9"/>
  <c r="Z10" i="9"/>
  <c r="AH10" i="9"/>
  <c r="G11" i="9"/>
  <c r="O11" i="9"/>
  <c r="W11" i="9"/>
  <c r="AE11" i="9"/>
  <c r="I13" i="9"/>
  <c r="Q13" i="9"/>
  <c r="Y13" i="9"/>
  <c r="AG13" i="9"/>
  <c r="H16" i="9"/>
  <c r="P16" i="9"/>
  <c r="X16" i="9"/>
  <c r="AF16" i="9"/>
  <c r="AC17" i="9"/>
  <c r="K2" i="9"/>
  <c r="S2" i="9"/>
  <c r="AA2" i="9"/>
  <c r="AI2" i="9"/>
  <c r="H3" i="9"/>
  <c r="P3" i="9"/>
  <c r="X3" i="9"/>
  <c r="AF3" i="9"/>
  <c r="J5" i="9"/>
  <c r="R5" i="9"/>
  <c r="Z5" i="9"/>
  <c r="AH5" i="9"/>
  <c r="C10" i="9"/>
  <c r="K10" i="9"/>
  <c r="S10" i="9"/>
  <c r="AA10" i="9"/>
  <c r="AI10" i="9"/>
  <c r="H11" i="9"/>
  <c r="P11" i="9"/>
  <c r="X11" i="9"/>
  <c r="AF11" i="9"/>
  <c r="J13" i="9"/>
  <c r="R13" i="9"/>
  <c r="Z13" i="9"/>
  <c r="AH13" i="9"/>
  <c r="I16" i="9"/>
  <c r="Q16" i="9"/>
  <c r="Y16" i="9"/>
  <c r="AG16" i="9"/>
  <c r="AD17" i="9"/>
  <c r="L2" i="9"/>
  <c r="T2" i="9"/>
  <c r="AB2" i="9"/>
  <c r="AJ2" i="9"/>
  <c r="I3" i="9"/>
  <c r="Q3" i="9"/>
  <c r="Y3" i="9"/>
  <c r="AG3" i="9"/>
  <c r="C5" i="9"/>
  <c r="K5" i="9"/>
  <c r="S5" i="9"/>
  <c r="AA5" i="9"/>
  <c r="AI5" i="9"/>
  <c r="D10" i="9"/>
  <c r="L10" i="9"/>
  <c r="T10" i="9"/>
  <c r="AB10" i="9"/>
  <c r="AJ10" i="9"/>
  <c r="I11" i="9"/>
  <c r="Q11" i="9"/>
  <c r="Y11" i="9"/>
  <c r="AG11" i="9"/>
  <c r="C13" i="9"/>
  <c r="K13" i="9"/>
  <c r="S13" i="9"/>
  <c r="AA13" i="9"/>
  <c r="AI13" i="9"/>
  <c r="J16" i="9"/>
  <c r="R16" i="9"/>
  <c r="Z16" i="9"/>
  <c r="AH16" i="9"/>
  <c r="AE17" i="9"/>
  <c r="U2" i="9"/>
  <c r="AC2" i="9"/>
  <c r="J3" i="9"/>
  <c r="R3" i="9"/>
  <c r="Z3" i="9"/>
  <c r="AH3" i="9"/>
  <c r="D5" i="9"/>
  <c r="L5" i="9"/>
  <c r="T5" i="9"/>
  <c r="AB5" i="9"/>
  <c r="AJ5" i="9"/>
  <c r="M10" i="9"/>
  <c r="U10" i="9"/>
  <c r="AC10" i="9"/>
  <c r="J11" i="9"/>
  <c r="R11" i="9"/>
  <c r="Z11" i="9"/>
  <c r="AH11" i="9"/>
  <c r="D13" i="9"/>
  <c r="L13" i="9"/>
  <c r="T13" i="9"/>
  <c r="AB13" i="9"/>
  <c r="AJ13" i="9"/>
  <c r="C16" i="9"/>
  <c r="K16" i="9"/>
  <c r="S16" i="9"/>
  <c r="AA16" i="9"/>
  <c r="AI16" i="9"/>
  <c r="AF17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C11" i="9"/>
  <c r="K11" i="9"/>
  <c r="S11" i="9"/>
  <c r="AA11" i="9"/>
  <c r="AI11" i="9"/>
  <c r="E13" i="9"/>
  <c r="M13" i="9"/>
  <c r="U13" i="9"/>
  <c r="AC13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G10" i="9"/>
  <c r="O10" i="9"/>
  <c r="W10" i="9"/>
  <c r="AE10" i="9"/>
  <c r="D11" i="9"/>
  <c r="L11" i="9"/>
  <c r="T11" i="9"/>
  <c r="AB11" i="9"/>
  <c r="AJ11" i="9"/>
  <c r="F13" i="9"/>
  <c r="N13" i="9"/>
  <c r="V13" i="9"/>
  <c r="AD13" i="9"/>
  <c r="E16" i="9"/>
  <c r="M16" i="9"/>
  <c r="U16" i="9"/>
  <c r="AC16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G16" i="9"/>
  <c r="O16" i="9"/>
  <c r="W16" i="9"/>
  <c r="D17" i="9"/>
  <c r="L17" i="9"/>
  <c r="T17" i="9"/>
  <c r="AB17" i="9"/>
  <c r="L98" i="3" l="1"/>
  <c r="L90" i="3"/>
  <c r="L82" i="3"/>
  <c r="L74" i="3"/>
  <c r="L95" i="3"/>
  <c r="L87" i="3"/>
  <c r="L79" i="3"/>
  <c r="L71" i="3"/>
  <c r="L100" i="3"/>
  <c r="L92" i="3"/>
  <c r="L84" i="3"/>
  <c r="L76" i="3"/>
  <c r="L97" i="3"/>
  <c r="L89" i="3"/>
  <c r="L81" i="3"/>
  <c r="L73" i="3"/>
  <c r="L94" i="3"/>
  <c r="L86" i="3"/>
  <c r="L78" i="3"/>
  <c r="L70" i="3"/>
  <c r="L99" i="3"/>
  <c r="L91" i="3"/>
  <c r="L83" i="3"/>
  <c r="L75" i="3"/>
  <c r="L96" i="3"/>
  <c r="L88" i="3"/>
  <c r="L80" i="3"/>
  <c r="L72" i="3"/>
  <c r="L101" i="3"/>
  <c r="L93" i="3"/>
  <c r="L85" i="3"/>
  <c r="L77" i="3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AH13" i="6" s="1"/>
  <c r="Z8" i="6"/>
  <c r="Z13" i="6" s="1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AD13" i="6" s="1"/>
  <c r="V8" i="6"/>
  <c r="N8" i="6"/>
  <c r="F8" i="6"/>
  <c r="AD7" i="6"/>
  <c r="AD12" i="6" s="1"/>
  <c r="AF7" i="9" s="1"/>
  <c r="V7" i="6"/>
  <c r="V12" i="6" s="1"/>
  <c r="X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AC13" i="6" s="1"/>
  <c r="U8" i="6"/>
  <c r="M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AB13" i="6" s="1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A9" i="6"/>
  <c r="AA14" i="6" s="1"/>
  <c r="AC6" i="9" s="1"/>
  <c r="S9" i="6"/>
  <c r="S14" i="6" s="1"/>
  <c r="U6" i="9" s="1"/>
  <c r="K9" i="6"/>
  <c r="K14" i="6" s="1"/>
  <c r="M6" i="9" s="1"/>
  <c r="C9" i="6"/>
  <c r="C14" i="6" s="1"/>
  <c r="E6" i="9" s="1"/>
  <c r="D6" i="9" s="1"/>
  <c r="C6" i="9" s="1"/>
  <c r="B6" i="9" s="1"/>
  <c r="AA8" i="6"/>
  <c r="AA13" i="6" s="1"/>
  <c r="S8" i="6"/>
  <c r="K8" i="6"/>
  <c r="K13" i="6" s="1"/>
  <c r="C8" i="6"/>
  <c r="AA7" i="6"/>
  <c r="AA12" i="6" s="1"/>
  <c r="AC7" i="9" s="1"/>
  <c r="S7" i="6"/>
  <c r="S12" i="6" s="1"/>
  <c r="U7" i="9" s="1"/>
  <c r="N7" i="6"/>
  <c r="N12" i="6" s="1"/>
  <c r="P7" i="9" s="1"/>
  <c r="K7" i="6"/>
  <c r="K12" i="6" s="1"/>
  <c r="M7" i="9" s="1"/>
  <c r="H7" i="6"/>
  <c r="H12" i="6" s="1"/>
  <c r="J7" i="9" s="1"/>
  <c r="G7" i="6"/>
  <c r="G12" i="6" s="1"/>
  <c r="I7" i="9" s="1"/>
  <c r="F7" i="6"/>
  <c r="F12" i="6" s="1"/>
  <c r="H7" i="9" s="1"/>
  <c r="C7" i="6"/>
  <c r="C12" i="6" s="1"/>
  <c r="E7" i="9" s="1"/>
  <c r="D7" i="9" s="1"/>
  <c r="C7" i="9" s="1"/>
  <c r="B7" i="9" s="1"/>
  <c r="L69" i="3"/>
  <c r="B3" i="3" s="1" a="1"/>
  <c r="U13" i="6" l="1"/>
  <c r="C13" i="6"/>
  <c r="E13" i="6"/>
  <c r="H13" i="6"/>
  <c r="J13" i="6"/>
  <c r="M13" i="6"/>
  <c r="P13" i="6"/>
  <c r="R13" i="6"/>
  <c r="F13" i="6"/>
  <c r="N13" i="6"/>
  <c r="V13" i="6"/>
  <c r="I13" i="6"/>
  <c r="X13" i="6"/>
  <c r="D13" i="6"/>
  <c r="L13" i="6"/>
  <c r="G13" i="6"/>
  <c r="Q13" i="6"/>
  <c r="S13" i="6"/>
  <c r="T13" i="6"/>
  <c r="O13" i="6"/>
  <c r="AF3" i="3"/>
  <c r="X3" i="3"/>
  <c r="P3" i="3"/>
  <c r="H3" i="3"/>
  <c r="W3" i="3"/>
  <c r="G3" i="3"/>
  <c r="AE3" i="3"/>
  <c r="O3" i="3"/>
  <c r="AD3" i="3"/>
  <c r="V3" i="3"/>
  <c r="N3" i="3"/>
  <c r="F3" i="3"/>
  <c r="AC3" i="3"/>
  <c r="U3" i="3"/>
  <c r="M3" i="3"/>
  <c r="E3" i="3"/>
  <c r="AB3" i="3"/>
  <c r="T3" i="3"/>
  <c r="L3" i="3"/>
  <c r="D3" i="3"/>
  <c r="AA3" i="3"/>
  <c r="K3" i="3"/>
  <c r="S3" i="3"/>
  <c r="C3" i="3"/>
  <c r="AH3" i="3"/>
  <c r="Z3" i="3"/>
  <c r="R3" i="3"/>
  <c r="J3" i="3"/>
  <c r="AG3" i="3"/>
  <c r="Y3" i="3"/>
  <c r="Q3" i="3"/>
  <c r="B3" i="3"/>
  <c r="I3" i="3"/>
  <c r="W13" i="6"/>
</calcChain>
</file>

<file path=xl/sharedStrings.xml><?xml version="1.0" encoding="utf-8"?>
<sst xmlns="http://schemas.openxmlformats.org/spreadsheetml/2006/main" count="1993" uniqueCount="330">
  <si>
    <t>BAU Expected Capacity Factors</t>
  </si>
  <si>
    <t>Washington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</si>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</sst>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5" customWidth="1"/>
    <col min="2" max="2" width="72" style="75" customWidth="1"/>
    <col min="3" max="26" width="7.6640625" style="75" customWidth="1"/>
  </cols>
  <sheetData>
    <row r="1" spans="1:10" ht="14.5" customHeight="1" x14ac:dyDescent="0.2">
      <c r="A1" s="1" t="s">
        <v>0</v>
      </c>
      <c r="B1" s="2" t="s">
        <v>1</v>
      </c>
      <c r="C1" s="86">
        <v>44307</v>
      </c>
    </row>
    <row r="2" spans="1:10" ht="14.5" customHeight="1" x14ac:dyDescent="0.2">
      <c r="B2" s="2" t="str">
        <f>LOOKUP(B1,I10:J59,J10:J59)</f>
        <v>WA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28</v>
      </c>
      <c r="J16" s="59" t="s">
        <v>29</v>
      </c>
    </row>
    <row r="17" spans="1:10" ht="14.5" customHeight="1" x14ac:dyDescent="0.2">
      <c r="B17" s="3" t="s">
        <v>30</v>
      </c>
      <c r="I17" s="59" t="s">
        <v>31</v>
      </c>
      <c r="J17" s="59" t="s">
        <v>32</v>
      </c>
    </row>
    <row r="18" spans="1:10" ht="14.5" customHeight="1" x14ac:dyDescent="0.2">
      <c r="B18" s="2" t="s">
        <v>33</v>
      </c>
      <c r="I18" s="59" t="s">
        <v>34</v>
      </c>
      <c r="J18" s="59" t="s">
        <v>35</v>
      </c>
    </row>
    <row r="19" spans="1:10" ht="14.5" customHeight="1" x14ac:dyDescent="0.2">
      <c r="B19" s="2">
        <v>2020</v>
      </c>
      <c r="I19" s="59" t="s">
        <v>36</v>
      </c>
      <c r="J19" s="59" t="s">
        <v>37</v>
      </c>
    </row>
    <row r="20" spans="1:10" ht="14.5" customHeight="1" x14ac:dyDescent="0.2">
      <c r="B20" s="2" t="s">
        <v>38</v>
      </c>
      <c r="I20" s="59" t="s">
        <v>39</v>
      </c>
      <c r="J20" s="59" t="s">
        <v>40</v>
      </c>
    </row>
    <row r="21" spans="1:10" ht="15.75" customHeight="1" x14ac:dyDescent="0.2">
      <c r="B21" s="2" t="s">
        <v>41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46</v>
      </c>
      <c r="J23" s="59" t="s">
        <v>47</v>
      </c>
    </row>
    <row r="24" spans="1:10" ht="15.75" customHeight="1" x14ac:dyDescent="0.2">
      <c r="B24" s="2"/>
      <c r="I24" s="59" t="s">
        <v>48</v>
      </c>
      <c r="J24" s="59" t="s">
        <v>49</v>
      </c>
    </row>
    <row r="25" spans="1:10" ht="15.75" customHeight="1" x14ac:dyDescent="0.2">
      <c r="B25" s="2"/>
      <c r="I25" s="59" t="s">
        <v>50</v>
      </c>
      <c r="J25" s="59" t="s">
        <v>51</v>
      </c>
    </row>
    <row r="26" spans="1:10" ht="15.75" customHeight="1" x14ac:dyDescent="0.2">
      <c r="B26" s="2"/>
      <c r="I26" s="59" t="s">
        <v>52</v>
      </c>
      <c r="J26" s="59" t="s">
        <v>53</v>
      </c>
    </row>
    <row r="27" spans="1:10" ht="15.75" customHeight="1" x14ac:dyDescent="0.2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">
      <c r="A31" s="1"/>
      <c r="B31" s="2"/>
      <c r="I31" s="59" t="s">
        <v>66</v>
      </c>
      <c r="J31" s="59" t="s">
        <v>67</v>
      </c>
    </row>
    <row r="32" spans="1:10" ht="15.75" customHeight="1" x14ac:dyDescent="0.2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">
      <c r="B36" s="2"/>
      <c r="I36" s="59" t="s">
        <v>80</v>
      </c>
      <c r="J36" s="59" t="s">
        <v>81</v>
      </c>
    </row>
    <row r="37" spans="1:10" ht="15.75" customHeight="1" x14ac:dyDescent="0.2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">
      <c r="B40" s="2"/>
      <c r="I40" s="59" t="s">
        <v>91</v>
      </c>
      <c r="J40" s="59" t="s">
        <v>92</v>
      </c>
    </row>
    <row r="41" spans="1:10" ht="15.75" customHeight="1" x14ac:dyDescent="0.2">
      <c r="A41" s="10" t="s">
        <v>93</v>
      </c>
      <c r="B41" s="2"/>
      <c r="I41" s="59" t="s">
        <v>94</v>
      </c>
      <c r="J41" s="59" t="s">
        <v>95</v>
      </c>
    </row>
    <row r="42" spans="1:10" ht="15.75" customHeight="1" x14ac:dyDescent="0.2">
      <c r="A42" s="10" t="s">
        <v>96</v>
      </c>
      <c r="B42" s="2"/>
      <c r="I42" s="59" t="s">
        <v>97</v>
      </c>
      <c r="J42" s="59" t="s">
        <v>98</v>
      </c>
    </row>
    <row r="43" spans="1:10" ht="15.75" customHeight="1" x14ac:dyDescent="0.2">
      <c r="A43" s="10" t="s">
        <v>99</v>
      </c>
      <c r="B43" s="2"/>
      <c r="I43" s="59" t="s">
        <v>100</v>
      </c>
      <c r="J43" s="59" t="s">
        <v>101</v>
      </c>
    </row>
    <row r="44" spans="1:10" ht="15.75" customHeight="1" x14ac:dyDescent="0.2">
      <c r="B44" s="2"/>
      <c r="I44" s="59" t="s">
        <v>102</v>
      </c>
      <c r="J44" s="59" t="s">
        <v>103</v>
      </c>
    </row>
    <row r="45" spans="1:10" ht="15.75" customHeight="1" x14ac:dyDescent="0.2">
      <c r="A45" s="10" t="s">
        <v>104</v>
      </c>
      <c r="B45" s="2"/>
      <c r="I45" s="59" t="s">
        <v>105</v>
      </c>
      <c r="J45" s="59" t="s">
        <v>106</v>
      </c>
    </row>
    <row r="46" spans="1:10" ht="15.75" customHeight="1" x14ac:dyDescent="0.2">
      <c r="A46" s="10" t="s">
        <v>107</v>
      </c>
      <c r="B46" s="2"/>
      <c r="I46" s="59" t="s">
        <v>108</v>
      </c>
      <c r="J46" s="59" t="s">
        <v>109</v>
      </c>
    </row>
    <row r="47" spans="1:10" ht="15.75" customHeight="1" x14ac:dyDescent="0.2">
      <c r="B47" s="2"/>
      <c r="I47" s="59" t="s">
        <v>110</v>
      </c>
      <c r="J47" s="59" t="s">
        <v>111</v>
      </c>
    </row>
    <row r="48" spans="1:10" ht="15.75" customHeight="1" x14ac:dyDescent="0.2">
      <c r="A48" s="8" t="s">
        <v>112</v>
      </c>
      <c r="B48" s="2"/>
      <c r="I48" s="59" t="s">
        <v>113</v>
      </c>
      <c r="J48" s="59" t="s">
        <v>114</v>
      </c>
    </row>
    <row r="49" spans="1:10" ht="15.75" customHeight="1" x14ac:dyDescent="0.2">
      <c r="A49" s="9" t="s">
        <v>115</v>
      </c>
      <c r="B49" s="2"/>
      <c r="I49" s="59" t="s">
        <v>116</v>
      </c>
      <c r="J49" s="59" t="s">
        <v>117</v>
      </c>
    </row>
    <row r="50" spans="1:10" ht="15.75" customHeight="1" x14ac:dyDescent="0.2">
      <c r="A50" s="9" t="s">
        <v>118</v>
      </c>
      <c r="B50" s="2"/>
      <c r="I50" s="59" t="s">
        <v>119</v>
      </c>
      <c r="J50" s="59" t="s">
        <v>120</v>
      </c>
    </row>
    <row r="51" spans="1:10" ht="15.75" customHeight="1" x14ac:dyDescent="0.2">
      <c r="A51" s="9" t="s">
        <v>121</v>
      </c>
      <c r="B51" s="2"/>
      <c r="I51" s="59" t="s">
        <v>122</v>
      </c>
      <c r="J51" s="59" t="s">
        <v>123</v>
      </c>
    </row>
    <row r="52" spans="1:10" ht="15.75" customHeight="1" x14ac:dyDescent="0.2">
      <c r="A52" s="10" t="s">
        <v>124</v>
      </c>
      <c r="B52" s="2"/>
      <c r="I52" s="59" t="s">
        <v>125</v>
      </c>
      <c r="J52" s="59" t="s">
        <v>126</v>
      </c>
    </row>
    <row r="53" spans="1:10" ht="15.75" customHeight="1" x14ac:dyDescent="0.2">
      <c r="A53" s="11" t="s">
        <v>127</v>
      </c>
      <c r="B53" s="2"/>
      <c r="I53" s="59" t="s">
        <v>128</v>
      </c>
      <c r="J53" s="59" t="s">
        <v>129</v>
      </c>
    </row>
    <row r="54" spans="1:10" ht="15.75" customHeight="1" x14ac:dyDescent="0.2">
      <c r="B54" s="2"/>
      <c r="I54" s="59" t="s">
        <v>130</v>
      </c>
      <c r="J54" s="59" t="s">
        <v>131</v>
      </c>
    </row>
    <row r="55" spans="1:10" ht="15.75" customHeight="1" x14ac:dyDescent="0.2">
      <c r="A55" s="58" t="s">
        <v>132</v>
      </c>
      <c r="B55" s="2"/>
      <c r="I55" s="59" t="s">
        <v>133</v>
      </c>
      <c r="J55" s="59" t="s">
        <v>134</v>
      </c>
    </row>
    <row r="56" spans="1:10" ht="15.75" customHeight="1" x14ac:dyDescent="0.2">
      <c r="A56" s="58" t="s">
        <v>135</v>
      </c>
      <c r="B56" s="2"/>
      <c r="I56" s="59" t="s">
        <v>1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5" customWidth="1"/>
    <col min="2" max="5" width="7.6640625" style="75" customWidth="1"/>
    <col min="6" max="6" width="13.33203125" style="75" customWidth="1"/>
    <col min="7" max="54" width="7.6640625" style="75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5" customWidth="1"/>
    <col min="3" max="3" width="11.83203125" style="75" customWidth="1"/>
    <col min="15" max="15" width="15.83203125" style="75" customWidth="1"/>
    <col min="16" max="16" width="11.1640625" style="75" bestFit="1" customWidth="1"/>
    <col min="22" max="22" width="16.5" style="75" customWidth="1"/>
    <col min="23" max="23" width="23.5" style="75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WA</v>
      </c>
      <c r="B3">
        <f t="array" ref="B3:AH3">TRANSPOSE(L69:L101)</f>
        <v>0.26539971913169258</v>
      </c>
      <c r="C3">
        <v>0.26843222103919856</v>
      </c>
      <c r="D3">
        <v>0.27146472294670465</v>
      </c>
      <c r="E3">
        <v>0.27449722485421069</v>
      </c>
      <c r="F3">
        <v>0.27752972676171672</v>
      </c>
      <c r="G3">
        <v>0.28056222866922276</v>
      </c>
      <c r="H3">
        <v>0.28359473057672879</v>
      </c>
      <c r="I3">
        <v>0.28662723248423483</v>
      </c>
      <c r="J3">
        <v>0.28965973439174086</v>
      </c>
      <c r="K3">
        <v>0.29269223629924696</v>
      </c>
      <c r="L3">
        <v>0.29572473820675299</v>
      </c>
      <c r="M3">
        <v>0.29875724011425903</v>
      </c>
      <c r="N3">
        <v>0.30178974202176506</v>
      </c>
      <c r="O3">
        <v>0.30248910827048514</v>
      </c>
      <c r="P3">
        <v>0.30318847451920522</v>
      </c>
      <c r="Q3">
        <v>0.30388784076792519</v>
      </c>
      <c r="R3">
        <v>0.30458720701664521</v>
      </c>
      <c r="S3">
        <v>0.30528657326536529</v>
      </c>
      <c r="T3">
        <v>0.30598593951408526</v>
      </c>
      <c r="U3">
        <v>0.30668530576280534</v>
      </c>
      <c r="V3">
        <v>0.30738467201152542</v>
      </c>
      <c r="W3">
        <v>0.30808403826024544</v>
      </c>
      <c r="X3">
        <v>0.30878340450896546</v>
      </c>
      <c r="Y3">
        <v>0.30948277075768549</v>
      </c>
      <c r="Z3">
        <v>0.31018213700640557</v>
      </c>
      <c r="AA3">
        <v>0.31088150325512559</v>
      </c>
      <c r="AB3">
        <v>0.31158086950384561</v>
      </c>
      <c r="AC3">
        <v>0.31228023575256569</v>
      </c>
      <c r="AD3">
        <v>0.31297960200128572</v>
      </c>
      <c r="AE3">
        <v>0.31367896825000574</v>
      </c>
      <c r="AF3">
        <v>0.31437833449872576</v>
      </c>
      <c r="AG3">
        <v>0.31507770074744579</v>
      </c>
      <c r="AH3">
        <v>0.31577706699616587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Washington</v>
      </c>
      <c r="B8">
        <f t="shared" ref="B8:K8" si="0">SUMIFS(B12:B59,$A$12:$A$59,$A$3)</f>
        <v>38</v>
      </c>
      <c r="C8">
        <f t="shared" si="0"/>
        <v>22</v>
      </c>
      <c r="D8">
        <f t="shared" si="0"/>
        <v>49</v>
      </c>
      <c r="E8">
        <f t="shared" si="0"/>
        <v>67</v>
      </c>
      <c r="F8">
        <f t="shared" si="0"/>
        <v>546</v>
      </c>
      <c r="G8">
        <f t="shared" si="0"/>
        <v>3916</v>
      </c>
      <c r="H8">
        <f t="shared" si="0"/>
        <v>23249</v>
      </c>
      <c r="I8">
        <f t="shared" si="0"/>
        <v>65388</v>
      </c>
      <c r="J8">
        <f t="shared" si="0"/>
        <v>33461</v>
      </c>
      <c r="K8">
        <f t="shared" si="0"/>
        <v>47488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98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101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92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95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103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106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109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111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117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120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123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126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129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134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131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1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1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1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0.26539971913169258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0.26843222103919856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0.27146472294670465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0.27449722485421069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0.27752972676171672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0.28056222866922276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0.28359473057672879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0.28662723248423483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0.28965973439174086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0.29269223629924696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0.29572473820675299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0.29875724011425903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0.30178974202176506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0.30248910827048514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0.30318847451920522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0.30388784076792519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0.30458720701664521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0.30528657326536529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0.30598593951408526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0.30668530576280534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0.30738467201152542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0.30808403826024544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0.30878340450896546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0.30948277075768549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0.31018213700640557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0.31088150325512559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0.31158086950384561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0.31228023575256569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0.31297960200128572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0.31367896825000574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0.31437833449872576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0.31507770074744579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0.31577706699616587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5" customWidth="1"/>
    <col min="2" max="2" width="16" style="75" customWidth="1"/>
    <col min="3" max="3" width="21.33203125" style="75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Washington</v>
      </c>
    </row>
    <row r="3" spans="1:35" x14ac:dyDescent="0.15">
      <c r="A3" s="67" t="s">
        <v>255</v>
      </c>
      <c r="B3" t="str">
        <f>LOOKUP(B2,A8:C58,C8:C58)</f>
        <v>Seattle</v>
      </c>
      <c r="C3">
        <f t="shared" ref="C3:AI3" si="0">SUMIFS(B75:B79,$A75:$A79,$B3)</f>
        <v>0.21802830589477451</v>
      </c>
      <c r="D3">
        <f t="shared" si="0"/>
        <v>0.21957153184240891</v>
      </c>
      <c r="E3">
        <f t="shared" si="0"/>
        <v>0.22111475779004339</v>
      </c>
      <c r="F3">
        <f t="shared" si="0"/>
        <v>0.22265798373767789</v>
      </c>
      <c r="G3">
        <f t="shared" si="0"/>
        <v>0.2242012096853124</v>
      </c>
      <c r="H3">
        <f t="shared" si="0"/>
        <v>0.22574443563294691</v>
      </c>
      <c r="I3">
        <f t="shared" si="0"/>
        <v>0.22728766158058131</v>
      </c>
      <c r="J3">
        <f t="shared" si="0"/>
        <v>0.22883088752821579</v>
      </c>
      <c r="K3">
        <f t="shared" si="0"/>
        <v>0.2303741134758503</v>
      </c>
      <c r="L3">
        <f t="shared" si="0"/>
        <v>0.2319173394234848</v>
      </c>
      <c r="M3">
        <f t="shared" si="0"/>
        <v>0.23346056537111931</v>
      </c>
      <c r="N3">
        <f t="shared" si="0"/>
        <v>0.23500379131875371</v>
      </c>
      <c r="O3">
        <f t="shared" si="0"/>
        <v>0.23654701726638819</v>
      </c>
      <c r="P3">
        <f t="shared" si="0"/>
        <v>0.23765481311352349</v>
      </c>
      <c r="Q3">
        <f t="shared" si="0"/>
        <v>0.23876260896065879</v>
      </c>
      <c r="R3">
        <f t="shared" si="0"/>
        <v>0.23987040480779409</v>
      </c>
      <c r="S3">
        <f t="shared" si="0"/>
        <v>0.24097820065492939</v>
      </c>
      <c r="T3">
        <f t="shared" si="0"/>
        <v>0.24208599650206469</v>
      </c>
      <c r="U3">
        <f t="shared" si="0"/>
        <v>0.24319379234919999</v>
      </c>
      <c r="V3">
        <f t="shared" si="0"/>
        <v>0.2443015881963353</v>
      </c>
      <c r="W3">
        <f t="shared" si="0"/>
        <v>0.2454093840434706</v>
      </c>
      <c r="X3">
        <f t="shared" si="0"/>
        <v>0.2465171798906059</v>
      </c>
      <c r="Y3">
        <f t="shared" si="0"/>
        <v>0.2476249757377412</v>
      </c>
      <c r="Z3">
        <f t="shared" si="0"/>
        <v>0.2487327715848765</v>
      </c>
      <c r="AA3">
        <f t="shared" si="0"/>
        <v>0.2498405674320118</v>
      </c>
      <c r="AB3">
        <f t="shared" si="0"/>
        <v>0.2509483632791471</v>
      </c>
      <c r="AC3">
        <f t="shared" si="0"/>
        <v>0.25205615912628238</v>
      </c>
      <c r="AD3">
        <f t="shared" si="0"/>
        <v>0.25316395497341782</v>
      </c>
      <c r="AE3">
        <f t="shared" si="0"/>
        <v>0.25427175082055309</v>
      </c>
      <c r="AF3">
        <f t="shared" si="0"/>
        <v>0.25537954666768842</v>
      </c>
      <c r="AG3">
        <f t="shared" si="0"/>
        <v>0.25648734251482369</v>
      </c>
      <c r="AH3">
        <f t="shared" si="0"/>
        <v>0.25759513836195908</v>
      </c>
      <c r="AI3">
        <f t="shared" si="0"/>
        <v>0.25870293420909451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91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94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97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100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102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105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108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110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116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119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122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125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128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130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133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5" customWidth="1"/>
    <col min="2" max="2" width="11.33203125" style="75" customWidth="1"/>
    <col min="3" max="3" width="10" style="75" customWidth="1"/>
    <col min="4" max="4" width="11.33203125" style="75" customWidth="1"/>
    <col min="5" max="5" width="10" style="75" customWidth="1"/>
    <col min="6" max="6" width="11.33203125" style="75" customWidth="1"/>
    <col min="7" max="7" width="10" style="75" customWidth="1"/>
    <col min="8" max="8" width="11.33203125" style="75" customWidth="1"/>
    <col min="9" max="9" width="10" style="75" customWidth="1"/>
    <col min="10" max="10" width="11.33203125" style="75" customWidth="1"/>
    <col min="11" max="11" width="10" style="75" customWidth="1"/>
    <col min="12" max="12" width="11.33203125" style="75" customWidth="1"/>
    <col min="13" max="13" width="10" style="75" customWidth="1"/>
    <col min="14" max="14" width="11.33203125" style="75" customWidth="1"/>
    <col min="15" max="15" width="10" style="75" customWidth="1"/>
    <col min="16" max="16" width="11.33203125" style="75" customWidth="1"/>
    <col min="17" max="17" width="10" style="75" customWidth="1"/>
    <col min="18" max="18" width="11.33203125" style="75" customWidth="1"/>
    <col min="19" max="19" width="10" style="75" customWidth="1"/>
    <col min="20" max="26" width="7.6640625" style="75" customWidth="1"/>
  </cols>
  <sheetData>
    <row r="1" spans="1:26" ht="15.75" customHeight="1" x14ac:dyDescent="0.2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WA</v>
      </c>
    </row>
    <row r="4" spans="1:35" x14ac:dyDescent="0.1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">
      <c r="A7" s="10" t="s">
        <v>296</v>
      </c>
      <c r="B7" s="74" t="s">
        <v>297</v>
      </c>
      <c r="C7">
        <f t="shared" ref="C7:L9" si="0">SUMIFS(L$19:L$738,$A$19:$A$738,$A$2,$B$19:$B$738,$B7)</f>
        <v>0.2145</v>
      </c>
      <c r="D7">
        <f t="shared" si="0"/>
        <v>0.2135</v>
      </c>
      <c r="E7">
        <f t="shared" si="0"/>
        <v>0.21249999999999999</v>
      </c>
      <c r="F7">
        <f t="shared" si="0"/>
        <v>0.21149999999999999</v>
      </c>
      <c r="G7">
        <f t="shared" si="0"/>
        <v>0.21049999999999999</v>
      </c>
      <c r="H7">
        <f t="shared" si="0"/>
        <v>0.20949999999999999</v>
      </c>
      <c r="I7">
        <f t="shared" si="0"/>
        <v>0.20799999999999999</v>
      </c>
      <c r="J7">
        <f t="shared" si="0"/>
        <v>0.20699999999999999</v>
      </c>
      <c r="K7">
        <f t="shared" si="0"/>
        <v>0.20599999999999999</v>
      </c>
      <c r="L7">
        <f t="shared" si="0"/>
        <v>0.20499999999999999</v>
      </c>
      <c r="M7">
        <f t="shared" ref="M7:V9" si="1">SUMIFS(V$19:V$738,$A$19:$A$738,$A$2,$B$19:$B$738,$B7)</f>
        <v>0.21675</v>
      </c>
      <c r="N7">
        <f t="shared" si="1"/>
        <v>0.2165</v>
      </c>
      <c r="O7">
        <f t="shared" si="1"/>
        <v>0.21725</v>
      </c>
      <c r="P7">
        <f t="shared" si="1"/>
        <v>0.21725</v>
      </c>
      <c r="Q7">
        <f t="shared" si="1"/>
        <v>0.2165</v>
      </c>
      <c r="R7">
        <f t="shared" si="1"/>
        <v>0.21625</v>
      </c>
      <c r="S7">
        <f t="shared" si="1"/>
        <v>0.2155</v>
      </c>
      <c r="T7">
        <f t="shared" si="1"/>
        <v>0.21475</v>
      </c>
      <c r="U7">
        <f t="shared" si="1"/>
        <v>0.21425</v>
      </c>
      <c r="V7">
        <f t="shared" si="1"/>
        <v>0.2135</v>
      </c>
      <c r="W7">
        <f t="shared" ref="W7:AF9" si="2">SUMIFS(AF$19:AF$738,$A$19:$A$738,$A$2,$B$19:$B$738,$B7)</f>
        <v>0.21249999999999999</v>
      </c>
      <c r="X7">
        <f t="shared" si="2"/>
        <v>0.21149999999999999</v>
      </c>
      <c r="Y7">
        <f t="shared" si="2"/>
        <v>0.21099999999999999</v>
      </c>
      <c r="Z7">
        <f t="shared" si="2"/>
        <v>0.21024999999999999</v>
      </c>
      <c r="AA7">
        <f t="shared" si="2"/>
        <v>0.20974999999999999</v>
      </c>
      <c r="AB7">
        <f t="shared" si="2"/>
        <v>0.20899999999999999</v>
      </c>
      <c r="AC7">
        <f t="shared" si="2"/>
        <v>0.20824999999999999</v>
      </c>
      <c r="AD7">
        <f t="shared" si="2"/>
        <v>0.20749999999999999</v>
      </c>
      <c r="AE7">
        <f t="shared" si="2"/>
        <v>0.20724999999999999</v>
      </c>
      <c r="AF7">
        <f t="shared" si="2"/>
        <v>0.20674999999999999</v>
      </c>
      <c r="AG7">
        <f t="shared" ref="AG7:AP9" si="3">SUMIFS(AP$19:AP$738,$A$19:$A$738,$A$2,$B$19:$B$738,$B7)</f>
        <v>0.20624999999999999</v>
      </c>
      <c r="AH7">
        <f t="shared" si="3"/>
        <v>0.20549999999999999</v>
      </c>
    </row>
    <row r="8" spans="1:35" ht="15" customHeight="1" x14ac:dyDescent="0.2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0.36299999999999999</v>
      </c>
      <c r="Z8">
        <f t="shared" si="2"/>
        <v>0.36299999999999999</v>
      </c>
      <c r="AA8">
        <f t="shared" si="2"/>
        <v>0.36299999999999999</v>
      </c>
      <c r="AB8">
        <f t="shared" si="2"/>
        <v>0.36299999999999999</v>
      </c>
      <c r="AC8">
        <f t="shared" si="2"/>
        <v>0.36299999999999999</v>
      </c>
      <c r="AD8">
        <f t="shared" si="2"/>
        <v>0.36549999999999999</v>
      </c>
      <c r="AE8">
        <f t="shared" si="2"/>
        <v>0.36799999999999999</v>
      </c>
      <c r="AF8">
        <f t="shared" si="2"/>
        <v>0.3715</v>
      </c>
      <c r="AG8">
        <f t="shared" si="3"/>
        <v>0.374</v>
      </c>
      <c r="AH8">
        <f t="shared" si="3"/>
        <v>0.377</v>
      </c>
    </row>
    <row r="9" spans="1:35" ht="15" customHeight="1" x14ac:dyDescent="0.2">
      <c r="A9" s="10" t="s">
        <v>300</v>
      </c>
      <c r="B9" s="74" t="s">
        <v>301</v>
      </c>
      <c r="C9">
        <f t="shared" si="0"/>
        <v>0.29299999999999998</v>
      </c>
      <c r="D9">
        <f t="shared" si="0"/>
        <v>0.29333333333333328</v>
      </c>
      <c r="E9">
        <f t="shared" si="0"/>
        <v>0.29333333333333328</v>
      </c>
      <c r="F9">
        <f t="shared" si="0"/>
        <v>0.29333333333333328</v>
      </c>
      <c r="G9">
        <f t="shared" si="0"/>
        <v>0.29333333333333328</v>
      </c>
      <c r="H9">
        <f t="shared" si="0"/>
        <v>0.29333333333333328</v>
      </c>
      <c r="I9">
        <f t="shared" si="0"/>
        <v>0.29333333333333328</v>
      </c>
      <c r="J9">
        <f t="shared" si="0"/>
        <v>0.29333333333333328</v>
      </c>
      <c r="K9">
        <f t="shared" si="0"/>
        <v>0.30166666666666669</v>
      </c>
      <c r="L9">
        <f t="shared" si="0"/>
        <v>0.30533333333333329</v>
      </c>
      <c r="M9">
        <f t="shared" si="1"/>
        <v>0.30533333333333329</v>
      </c>
      <c r="N9">
        <f t="shared" si="1"/>
        <v>0.30499999999999999</v>
      </c>
      <c r="O9">
        <f t="shared" si="1"/>
        <v>0.30833333333333329</v>
      </c>
      <c r="P9">
        <f t="shared" si="1"/>
        <v>0.31133333333333341</v>
      </c>
      <c r="Q9">
        <f t="shared" si="1"/>
        <v>0.3106666666666667</v>
      </c>
      <c r="R9">
        <f t="shared" si="1"/>
        <v>0.31</v>
      </c>
      <c r="S9">
        <f t="shared" si="1"/>
        <v>0.31</v>
      </c>
      <c r="T9">
        <f t="shared" si="1"/>
        <v>0.3116666666666667</v>
      </c>
      <c r="U9">
        <f t="shared" si="1"/>
        <v>0.31333333333333341</v>
      </c>
      <c r="V9">
        <f t="shared" si="1"/>
        <v>0.31466666666666671</v>
      </c>
      <c r="W9">
        <f t="shared" si="2"/>
        <v>0.31566666666666671</v>
      </c>
      <c r="X9">
        <f t="shared" si="2"/>
        <v>0.31666666666666671</v>
      </c>
      <c r="Y9">
        <f t="shared" si="2"/>
        <v>0.32466666666666671</v>
      </c>
      <c r="Z9">
        <f t="shared" si="2"/>
        <v>0.33266666666666672</v>
      </c>
      <c r="AA9">
        <f t="shared" si="2"/>
        <v>0.34066666666666667</v>
      </c>
      <c r="AB9">
        <f t="shared" si="2"/>
        <v>0.35033333333333327</v>
      </c>
      <c r="AC9">
        <f t="shared" si="2"/>
        <v>0.36233333333333329</v>
      </c>
      <c r="AD9">
        <f t="shared" si="2"/>
        <v>0.36266666666666669</v>
      </c>
      <c r="AE9">
        <f t="shared" si="2"/>
        <v>0.36299999999999999</v>
      </c>
      <c r="AF9">
        <f t="shared" si="2"/>
        <v>0.36299999999999999</v>
      </c>
      <c r="AG9">
        <f t="shared" si="3"/>
        <v>0.36333333333333329</v>
      </c>
      <c r="AH9">
        <f t="shared" si="3"/>
        <v>0.36333333333333329</v>
      </c>
    </row>
    <row r="11" spans="1:35" ht="15" customHeight="1" x14ac:dyDescent="0.2">
      <c r="A11" s="1" t="s">
        <v>302</v>
      </c>
      <c r="B11" s="74"/>
    </row>
    <row r="12" spans="1:35" ht="15" customHeight="1" x14ac:dyDescent="0.2">
      <c r="A12" s="10" t="s">
        <v>296</v>
      </c>
      <c r="B12" s="74" t="s">
        <v>297</v>
      </c>
      <c r="C12">
        <f t="shared" ref="C12:AH12" si="4">IF(C7=0,AVERAGEIF($C7:$AH7,"&lt;&gt;0"),C7)</f>
        <v>0.2145</v>
      </c>
      <c r="D12">
        <f t="shared" si="4"/>
        <v>0.2135</v>
      </c>
      <c r="E12">
        <f t="shared" si="4"/>
        <v>0.21249999999999999</v>
      </c>
      <c r="F12">
        <f t="shared" si="4"/>
        <v>0.21149999999999999</v>
      </c>
      <c r="G12">
        <f t="shared" si="4"/>
        <v>0.21049999999999999</v>
      </c>
      <c r="H12">
        <f t="shared" si="4"/>
        <v>0.20949999999999999</v>
      </c>
      <c r="I12">
        <f t="shared" si="4"/>
        <v>0.20799999999999999</v>
      </c>
      <c r="J12">
        <f t="shared" si="4"/>
        <v>0.20699999999999999</v>
      </c>
      <c r="K12">
        <f t="shared" si="4"/>
        <v>0.20599999999999999</v>
      </c>
      <c r="L12">
        <f t="shared" si="4"/>
        <v>0.20499999999999999</v>
      </c>
      <c r="M12">
        <f t="shared" si="4"/>
        <v>0.21675</v>
      </c>
      <c r="N12">
        <f t="shared" si="4"/>
        <v>0.2165</v>
      </c>
      <c r="O12">
        <f t="shared" si="4"/>
        <v>0.21725</v>
      </c>
      <c r="P12">
        <f t="shared" si="4"/>
        <v>0.21725</v>
      </c>
      <c r="Q12">
        <f t="shared" si="4"/>
        <v>0.2165</v>
      </c>
      <c r="R12">
        <f t="shared" si="4"/>
        <v>0.21625</v>
      </c>
      <c r="S12">
        <f t="shared" si="4"/>
        <v>0.2155</v>
      </c>
      <c r="T12">
        <f t="shared" si="4"/>
        <v>0.21475</v>
      </c>
      <c r="U12">
        <f t="shared" si="4"/>
        <v>0.21425</v>
      </c>
      <c r="V12">
        <f t="shared" si="4"/>
        <v>0.2135</v>
      </c>
      <c r="W12">
        <f t="shared" si="4"/>
        <v>0.21249999999999999</v>
      </c>
      <c r="X12">
        <f t="shared" si="4"/>
        <v>0.21149999999999999</v>
      </c>
      <c r="Y12">
        <f t="shared" si="4"/>
        <v>0.21099999999999999</v>
      </c>
      <c r="Z12">
        <f t="shared" si="4"/>
        <v>0.21024999999999999</v>
      </c>
      <c r="AA12">
        <f t="shared" si="4"/>
        <v>0.20974999999999999</v>
      </c>
      <c r="AB12">
        <f t="shared" si="4"/>
        <v>0.20899999999999999</v>
      </c>
      <c r="AC12">
        <f t="shared" si="4"/>
        <v>0.20824999999999999</v>
      </c>
      <c r="AD12">
        <f t="shared" si="4"/>
        <v>0.20749999999999999</v>
      </c>
      <c r="AE12">
        <f t="shared" si="4"/>
        <v>0.20724999999999999</v>
      </c>
      <c r="AF12">
        <f t="shared" si="4"/>
        <v>0.20674999999999999</v>
      </c>
      <c r="AG12">
        <f t="shared" si="4"/>
        <v>0.20624999999999999</v>
      </c>
      <c r="AH12">
        <f t="shared" si="4"/>
        <v>0.20549999999999999</v>
      </c>
    </row>
    <row r="13" spans="1:35" ht="15" customHeight="1" x14ac:dyDescent="0.2">
      <c r="A13" s="10" t="s">
        <v>298</v>
      </c>
      <c r="B13" s="74" t="s">
        <v>299</v>
      </c>
      <c r="C13">
        <f t="shared" ref="C13:AH13" si="5">IF(C8&gt;0,C8,IF(SUM($C8:$AH8)=0,0,AVERAGE($C8:$AH8)))</f>
        <v>0.11471875000000001</v>
      </c>
      <c r="D13">
        <f t="shared" si="5"/>
        <v>0.11471875000000001</v>
      </c>
      <c r="E13">
        <f t="shared" si="5"/>
        <v>0.11471875000000001</v>
      </c>
      <c r="F13">
        <f t="shared" si="5"/>
        <v>0.11471875000000001</v>
      </c>
      <c r="G13">
        <f t="shared" si="5"/>
        <v>0.11471875000000001</v>
      </c>
      <c r="H13">
        <f t="shared" si="5"/>
        <v>0.11471875000000001</v>
      </c>
      <c r="I13">
        <f t="shared" si="5"/>
        <v>0.11471875000000001</v>
      </c>
      <c r="J13">
        <f t="shared" si="5"/>
        <v>0.11471875000000001</v>
      </c>
      <c r="K13">
        <f t="shared" si="5"/>
        <v>0.11471875000000001</v>
      </c>
      <c r="L13">
        <f t="shared" si="5"/>
        <v>0.11471875000000001</v>
      </c>
      <c r="M13">
        <f t="shared" si="5"/>
        <v>0.11471875000000001</v>
      </c>
      <c r="N13">
        <f t="shared" si="5"/>
        <v>0.11471875000000001</v>
      </c>
      <c r="O13">
        <f t="shared" si="5"/>
        <v>0.11471875000000001</v>
      </c>
      <c r="P13">
        <f t="shared" si="5"/>
        <v>0.11471875000000001</v>
      </c>
      <c r="Q13">
        <f t="shared" si="5"/>
        <v>0.11471875000000001</v>
      </c>
      <c r="R13">
        <f t="shared" si="5"/>
        <v>0.11471875000000001</v>
      </c>
      <c r="S13">
        <f t="shared" si="5"/>
        <v>0.11471875000000001</v>
      </c>
      <c r="T13">
        <f t="shared" si="5"/>
        <v>0.11471875000000001</v>
      </c>
      <c r="U13">
        <f t="shared" si="5"/>
        <v>0.11471875000000001</v>
      </c>
      <c r="V13">
        <f t="shared" si="5"/>
        <v>0.11471875000000001</v>
      </c>
      <c r="W13">
        <f t="shared" si="5"/>
        <v>0.11471875000000001</v>
      </c>
      <c r="X13">
        <f t="shared" si="5"/>
        <v>0.11471875000000001</v>
      </c>
      <c r="Y13">
        <f t="shared" si="5"/>
        <v>0.36299999999999999</v>
      </c>
      <c r="Z13">
        <f t="shared" si="5"/>
        <v>0.36299999999999999</v>
      </c>
      <c r="AA13">
        <f t="shared" si="5"/>
        <v>0.36299999999999999</v>
      </c>
      <c r="AB13">
        <f t="shared" si="5"/>
        <v>0.36299999999999999</v>
      </c>
      <c r="AC13">
        <f t="shared" si="5"/>
        <v>0.36299999999999999</v>
      </c>
      <c r="AD13">
        <f t="shared" si="5"/>
        <v>0.36549999999999999</v>
      </c>
      <c r="AE13">
        <f t="shared" si="5"/>
        <v>0.36799999999999999</v>
      </c>
      <c r="AF13">
        <f t="shared" si="5"/>
        <v>0.3715</v>
      </c>
      <c r="AG13">
        <f t="shared" si="5"/>
        <v>0.374</v>
      </c>
      <c r="AH13">
        <f t="shared" si="5"/>
        <v>0.377</v>
      </c>
    </row>
    <row r="14" spans="1:35" ht="15" customHeight="1" x14ac:dyDescent="0.2">
      <c r="A14" s="10" t="s">
        <v>300</v>
      </c>
      <c r="B14" s="74" t="s">
        <v>301</v>
      </c>
      <c r="C14">
        <f t="shared" ref="C14:AH14" si="6">IF(C9=0,AVERAGEIF($C9:$AH9,"&lt;&gt;0"),C9)</f>
        <v>0.29299999999999998</v>
      </c>
      <c r="D14">
        <f t="shared" si="6"/>
        <v>0.29333333333333328</v>
      </c>
      <c r="E14">
        <f t="shared" si="6"/>
        <v>0.29333333333333328</v>
      </c>
      <c r="F14">
        <f t="shared" si="6"/>
        <v>0.29333333333333328</v>
      </c>
      <c r="G14">
        <f t="shared" si="6"/>
        <v>0.29333333333333328</v>
      </c>
      <c r="H14">
        <f t="shared" si="6"/>
        <v>0.29333333333333328</v>
      </c>
      <c r="I14">
        <f t="shared" si="6"/>
        <v>0.29333333333333328</v>
      </c>
      <c r="J14">
        <f t="shared" si="6"/>
        <v>0.29333333333333328</v>
      </c>
      <c r="K14">
        <f t="shared" si="6"/>
        <v>0.30166666666666669</v>
      </c>
      <c r="L14">
        <f t="shared" si="6"/>
        <v>0.30533333333333329</v>
      </c>
      <c r="M14">
        <f t="shared" si="6"/>
        <v>0.30533333333333329</v>
      </c>
      <c r="N14">
        <f t="shared" si="6"/>
        <v>0.30499999999999999</v>
      </c>
      <c r="O14">
        <f t="shared" si="6"/>
        <v>0.30833333333333329</v>
      </c>
      <c r="P14">
        <f t="shared" si="6"/>
        <v>0.31133333333333341</v>
      </c>
      <c r="Q14">
        <f t="shared" si="6"/>
        <v>0.3106666666666667</v>
      </c>
      <c r="R14">
        <f t="shared" si="6"/>
        <v>0.31</v>
      </c>
      <c r="S14">
        <f t="shared" si="6"/>
        <v>0.31</v>
      </c>
      <c r="T14">
        <f t="shared" si="6"/>
        <v>0.3116666666666667</v>
      </c>
      <c r="U14">
        <f t="shared" si="6"/>
        <v>0.31333333333333341</v>
      </c>
      <c r="V14">
        <f t="shared" si="6"/>
        <v>0.31466666666666671</v>
      </c>
      <c r="W14">
        <f t="shared" si="6"/>
        <v>0.31566666666666671</v>
      </c>
      <c r="X14">
        <f t="shared" si="6"/>
        <v>0.31666666666666671</v>
      </c>
      <c r="Y14">
        <f t="shared" si="6"/>
        <v>0.32466666666666671</v>
      </c>
      <c r="Z14">
        <f t="shared" si="6"/>
        <v>0.33266666666666672</v>
      </c>
      <c r="AA14">
        <f t="shared" si="6"/>
        <v>0.34066666666666667</v>
      </c>
      <c r="AB14">
        <f t="shared" si="6"/>
        <v>0.35033333333333327</v>
      </c>
      <c r="AC14">
        <f t="shared" si="6"/>
        <v>0.36233333333333329</v>
      </c>
      <c r="AD14">
        <f t="shared" si="6"/>
        <v>0.36266666666666669</v>
      </c>
      <c r="AE14">
        <f t="shared" si="6"/>
        <v>0.36299999999999999</v>
      </c>
      <c r="AF14">
        <f t="shared" si="6"/>
        <v>0.36299999999999999</v>
      </c>
      <c r="AG14">
        <f t="shared" si="6"/>
        <v>0.36333333333333329</v>
      </c>
      <c r="AH14">
        <f t="shared" si="6"/>
        <v>0.36333333333333329</v>
      </c>
    </row>
    <row r="15" spans="1:35" ht="15" customHeight="1" x14ac:dyDescent="0.2">
      <c r="A15" s="10"/>
      <c r="B15" s="74"/>
    </row>
    <row r="16" spans="1:35" ht="15" customHeight="1" x14ac:dyDescent="0.2">
      <c r="A16" s="10"/>
      <c r="B16" s="58"/>
    </row>
    <row r="17" spans="1:44" x14ac:dyDescent="0.15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15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15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15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15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15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15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15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15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15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15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15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15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15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15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15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15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15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15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15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15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15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15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15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15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15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15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15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15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15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15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15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15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15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15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15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15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15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15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15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15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15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15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15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15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15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15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15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15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15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15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15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15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15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15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15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15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15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15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15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15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15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15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15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15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15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15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15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15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15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15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15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15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15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15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15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15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15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15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15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15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15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15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15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15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15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15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15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15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15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15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15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15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15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15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15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15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15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15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15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15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15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15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15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15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15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15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15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15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15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15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15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15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15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15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15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15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15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15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15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15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15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15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15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15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15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15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15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15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15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15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15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15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15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15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15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15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15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15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15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15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15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15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15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15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15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15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15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15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15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15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15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15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15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15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15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15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15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15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15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15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15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15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15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15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15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15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15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15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15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15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15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15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15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15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15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15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15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15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15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15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15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15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15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15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15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15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15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15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15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15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15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15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15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15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15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15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15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15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15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15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15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15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15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15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15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15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15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15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15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15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15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15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15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15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15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15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15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15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15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15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15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15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15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15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15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15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15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15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15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15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15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15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15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15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15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15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15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15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15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15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15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15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15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15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15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15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15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15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15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15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15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15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15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15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15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15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15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15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15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15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15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15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15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15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15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15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15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15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15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15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15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15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15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15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15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15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15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15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15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15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15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15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15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15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15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15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15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15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15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15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15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15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15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15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15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15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15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15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15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15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15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15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15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15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15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15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15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15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15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15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15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15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15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15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15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15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15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15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15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15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15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15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15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15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15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15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15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15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15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15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15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15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15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15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15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15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15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15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15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15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15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15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15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15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15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15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15">
      <c r="A364" s="74" t="s">
        <v>79</v>
      </c>
      <c r="B364" s="74" t="s">
        <v>79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15">
      <c r="A365" s="74" t="s">
        <v>79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15">
      <c r="A366" s="74" t="s">
        <v>79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15">
      <c r="A367" s="74" t="s">
        <v>79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15">
      <c r="A368" s="74" t="s">
        <v>79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15">
      <c r="A369" s="74" t="s">
        <v>79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15">
      <c r="A370" s="74" t="s">
        <v>79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15">
      <c r="A371" s="74" t="s">
        <v>79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15">
      <c r="A372" s="74" t="s">
        <v>79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15">
      <c r="A373" s="74" t="s">
        <v>79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15">
      <c r="A374" s="74" t="s">
        <v>79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15">
      <c r="A375" s="74" t="s">
        <v>79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15">
      <c r="A376" s="74" t="s">
        <v>79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15">
      <c r="A377" s="74" t="s">
        <v>79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15">
      <c r="A378" s="74" t="s">
        <v>79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15">
      <c r="A379" s="74" t="s">
        <v>98</v>
      </c>
      <c r="B379" s="74" t="s">
        <v>98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15">
      <c r="A380" s="74" t="s">
        <v>98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15">
      <c r="A381" s="74" t="s">
        <v>98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15">
      <c r="A382" s="74" t="s">
        <v>98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15">
      <c r="A383" s="74" t="s">
        <v>98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15">
      <c r="A384" s="74" t="s">
        <v>98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15">
      <c r="A385" s="74" t="s">
        <v>98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15">
      <c r="A386" s="74" t="s">
        <v>98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15">
      <c r="A387" s="74" t="s">
        <v>98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15">
      <c r="A388" s="74" t="s">
        <v>98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15">
      <c r="A389" s="74" t="s">
        <v>98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15">
      <c r="A390" s="74" t="s">
        <v>98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15">
      <c r="A391" s="74" t="s">
        <v>98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15">
      <c r="A392" s="74" t="s">
        <v>98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15">
      <c r="A393" s="74" t="s">
        <v>98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15">
      <c r="A394" s="74" t="s">
        <v>101</v>
      </c>
      <c r="B394" s="74" t="s">
        <v>101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15">
      <c r="A395" s="74" t="s">
        <v>101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15">
      <c r="A396" s="74" t="s">
        <v>101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15">
      <c r="A397" s="74" t="s">
        <v>101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15">
      <c r="A398" s="74" t="s">
        <v>101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15">
      <c r="A399" s="74" t="s">
        <v>101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15">
      <c r="A400" s="74" t="s">
        <v>101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15">
      <c r="A401" s="74" t="s">
        <v>101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15">
      <c r="A402" s="74" t="s">
        <v>101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15">
      <c r="A403" s="74" t="s">
        <v>101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15">
      <c r="A404" s="74" t="s">
        <v>101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15">
      <c r="A405" s="74" t="s">
        <v>101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15">
      <c r="A406" s="74" t="s">
        <v>101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15">
      <c r="A407" s="74" t="s">
        <v>101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15">
      <c r="A408" s="74" t="s">
        <v>101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15">
      <c r="A409" s="74" t="s">
        <v>81</v>
      </c>
      <c r="B409" s="74" t="s">
        <v>81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15">
      <c r="A410" s="74" t="s">
        <v>81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15">
      <c r="A411" s="74" t="s">
        <v>81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15">
      <c r="A412" s="74" t="s">
        <v>81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15">
      <c r="A413" s="74" t="s">
        <v>81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15">
      <c r="A414" s="74" t="s">
        <v>81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15">
      <c r="A415" s="74" t="s">
        <v>81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15">
      <c r="A416" s="74" t="s">
        <v>81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15">
      <c r="A417" s="74" t="s">
        <v>81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15">
      <c r="A418" s="74" t="s">
        <v>81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15">
      <c r="A419" s="74" t="s">
        <v>81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15">
      <c r="A420" s="74" t="s">
        <v>81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15">
      <c r="A421" s="74" t="s">
        <v>81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15">
      <c r="A422" s="74" t="s">
        <v>81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15">
      <c r="A423" s="74" t="s">
        <v>81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15">
      <c r="A424" s="74" t="s">
        <v>87</v>
      </c>
      <c r="B424" s="74" t="s">
        <v>87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15">
      <c r="A425" s="74" t="s">
        <v>87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15">
      <c r="A426" s="74" t="s">
        <v>87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15">
      <c r="A427" s="74" t="s">
        <v>87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15">
      <c r="A428" s="74" t="s">
        <v>87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15">
      <c r="A429" s="74" t="s">
        <v>87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15">
      <c r="A430" s="74" t="s">
        <v>87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15">
      <c r="A431" s="74" t="s">
        <v>87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15">
      <c r="A432" s="74" t="s">
        <v>87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15">
      <c r="A433" s="74" t="s">
        <v>87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15">
      <c r="A434" s="74" t="s">
        <v>87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15">
      <c r="A435" s="74" t="s">
        <v>87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15">
      <c r="A436" s="74" t="s">
        <v>87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15">
      <c r="A437" s="74" t="s">
        <v>87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15">
      <c r="A438" s="74" t="s">
        <v>87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15">
      <c r="A439" s="74" t="s">
        <v>90</v>
      </c>
      <c r="B439" s="74" t="s">
        <v>90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15">
      <c r="A440" s="74" t="s">
        <v>90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15">
      <c r="A441" s="74" t="s">
        <v>90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15">
      <c r="A442" s="74" t="s">
        <v>90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15">
      <c r="A443" s="74" t="s">
        <v>90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15">
      <c r="A444" s="74" t="s">
        <v>90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15">
      <c r="A445" s="74" t="s">
        <v>90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15">
      <c r="A446" s="74" t="s">
        <v>90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15">
      <c r="A447" s="74" t="s">
        <v>90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15">
      <c r="A448" s="74" t="s">
        <v>90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15">
      <c r="A449" s="74" t="s">
        <v>90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15">
      <c r="A450" s="74" t="s">
        <v>90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15">
      <c r="A451" s="74" t="s">
        <v>90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15">
      <c r="A452" s="74" t="s">
        <v>90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15">
      <c r="A453" s="74" t="s">
        <v>90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15">
      <c r="A454" s="74" t="s">
        <v>92</v>
      </c>
      <c r="B454" s="74" t="s">
        <v>92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15">
      <c r="A455" s="74" t="s">
        <v>92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15">
      <c r="A456" s="74" t="s">
        <v>92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15">
      <c r="A457" s="74" t="s">
        <v>92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15">
      <c r="A458" s="74" t="s">
        <v>92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15">
      <c r="A459" s="74" t="s">
        <v>92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15">
      <c r="A460" s="74" t="s">
        <v>92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15">
      <c r="A461" s="74" t="s">
        <v>92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15">
      <c r="A462" s="74" t="s">
        <v>92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15">
      <c r="A463" s="74" t="s">
        <v>92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15">
      <c r="A464" s="74" t="s">
        <v>92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15">
      <c r="A465" s="74" t="s">
        <v>92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15">
      <c r="A466" s="74" t="s">
        <v>92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15">
      <c r="A467" s="74" t="s">
        <v>92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15">
      <c r="A468" s="74" t="s">
        <v>92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15">
      <c r="A469" s="74" t="s">
        <v>84</v>
      </c>
      <c r="B469" s="74" t="s">
        <v>84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15">
      <c r="A470" s="74" t="s">
        <v>84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15">
      <c r="A471" s="74" t="s">
        <v>84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15">
      <c r="A472" s="74" t="s">
        <v>84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15">
      <c r="A473" s="74" t="s">
        <v>84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15">
      <c r="A474" s="74" t="s">
        <v>84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15">
      <c r="A475" s="74" t="s">
        <v>84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15">
      <c r="A476" s="74" t="s">
        <v>84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15">
      <c r="A477" s="74" t="s">
        <v>84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15">
      <c r="A478" s="74" t="s">
        <v>84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15">
      <c r="A479" s="74" t="s">
        <v>84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15">
      <c r="A480" s="74" t="s">
        <v>84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15">
      <c r="A481" s="74" t="s">
        <v>84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15">
      <c r="A482" s="74" t="s">
        <v>84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15">
      <c r="A483" s="74" t="s">
        <v>84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15">
      <c r="A484" s="74" t="s">
        <v>95</v>
      </c>
      <c r="B484" s="74" t="s">
        <v>95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15">
      <c r="A485" s="74" t="s">
        <v>95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15">
      <c r="A486" s="74" t="s">
        <v>95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15">
      <c r="A487" s="74" t="s">
        <v>95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15">
      <c r="A488" s="74" t="s">
        <v>95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15">
      <c r="A489" s="74" t="s">
        <v>95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15">
      <c r="A490" s="74" t="s">
        <v>95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15">
      <c r="A491" s="74" t="s">
        <v>95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15">
      <c r="A492" s="74" t="s">
        <v>95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15">
      <c r="A493" s="74" t="s">
        <v>95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15">
      <c r="A494" s="74" t="s">
        <v>95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15">
      <c r="A495" s="74" t="s">
        <v>95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15">
      <c r="A496" s="74" t="s">
        <v>95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15">
      <c r="A497" s="74" t="s">
        <v>95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15">
      <c r="A498" s="74" t="s">
        <v>95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15">
      <c r="A499" s="74" t="s">
        <v>103</v>
      </c>
      <c r="B499" s="74" t="s">
        <v>103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15">
      <c r="A500" s="74" t="s">
        <v>103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15">
      <c r="A501" s="74" t="s">
        <v>103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15">
      <c r="A502" s="74" t="s">
        <v>103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15">
      <c r="A503" s="74" t="s">
        <v>103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15">
      <c r="A504" s="74" t="s">
        <v>103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15">
      <c r="A505" s="74" t="s">
        <v>103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15">
      <c r="A506" s="74" t="s">
        <v>103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15">
      <c r="A507" s="74" t="s">
        <v>103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15">
      <c r="A508" s="74" t="s">
        <v>103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15">
      <c r="A509" s="74" t="s">
        <v>103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15">
      <c r="A510" s="74" t="s">
        <v>103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15">
      <c r="A511" s="74" t="s">
        <v>103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15">
      <c r="A512" s="74" t="s">
        <v>103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15">
      <c r="A513" s="74" t="s">
        <v>103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15">
      <c r="A514" s="74" t="s">
        <v>106</v>
      </c>
      <c r="B514" s="74" t="s">
        <v>106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15">
      <c r="A515" s="74" t="s">
        <v>106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15">
      <c r="A516" s="74" t="s">
        <v>106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15">
      <c r="A517" s="74" t="s">
        <v>106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15">
      <c r="A518" s="74" t="s">
        <v>106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15">
      <c r="A519" s="74" t="s">
        <v>106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15">
      <c r="A520" s="74" t="s">
        <v>106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15">
      <c r="A521" s="74" t="s">
        <v>106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15">
      <c r="A522" s="74" t="s">
        <v>106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15">
      <c r="A523" s="74" t="s">
        <v>106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15">
      <c r="A524" s="74" t="s">
        <v>106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15">
      <c r="A525" s="74" t="s">
        <v>106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15">
      <c r="A526" s="74" t="s">
        <v>106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15">
      <c r="A527" s="74" t="s">
        <v>106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15">
      <c r="A528" s="74" t="s">
        <v>106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15">
      <c r="A529" s="74" t="s">
        <v>109</v>
      </c>
      <c r="B529" s="74" t="s">
        <v>109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15">
      <c r="A530" s="74" t="s">
        <v>109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15">
      <c r="A531" s="74" t="s">
        <v>109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15">
      <c r="A532" s="74" t="s">
        <v>109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15">
      <c r="A533" s="74" t="s">
        <v>109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15">
      <c r="A534" s="74" t="s">
        <v>109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15">
      <c r="A535" s="74" t="s">
        <v>109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15">
      <c r="A536" s="74" t="s">
        <v>109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15">
      <c r="A537" s="74" t="s">
        <v>109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15">
      <c r="A538" s="74" t="s">
        <v>109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15">
      <c r="A539" s="74" t="s">
        <v>109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15">
      <c r="A540" s="74" t="s">
        <v>109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15">
      <c r="A541" s="74" t="s">
        <v>109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15">
      <c r="A542" s="74" t="s">
        <v>109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15">
      <c r="A543" s="74" t="s">
        <v>109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15">
      <c r="A544" s="74" t="s">
        <v>111</v>
      </c>
      <c r="B544" s="74" t="s">
        <v>111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15">
      <c r="A545" s="74" t="s">
        <v>111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15">
      <c r="A546" s="74" t="s">
        <v>111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15">
      <c r="A547" s="74" t="s">
        <v>111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15">
      <c r="A548" s="74" t="s">
        <v>111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15">
      <c r="A549" s="74" t="s">
        <v>111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15">
      <c r="A550" s="74" t="s">
        <v>111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15">
      <c r="A551" s="74" t="s">
        <v>111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15">
      <c r="A552" s="74" t="s">
        <v>111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15">
      <c r="A553" s="74" t="s">
        <v>111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15">
      <c r="A554" s="74" t="s">
        <v>111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15">
      <c r="A555" s="74" t="s">
        <v>111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15">
      <c r="A556" s="74" t="s">
        <v>111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15">
      <c r="A557" s="74" t="s">
        <v>111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15">
      <c r="A558" s="74" t="s">
        <v>111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15">
      <c r="A559" s="74" t="s">
        <v>114</v>
      </c>
      <c r="B559" s="74" t="s">
        <v>114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15">
      <c r="A560" s="74" t="s">
        <v>114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15">
      <c r="A561" s="74" t="s">
        <v>114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15">
      <c r="A562" s="74" t="s">
        <v>114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15">
      <c r="A563" s="74" t="s">
        <v>114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15">
      <c r="A564" s="74" t="s">
        <v>114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15">
      <c r="A565" s="74" t="s">
        <v>114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15">
      <c r="A566" s="74" t="s">
        <v>114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15">
      <c r="A567" s="74" t="s">
        <v>114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15">
      <c r="A568" s="74" t="s">
        <v>114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15">
      <c r="A569" s="74" t="s">
        <v>114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15">
      <c r="A570" s="74" t="s">
        <v>114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15">
      <c r="A571" s="74" t="s">
        <v>114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15">
      <c r="A572" s="74" t="s">
        <v>114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15">
      <c r="A573" s="74" t="s">
        <v>114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15">
      <c r="A574" s="74" t="s">
        <v>117</v>
      </c>
      <c r="B574" s="74" t="s">
        <v>117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15">
      <c r="A575" s="74" t="s">
        <v>117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15">
      <c r="A576" s="74" t="s">
        <v>117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15">
      <c r="A577" s="74" t="s">
        <v>117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15">
      <c r="A578" s="74" t="s">
        <v>117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15">
      <c r="A579" s="74" t="s">
        <v>117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15">
      <c r="A580" s="74" t="s">
        <v>117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15">
      <c r="A581" s="74" t="s">
        <v>117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15">
      <c r="A582" s="74" t="s">
        <v>117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15">
      <c r="A583" s="74" t="s">
        <v>117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15">
      <c r="A584" s="74" t="s">
        <v>117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15">
      <c r="A585" s="74" t="s">
        <v>117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15">
      <c r="A586" s="74" t="s">
        <v>117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15">
      <c r="A587" s="74" t="s">
        <v>117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15">
      <c r="A588" s="74" t="s">
        <v>117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15">
      <c r="A589" s="74" t="s">
        <v>120</v>
      </c>
      <c r="B589" s="74" t="s">
        <v>120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15">
      <c r="A590" s="74" t="s">
        <v>120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15">
      <c r="A591" s="74" t="s">
        <v>120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15">
      <c r="A592" s="74" t="s">
        <v>120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15">
      <c r="A593" s="74" t="s">
        <v>120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15">
      <c r="A594" s="74" t="s">
        <v>120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15">
      <c r="A595" s="74" t="s">
        <v>120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15">
      <c r="A596" s="74" t="s">
        <v>120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15">
      <c r="A597" s="74" t="s">
        <v>120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15">
      <c r="A598" s="74" t="s">
        <v>120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15">
      <c r="A599" s="74" t="s">
        <v>120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15">
      <c r="A600" s="74" t="s">
        <v>120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15">
      <c r="A601" s="74" t="s">
        <v>120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15">
      <c r="A602" s="74" t="s">
        <v>120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15">
      <c r="A603" s="74" t="s">
        <v>120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15">
      <c r="A604" s="74" t="s">
        <v>123</v>
      </c>
      <c r="B604" s="74" t="s">
        <v>123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15">
      <c r="A605" s="74" t="s">
        <v>123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15">
      <c r="A606" s="74" t="s">
        <v>123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15">
      <c r="A607" s="74" t="s">
        <v>123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15">
      <c r="A608" s="74" t="s">
        <v>123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15">
      <c r="A609" s="74" t="s">
        <v>123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15">
      <c r="A610" s="74" t="s">
        <v>123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15">
      <c r="A611" s="74" t="s">
        <v>123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15">
      <c r="A612" s="74" t="s">
        <v>123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15">
      <c r="A613" s="74" t="s">
        <v>123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15">
      <c r="A614" s="74" t="s">
        <v>123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15">
      <c r="A615" s="74" t="s">
        <v>123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15">
      <c r="A616" s="74" t="s">
        <v>123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15">
      <c r="A617" s="74" t="s">
        <v>123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15">
      <c r="A618" s="74" t="s">
        <v>123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15">
      <c r="A619" s="74" t="s">
        <v>126</v>
      </c>
      <c r="B619" s="74" t="s">
        <v>126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15">
      <c r="A620" s="74" t="s">
        <v>126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15">
      <c r="A621" s="74" t="s">
        <v>126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15">
      <c r="A622" s="74" t="s">
        <v>126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15">
      <c r="A623" s="74" t="s">
        <v>126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15">
      <c r="A624" s="74" t="s">
        <v>126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15">
      <c r="A625" s="74" t="s">
        <v>126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15">
      <c r="A626" s="74" t="s">
        <v>126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15">
      <c r="A627" s="74" t="s">
        <v>126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15">
      <c r="A628" s="74" t="s">
        <v>126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15">
      <c r="A629" s="74" t="s">
        <v>126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15">
      <c r="A630" s="74" t="s">
        <v>126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15">
      <c r="A631" s="74" t="s">
        <v>126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15">
      <c r="A632" s="74" t="s">
        <v>126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15">
      <c r="A633" s="74" t="s">
        <v>126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15">
      <c r="A634" s="74" t="s">
        <v>129</v>
      </c>
      <c r="B634" s="74" t="s">
        <v>129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15">
      <c r="A635" s="74" t="s">
        <v>129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15">
      <c r="A636" s="74" t="s">
        <v>129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15">
      <c r="A637" s="74" t="s">
        <v>129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15">
      <c r="A638" s="74" t="s">
        <v>129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15">
      <c r="A639" s="74" t="s">
        <v>129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15">
      <c r="A640" s="74" t="s">
        <v>129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15">
      <c r="A641" s="74" t="s">
        <v>129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15">
      <c r="A642" s="74" t="s">
        <v>129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15">
      <c r="A643" s="74" t="s">
        <v>129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15">
      <c r="A644" s="74" t="s">
        <v>129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15">
      <c r="A645" s="74" t="s">
        <v>129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15">
      <c r="A646" s="74" t="s">
        <v>129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15">
      <c r="A647" s="74" t="s">
        <v>129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15">
      <c r="A648" s="74" t="s">
        <v>129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15">
      <c r="A649" s="74" t="s">
        <v>134</v>
      </c>
      <c r="B649" s="74" t="s">
        <v>134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15">
      <c r="A650" s="74" t="s">
        <v>134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15">
      <c r="A651" s="74" t="s">
        <v>134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15">
      <c r="A652" s="74" t="s">
        <v>134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15">
      <c r="A653" s="74" t="s">
        <v>134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15">
      <c r="A654" s="74" t="s">
        <v>134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15">
      <c r="A655" s="74" t="s">
        <v>134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15">
      <c r="A656" s="74" t="s">
        <v>134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15">
      <c r="A657" s="74" t="s">
        <v>134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15">
      <c r="A658" s="74" t="s">
        <v>134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15">
      <c r="A659" s="74" t="s">
        <v>134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15">
      <c r="A660" s="74" t="s">
        <v>134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15">
      <c r="A661" s="74" t="s">
        <v>134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15">
      <c r="A662" s="74" t="s">
        <v>134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15">
      <c r="A663" s="74" t="s">
        <v>134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15">
      <c r="A664" s="74" t="s">
        <v>131</v>
      </c>
      <c r="B664" s="74" t="s">
        <v>131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15">
      <c r="A665" s="74" t="s">
        <v>131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15">
      <c r="A666" s="74" t="s">
        <v>131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15">
      <c r="A667" s="74" t="s">
        <v>131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15">
      <c r="A668" s="74" t="s">
        <v>131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15">
      <c r="A669" s="74" t="s">
        <v>131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15">
      <c r="A670" s="74" t="s">
        <v>131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15">
      <c r="A671" s="74" t="s">
        <v>131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15">
      <c r="A672" s="74" t="s">
        <v>131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15">
      <c r="A673" s="74" t="s">
        <v>131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15">
      <c r="A674" s="74" t="s">
        <v>131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15">
      <c r="A675" s="74" t="s">
        <v>131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15">
      <c r="A676" s="74" t="s">
        <v>131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15">
      <c r="A677" s="74" t="s">
        <v>131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15">
      <c r="A678" s="74" t="s">
        <v>131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15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15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15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15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15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15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15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15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15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15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15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15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15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15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15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15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15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15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15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15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15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15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15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15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15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15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15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15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15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15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15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15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15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15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15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15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15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15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15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15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15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15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15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15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15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15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15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15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15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15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15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15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15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15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15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15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15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15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15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15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15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0.61</v>
      </c>
      <c r="C2" s="57">
        <v>0.61</v>
      </c>
      <c r="D2" s="57">
        <v>0.61</v>
      </c>
      <c r="E2" s="57">
        <v>0.61</v>
      </c>
      <c r="F2" s="57">
        <v>0.61</v>
      </c>
      <c r="G2" s="57">
        <v>0.61</v>
      </c>
      <c r="H2" s="57">
        <v>0.61</v>
      </c>
      <c r="I2" s="57">
        <v>0.61</v>
      </c>
      <c r="J2" s="57">
        <v>0.61</v>
      </c>
      <c r="K2" s="57">
        <v>0.61</v>
      </c>
      <c r="L2" s="57">
        <v>0.61</v>
      </c>
      <c r="M2" s="57">
        <v>0.61</v>
      </c>
      <c r="N2" s="57">
        <v>0.61</v>
      </c>
      <c r="O2" s="57">
        <v>0.61</v>
      </c>
      <c r="P2" s="57">
        <v>0.61</v>
      </c>
      <c r="Q2" s="57">
        <v>0.61</v>
      </c>
      <c r="R2" s="57">
        <v>0.61</v>
      </c>
      <c r="S2" s="57">
        <v>0.61</v>
      </c>
      <c r="T2" s="57">
        <v>0.61</v>
      </c>
      <c r="U2" s="57">
        <v>0.61</v>
      </c>
      <c r="V2" s="57">
        <v>0.61</v>
      </c>
      <c r="W2" s="57">
        <v>0.61</v>
      </c>
      <c r="X2" s="57">
        <v>0.61</v>
      </c>
      <c r="Y2" s="57">
        <v>0.61</v>
      </c>
      <c r="Z2" s="57">
        <v>0.61</v>
      </c>
      <c r="AA2" s="57">
        <v>0.61</v>
      </c>
      <c r="AB2" s="57">
        <v>0.61</v>
      </c>
      <c r="AC2" s="57">
        <v>0.61</v>
      </c>
      <c r="AD2" s="57">
        <v>0.61</v>
      </c>
      <c r="AE2" s="57">
        <v>0.61</v>
      </c>
      <c r="AF2" s="57">
        <v>0.61</v>
      </c>
      <c r="AG2" s="57">
        <v>0.61</v>
      </c>
      <c r="AH2" s="57">
        <v>0.61</v>
      </c>
      <c r="AI2" s="57">
        <v>0.61</v>
      </c>
      <c r="AJ2" s="57">
        <v>0.61</v>
      </c>
    </row>
    <row r="3" spans="1:36" ht="14.5" customHeight="1" x14ac:dyDescent="0.2">
      <c r="A3" s="10" t="s">
        <v>318</v>
      </c>
      <c r="B3" s="57">
        <v>0.63400000000000001</v>
      </c>
      <c r="C3" s="57">
        <v>0.63400000000000001</v>
      </c>
      <c r="D3" s="57">
        <v>0.63400000000000001</v>
      </c>
      <c r="E3" s="57">
        <v>0.63400000000000001</v>
      </c>
      <c r="F3" s="57">
        <v>0.63400000000000001</v>
      </c>
      <c r="G3" s="57">
        <v>0.63400000000000001</v>
      </c>
      <c r="H3" s="57">
        <v>0.63400000000000001</v>
      </c>
      <c r="I3" s="57">
        <v>0.63400000000000001</v>
      </c>
      <c r="J3" s="57">
        <v>0.63400000000000001</v>
      </c>
      <c r="K3" s="57">
        <v>0.63400000000000001</v>
      </c>
      <c r="L3" s="57">
        <v>0.63400000000000001</v>
      </c>
      <c r="M3" s="57">
        <v>0.63400000000000001</v>
      </c>
      <c r="N3" s="57">
        <v>0.63400000000000001</v>
      </c>
      <c r="O3" s="57">
        <v>0.63400000000000001</v>
      </c>
      <c r="P3" s="57">
        <v>0.63400000000000001</v>
      </c>
      <c r="Q3" s="57">
        <v>0.63400000000000001</v>
      </c>
      <c r="R3" s="57">
        <v>0.63400000000000001</v>
      </c>
      <c r="S3" s="57">
        <v>0.63400000000000001</v>
      </c>
      <c r="T3" s="57">
        <v>0.63400000000000001</v>
      </c>
      <c r="U3" s="57">
        <v>0.63400000000000001</v>
      </c>
      <c r="V3" s="57">
        <v>0.63400000000000001</v>
      </c>
      <c r="W3" s="57">
        <v>0.63400000000000001</v>
      </c>
      <c r="X3" s="57">
        <v>0.63400000000000001</v>
      </c>
      <c r="Y3" s="57">
        <v>0.63400000000000001</v>
      </c>
      <c r="Z3" s="57">
        <v>0.63400000000000001</v>
      </c>
      <c r="AA3" s="57">
        <v>0.63400000000000001</v>
      </c>
      <c r="AB3" s="57">
        <v>0.63400000000000001</v>
      </c>
      <c r="AC3" s="57">
        <v>0.63400000000000001</v>
      </c>
      <c r="AD3" s="57">
        <v>0.63400000000000001</v>
      </c>
      <c r="AE3" s="57">
        <v>0.63400000000000001</v>
      </c>
      <c r="AF3" s="57">
        <v>0.63400000000000001</v>
      </c>
      <c r="AG3" s="57">
        <v>0.63400000000000001</v>
      </c>
      <c r="AH3" s="57">
        <v>0.63400000000000001</v>
      </c>
      <c r="AI3" s="57">
        <v>0.63400000000000001</v>
      </c>
      <c r="AJ3" s="57">
        <v>0.63400000000000001</v>
      </c>
    </row>
    <row r="4" spans="1:36" ht="14.5" customHeight="1" x14ac:dyDescent="0.2">
      <c r="A4" s="10" t="s">
        <v>319</v>
      </c>
      <c r="B4" s="57">
        <v>0.87</v>
      </c>
      <c r="C4" s="57">
        <v>0.87</v>
      </c>
      <c r="D4" s="57">
        <v>0.87</v>
      </c>
      <c r="E4" s="57">
        <v>0.87</v>
      </c>
      <c r="F4" s="57">
        <v>0.87</v>
      </c>
      <c r="G4" s="57">
        <v>0.87</v>
      </c>
      <c r="H4" s="57">
        <v>0.87</v>
      </c>
      <c r="I4" s="57">
        <v>0.87</v>
      </c>
      <c r="J4" s="57">
        <v>0.87</v>
      </c>
      <c r="K4" s="57">
        <v>0.87</v>
      </c>
      <c r="L4" s="57">
        <v>0.87</v>
      </c>
      <c r="M4" s="57">
        <v>0.87</v>
      </c>
      <c r="N4" s="57">
        <v>0.87</v>
      </c>
      <c r="O4" s="57">
        <v>0.87</v>
      </c>
      <c r="P4" s="57">
        <v>0.87</v>
      </c>
      <c r="Q4" s="57">
        <v>0.87</v>
      </c>
      <c r="R4" s="57">
        <v>0.87</v>
      </c>
      <c r="S4" s="57">
        <v>0.87</v>
      </c>
      <c r="T4" s="57">
        <v>0.87</v>
      </c>
      <c r="U4" s="57">
        <v>0.87</v>
      </c>
      <c r="V4" s="57">
        <v>0.87</v>
      </c>
      <c r="W4" s="57">
        <v>0.87</v>
      </c>
      <c r="X4" s="57">
        <v>0.87</v>
      </c>
      <c r="Y4" s="57">
        <v>0.87</v>
      </c>
      <c r="Z4" s="57">
        <v>0.87</v>
      </c>
      <c r="AA4" s="57">
        <v>0.87</v>
      </c>
      <c r="AB4" s="57">
        <v>0.87</v>
      </c>
      <c r="AC4" s="57">
        <v>0.87</v>
      </c>
      <c r="AD4" s="57">
        <v>0.87</v>
      </c>
      <c r="AE4" s="57">
        <v>0.87</v>
      </c>
      <c r="AF4" s="57">
        <v>0.87</v>
      </c>
      <c r="AG4" s="57">
        <v>0.87</v>
      </c>
      <c r="AH4" s="57">
        <v>0.87</v>
      </c>
      <c r="AI4" s="57">
        <v>0.87</v>
      </c>
      <c r="AJ4" s="57">
        <v>0.87</v>
      </c>
    </row>
    <row r="5" spans="1:36" ht="14.5" customHeight="1" x14ac:dyDescent="0.2">
      <c r="A5" s="10" t="s">
        <v>320</v>
      </c>
      <c r="B5" s="57">
        <v>0.35399999999999998</v>
      </c>
      <c r="C5" s="57">
        <v>0.35399999999999998</v>
      </c>
      <c r="D5" s="57">
        <v>0.35399999999999998</v>
      </c>
      <c r="E5" s="57">
        <v>0.35399999999999998</v>
      </c>
      <c r="F5" s="57">
        <v>0.35399999999999998</v>
      </c>
      <c r="G5" s="57">
        <v>0.35399999999999998</v>
      </c>
      <c r="H5" s="57">
        <v>0.35399999999999998</v>
      </c>
      <c r="I5" s="57">
        <v>0.35399999999999998</v>
      </c>
      <c r="J5" s="57">
        <v>0.35399999999999998</v>
      </c>
      <c r="K5" s="57">
        <v>0.35399999999999998</v>
      </c>
      <c r="L5" s="57">
        <v>0.35399999999999998</v>
      </c>
      <c r="M5" s="57">
        <v>0.35399999999999998</v>
      </c>
      <c r="N5" s="57">
        <v>0.35399999999999998</v>
      </c>
      <c r="O5" s="57">
        <v>0.35399999999999998</v>
      </c>
      <c r="P5" s="57">
        <v>0.35399999999999998</v>
      </c>
      <c r="Q5" s="57">
        <v>0.35399999999999998</v>
      </c>
      <c r="R5" s="57">
        <v>0.35399999999999998</v>
      </c>
      <c r="S5" s="57">
        <v>0.35399999999999998</v>
      </c>
      <c r="T5" s="57">
        <v>0.35399999999999998</v>
      </c>
      <c r="U5" s="57">
        <v>0.35399999999999998</v>
      </c>
      <c r="V5" s="57">
        <v>0.35399999999999998</v>
      </c>
      <c r="W5" s="57">
        <v>0.35399999999999998</v>
      </c>
      <c r="X5" s="57">
        <v>0.35399999999999998</v>
      </c>
      <c r="Y5" s="57">
        <v>0.35399999999999998</v>
      </c>
      <c r="Z5" s="57">
        <v>0.35399999999999998</v>
      </c>
      <c r="AA5" s="57">
        <v>0.35399999999999998</v>
      </c>
      <c r="AB5" s="57">
        <v>0.35399999999999998</v>
      </c>
      <c r="AC5" s="57">
        <v>0.35399999999999998</v>
      </c>
      <c r="AD5" s="57">
        <v>0.35399999999999998</v>
      </c>
      <c r="AE5" s="57">
        <v>0.35399999999999998</v>
      </c>
      <c r="AF5" s="57">
        <v>0.35399999999999998</v>
      </c>
      <c r="AG5" s="57">
        <v>0.35399999999999998</v>
      </c>
      <c r="AH5" s="57">
        <v>0.35399999999999998</v>
      </c>
      <c r="AI5" s="57">
        <v>0.35399999999999998</v>
      </c>
      <c r="AJ5" s="57">
        <v>0.35399999999999998</v>
      </c>
    </row>
    <row r="6" spans="1:36" ht="14.5" customHeight="1" x14ac:dyDescent="0.2">
      <c r="A6" s="10" t="s">
        <v>300</v>
      </c>
      <c r="B6" s="57">
        <v>0.248</v>
      </c>
      <c r="C6" s="57">
        <v>0.248</v>
      </c>
      <c r="D6" s="57">
        <v>0.248</v>
      </c>
      <c r="E6" s="57">
        <v>0.248</v>
      </c>
      <c r="F6" s="57">
        <v>0.248</v>
      </c>
      <c r="G6" s="57">
        <v>0.248</v>
      </c>
      <c r="H6" s="57">
        <v>0.248</v>
      </c>
      <c r="I6" s="57">
        <v>0.248</v>
      </c>
      <c r="J6" s="57">
        <v>0.248</v>
      </c>
      <c r="K6" s="57">
        <v>0.248</v>
      </c>
      <c r="L6" s="57">
        <v>0.248</v>
      </c>
      <c r="M6" s="57">
        <v>0.248</v>
      </c>
      <c r="N6" s="57">
        <v>0.248</v>
      </c>
      <c r="O6" s="57">
        <v>0.248</v>
      </c>
      <c r="P6" s="57">
        <v>0.248</v>
      </c>
      <c r="Q6" s="57">
        <v>0.248</v>
      </c>
      <c r="R6" s="57">
        <v>0.248</v>
      </c>
      <c r="S6" s="57">
        <v>0.248</v>
      </c>
      <c r="T6" s="57">
        <v>0.248</v>
      </c>
      <c r="U6" s="57">
        <v>0.248</v>
      </c>
      <c r="V6" s="57">
        <v>0.248</v>
      </c>
      <c r="W6" s="57">
        <v>0.248</v>
      </c>
      <c r="X6" s="57">
        <v>0.248</v>
      </c>
      <c r="Y6" s="57">
        <v>0.248</v>
      </c>
      <c r="Z6" s="57">
        <v>0.248</v>
      </c>
      <c r="AA6" s="57">
        <v>0.248</v>
      </c>
      <c r="AB6" s="57">
        <v>0.248</v>
      </c>
      <c r="AC6" s="57">
        <v>0.248</v>
      </c>
      <c r="AD6" s="57">
        <v>0.248</v>
      </c>
      <c r="AE6" s="57">
        <v>0.248</v>
      </c>
      <c r="AF6" s="57">
        <v>0.248</v>
      </c>
      <c r="AG6" s="57">
        <v>0.248</v>
      </c>
      <c r="AH6" s="57">
        <v>0.248</v>
      </c>
      <c r="AI6" s="57">
        <v>0.248</v>
      </c>
      <c r="AJ6" s="57">
        <v>0.248</v>
      </c>
    </row>
    <row r="7" spans="1:36" ht="14.5" customHeight="1" x14ac:dyDescent="0.2">
      <c r="A7" s="10" t="s">
        <v>296</v>
      </c>
      <c r="B7" s="57">
        <v>0.253</v>
      </c>
      <c r="C7" s="57">
        <v>0.253</v>
      </c>
      <c r="D7" s="57">
        <v>0.253</v>
      </c>
      <c r="E7" s="57">
        <v>0.253</v>
      </c>
      <c r="F7" s="57">
        <v>0.253</v>
      </c>
      <c r="G7" s="57">
        <v>0.253</v>
      </c>
      <c r="H7" s="57">
        <v>0.253</v>
      </c>
      <c r="I7" s="57">
        <v>0.253</v>
      </c>
      <c r="J7" s="57">
        <v>0.253</v>
      </c>
      <c r="K7" s="57">
        <v>0.253</v>
      </c>
      <c r="L7" s="57">
        <v>0.253</v>
      </c>
      <c r="M7" s="57">
        <v>0.253</v>
      </c>
      <c r="N7" s="57">
        <v>0.253</v>
      </c>
      <c r="O7" s="57">
        <v>0.253</v>
      </c>
      <c r="P7" s="57">
        <v>0.253</v>
      </c>
      <c r="Q7" s="57">
        <v>0.253</v>
      </c>
      <c r="R7" s="57">
        <v>0.253</v>
      </c>
      <c r="S7" s="57">
        <v>0.253</v>
      </c>
      <c r="T7" s="57">
        <v>0.253</v>
      </c>
      <c r="U7" s="57">
        <v>0.253</v>
      </c>
      <c r="V7" s="57">
        <v>0.253</v>
      </c>
      <c r="W7" s="57">
        <v>0.253</v>
      </c>
      <c r="X7" s="57">
        <v>0.253</v>
      </c>
      <c r="Y7" s="57">
        <v>0.253</v>
      </c>
      <c r="Z7" s="57">
        <v>0.253</v>
      </c>
      <c r="AA7" s="57">
        <v>0.253</v>
      </c>
      <c r="AB7" s="57">
        <v>0.253</v>
      </c>
      <c r="AC7" s="57">
        <v>0.253</v>
      </c>
      <c r="AD7" s="57">
        <v>0.253</v>
      </c>
      <c r="AE7" s="57">
        <v>0.253</v>
      </c>
      <c r="AF7" s="57">
        <v>0.253</v>
      </c>
      <c r="AG7" s="57">
        <v>0.253</v>
      </c>
      <c r="AH7" s="57">
        <v>0.253</v>
      </c>
      <c r="AI7" s="57">
        <v>0.253</v>
      </c>
      <c r="AJ7" s="57">
        <v>0.253</v>
      </c>
    </row>
    <row r="8" spans="1:36" ht="14.5" customHeight="1" x14ac:dyDescent="0.2">
      <c r="A8" s="10" t="s">
        <v>321</v>
      </c>
      <c r="B8" s="57">
        <v>0.217</v>
      </c>
      <c r="C8" s="57">
        <v>0.217</v>
      </c>
      <c r="D8" s="57">
        <v>0.217</v>
      </c>
      <c r="E8" s="57">
        <v>0.217</v>
      </c>
      <c r="F8" s="57">
        <v>0.217</v>
      </c>
      <c r="G8" s="57">
        <v>0.217</v>
      </c>
      <c r="H8" s="57">
        <v>0.217</v>
      </c>
      <c r="I8" s="57">
        <v>0.217</v>
      </c>
      <c r="J8" s="57">
        <v>0.217</v>
      </c>
      <c r="K8" s="57">
        <v>0.217</v>
      </c>
      <c r="L8" s="57">
        <v>0.217</v>
      </c>
      <c r="M8" s="57">
        <v>0.217</v>
      </c>
      <c r="N8" s="57">
        <v>0.217</v>
      </c>
      <c r="O8" s="57">
        <v>0.217</v>
      </c>
      <c r="P8" s="57">
        <v>0.217</v>
      </c>
      <c r="Q8" s="57">
        <v>0.217</v>
      </c>
      <c r="R8" s="57">
        <v>0.217</v>
      </c>
      <c r="S8" s="57">
        <v>0.217</v>
      </c>
      <c r="T8" s="57">
        <v>0.217</v>
      </c>
      <c r="U8" s="57">
        <v>0.217</v>
      </c>
      <c r="V8" s="57">
        <v>0.217</v>
      </c>
      <c r="W8" s="57">
        <v>0.217</v>
      </c>
      <c r="X8" s="57">
        <v>0.217</v>
      </c>
      <c r="Y8" s="57">
        <v>0.217</v>
      </c>
      <c r="Z8" s="57">
        <v>0.217</v>
      </c>
      <c r="AA8" s="57">
        <v>0.217</v>
      </c>
      <c r="AB8" s="57">
        <v>0.217</v>
      </c>
      <c r="AC8" s="57">
        <v>0.217</v>
      </c>
      <c r="AD8" s="57">
        <v>0.217</v>
      </c>
      <c r="AE8" s="57">
        <v>0.217</v>
      </c>
      <c r="AF8" s="57">
        <v>0.217</v>
      </c>
      <c r="AG8" s="57">
        <v>0.217</v>
      </c>
      <c r="AH8" s="57">
        <v>0.217</v>
      </c>
      <c r="AI8" s="57">
        <v>0.217</v>
      </c>
      <c r="AJ8" s="57">
        <v>0.217</v>
      </c>
    </row>
    <row r="9" spans="1:36" ht="14.5" customHeight="1" x14ac:dyDescent="0.2">
      <c r="A9" s="10" t="s">
        <v>322</v>
      </c>
      <c r="B9" s="57">
        <v>0.41599999999999998</v>
      </c>
      <c r="C9" s="57">
        <v>0.41599999999999998</v>
      </c>
      <c r="D9" s="57">
        <v>0.41599999999999998</v>
      </c>
      <c r="E9" s="57">
        <v>0.41599999999999998</v>
      </c>
      <c r="F9" s="57">
        <v>0.41599999999999998</v>
      </c>
      <c r="G9" s="57">
        <v>0.41599999999999998</v>
      </c>
      <c r="H9" s="57">
        <v>0.41599999999999998</v>
      </c>
      <c r="I9" s="57">
        <v>0.41599999999999998</v>
      </c>
      <c r="J9" s="57">
        <v>0.41599999999999998</v>
      </c>
      <c r="K9" s="57">
        <v>0.41599999999999998</v>
      </c>
      <c r="L9" s="57">
        <v>0.41599999999999998</v>
      </c>
      <c r="M9" s="57">
        <v>0.41599999999999998</v>
      </c>
      <c r="N9" s="57">
        <v>0.41599999999999998</v>
      </c>
      <c r="O9" s="57">
        <v>0.41599999999999998</v>
      </c>
      <c r="P9" s="57">
        <v>0.41599999999999998</v>
      </c>
      <c r="Q9" s="57">
        <v>0.41599999999999998</v>
      </c>
      <c r="R9" s="57">
        <v>0.41599999999999998</v>
      </c>
      <c r="S9" s="57">
        <v>0.41599999999999998</v>
      </c>
      <c r="T9" s="57">
        <v>0.41599999999999998</v>
      </c>
      <c r="U9" s="57">
        <v>0.41599999999999998</v>
      </c>
      <c r="V9" s="57">
        <v>0.41599999999999998</v>
      </c>
      <c r="W9" s="57">
        <v>0.41599999999999998</v>
      </c>
      <c r="X9" s="57">
        <v>0.41599999999999998</v>
      </c>
      <c r="Y9" s="57">
        <v>0.41599999999999998</v>
      </c>
      <c r="Z9" s="57">
        <v>0.41599999999999998</v>
      </c>
      <c r="AA9" s="57">
        <v>0.41599999999999998</v>
      </c>
      <c r="AB9" s="57">
        <v>0.41599999999999998</v>
      </c>
      <c r="AC9" s="57">
        <v>0.41599999999999998</v>
      </c>
      <c r="AD9" s="57">
        <v>0.41599999999999998</v>
      </c>
      <c r="AE9" s="57">
        <v>0.41599999999999998</v>
      </c>
      <c r="AF9" s="57">
        <v>0.41599999999999998</v>
      </c>
      <c r="AG9" s="57">
        <v>0.41599999999999998</v>
      </c>
      <c r="AH9" s="57">
        <v>0.41599999999999998</v>
      </c>
      <c r="AI9" s="57">
        <v>0.41599999999999998</v>
      </c>
      <c r="AJ9" s="57">
        <v>0.41599999999999998</v>
      </c>
    </row>
    <row r="10" spans="1:36" ht="14.5" customHeight="1" x14ac:dyDescent="0.2">
      <c r="A10" s="10" t="s">
        <v>323</v>
      </c>
      <c r="B10" s="57">
        <v>0.46800000000000003</v>
      </c>
      <c r="C10" s="57">
        <v>0.46800000000000003</v>
      </c>
      <c r="D10" s="57">
        <v>0.46800000000000003</v>
      </c>
      <c r="E10" s="57">
        <v>0.46800000000000003</v>
      </c>
      <c r="F10" s="57">
        <v>0.46800000000000003</v>
      </c>
      <c r="G10" s="57">
        <v>0.46800000000000003</v>
      </c>
      <c r="H10" s="57">
        <v>0.46800000000000003</v>
      </c>
      <c r="I10" s="57">
        <v>0.46800000000000003</v>
      </c>
      <c r="J10" s="57">
        <v>0.46800000000000003</v>
      </c>
      <c r="K10" s="57">
        <v>0.46800000000000003</v>
      </c>
      <c r="L10" s="57">
        <v>0.46800000000000003</v>
      </c>
      <c r="M10" s="57">
        <v>0.46800000000000003</v>
      </c>
      <c r="N10" s="57">
        <v>0.46800000000000003</v>
      </c>
      <c r="O10" s="57">
        <v>0.46800000000000003</v>
      </c>
      <c r="P10" s="57">
        <v>0.46800000000000003</v>
      </c>
      <c r="Q10" s="57">
        <v>0.46800000000000003</v>
      </c>
      <c r="R10" s="57">
        <v>0.46800000000000003</v>
      </c>
      <c r="S10" s="57">
        <v>0.46800000000000003</v>
      </c>
      <c r="T10" s="57">
        <v>0.46800000000000003</v>
      </c>
      <c r="U10" s="57">
        <v>0.46800000000000003</v>
      </c>
      <c r="V10" s="57">
        <v>0.46800000000000003</v>
      </c>
      <c r="W10" s="57">
        <v>0.46800000000000003</v>
      </c>
      <c r="X10" s="57">
        <v>0.46800000000000003</v>
      </c>
      <c r="Y10" s="57">
        <v>0.46800000000000003</v>
      </c>
      <c r="Z10" s="57">
        <v>0.46800000000000003</v>
      </c>
      <c r="AA10" s="57">
        <v>0.46800000000000003</v>
      </c>
      <c r="AB10" s="57">
        <v>0.46800000000000003</v>
      </c>
      <c r="AC10" s="57">
        <v>0.46800000000000003</v>
      </c>
      <c r="AD10" s="57">
        <v>0.46800000000000003</v>
      </c>
      <c r="AE10" s="57">
        <v>0.46800000000000003</v>
      </c>
      <c r="AF10" s="57">
        <v>0.46800000000000003</v>
      </c>
      <c r="AG10" s="57">
        <v>0.46800000000000003</v>
      </c>
      <c r="AH10" s="57">
        <v>0.46800000000000003</v>
      </c>
      <c r="AI10" s="57">
        <v>0.46800000000000003</v>
      </c>
      <c r="AJ10" s="57">
        <v>0.46800000000000003</v>
      </c>
    </row>
    <row r="11" spans="1:36" ht="14.5" customHeight="1" x14ac:dyDescent="0.2">
      <c r="A11" s="10" t="s">
        <v>324</v>
      </c>
      <c r="B11" s="57">
        <v>0.21</v>
      </c>
      <c r="C11" s="57">
        <v>0.21</v>
      </c>
      <c r="D11" s="57">
        <v>0.21</v>
      </c>
      <c r="E11" s="57">
        <v>0.21</v>
      </c>
      <c r="F11" s="57">
        <v>0.21</v>
      </c>
      <c r="G11" s="57">
        <v>0.21</v>
      </c>
      <c r="H11" s="57">
        <v>0.21</v>
      </c>
      <c r="I11" s="57">
        <v>0.21</v>
      </c>
      <c r="J11" s="57">
        <v>0.21</v>
      </c>
      <c r="K11" s="57">
        <v>0.21</v>
      </c>
      <c r="L11" s="57">
        <v>0.21</v>
      </c>
      <c r="M11" s="57">
        <v>0.21</v>
      </c>
      <c r="N11" s="57">
        <v>0.21</v>
      </c>
      <c r="O11" s="57">
        <v>0.21</v>
      </c>
      <c r="P11" s="57">
        <v>0.21</v>
      </c>
      <c r="Q11" s="57">
        <v>0.21</v>
      </c>
      <c r="R11" s="57">
        <v>0.21</v>
      </c>
      <c r="S11" s="57">
        <v>0.21</v>
      </c>
      <c r="T11" s="57">
        <v>0.21</v>
      </c>
      <c r="U11" s="57">
        <v>0.21</v>
      </c>
      <c r="V11" s="57">
        <v>0.21</v>
      </c>
      <c r="W11" s="57">
        <v>0.21</v>
      </c>
      <c r="X11" s="57">
        <v>0.21</v>
      </c>
      <c r="Y11" s="57">
        <v>0.21</v>
      </c>
      <c r="Z11" s="57">
        <v>0.21</v>
      </c>
      <c r="AA11" s="57">
        <v>0.21</v>
      </c>
      <c r="AB11" s="57">
        <v>0.21</v>
      </c>
      <c r="AC11" s="57">
        <v>0.21</v>
      </c>
      <c r="AD11" s="57">
        <v>0.21</v>
      </c>
      <c r="AE11" s="57">
        <v>0.21</v>
      </c>
      <c r="AF11" s="57">
        <v>0.21</v>
      </c>
      <c r="AG11" s="57">
        <v>0.21</v>
      </c>
      <c r="AH11" s="57">
        <v>0.21</v>
      </c>
      <c r="AI11" s="57">
        <v>0.21</v>
      </c>
      <c r="AJ11" s="57">
        <v>0.21</v>
      </c>
    </row>
    <row r="12" spans="1:36" ht="14.5" customHeight="1" x14ac:dyDescent="0.2">
      <c r="A12" s="10" t="s">
        <v>325</v>
      </c>
      <c r="B12" s="57">
        <v>0.215</v>
      </c>
      <c r="C12" s="57">
        <v>0.215</v>
      </c>
      <c r="D12" s="57">
        <v>0.215</v>
      </c>
      <c r="E12" s="57">
        <v>0.215</v>
      </c>
      <c r="F12" s="57">
        <v>0.215</v>
      </c>
      <c r="G12" s="57">
        <v>0.215</v>
      </c>
      <c r="H12" s="57">
        <v>0.215</v>
      </c>
      <c r="I12" s="57">
        <v>0.215</v>
      </c>
      <c r="J12" s="57">
        <v>0.215</v>
      </c>
      <c r="K12" s="57">
        <v>0.215</v>
      </c>
      <c r="L12" s="57">
        <v>0.215</v>
      </c>
      <c r="M12" s="57">
        <v>0.215</v>
      </c>
      <c r="N12" s="57">
        <v>0.215</v>
      </c>
      <c r="O12" s="57">
        <v>0.215</v>
      </c>
      <c r="P12" s="57">
        <v>0.215</v>
      </c>
      <c r="Q12" s="57">
        <v>0.215</v>
      </c>
      <c r="R12" s="57">
        <v>0.215</v>
      </c>
      <c r="S12" s="57">
        <v>0.215</v>
      </c>
      <c r="T12" s="57">
        <v>0.215</v>
      </c>
      <c r="U12" s="57">
        <v>0.215</v>
      </c>
      <c r="V12" s="57">
        <v>0.215</v>
      </c>
      <c r="W12" s="57">
        <v>0.215</v>
      </c>
      <c r="X12" s="57">
        <v>0.215</v>
      </c>
      <c r="Y12" s="57">
        <v>0.215</v>
      </c>
      <c r="Z12" s="57">
        <v>0.215</v>
      </c>
      <c r="AA12" s="57">
        <v>0.215</v>
      </c>
      <c r="AB12" s="57">
        <v>0.215</v>
      </c>
      <c r="AC12" s="57">
        <v>0.215</v>
      </c>
      <c r="AD12" s="57">
        <v>0.215</v>
      </c>
      <c r="AE12" s="57">
        <v>0.215</v>
      </c>
      <c r="AF12" s="57">
        <v>0.215</v>
      </c>
      <c r="AG12" s="57">
        <v>0.215</v>
      </c>
      <c r="AH12" s="57">
        <v>0.215</v>
      </c>
      <c r="AI12" s="57">
        <v>0.215</v>
      </c>
      <c r="AJ12" s="57">
        <v>0.215</v>
      </c>
    </row>
    <row r="13" spans="1:36" ht="14.5" customHeight="1" x14ac:dyDescent="0.2">
      <c r="A13" s="10" t="s">
        <v>326</v>
      </c>
      <c r="B13" s="57">
        <v>4.3999999999999997E-2</v>
      </c>
      <c r="C13" s="57">
        <v>4.3999999999999997E-2</v>
      </c>
      <c r="D13" s="57">
        <v>4.3999999999999997E-2</v>
      </c>
      <c r="E13" s="57">
        <v>4.3999999999999997E-2</v>
      </c>
      <c r="F13" s="57">
        <v>4.3999999999999997E-2</v>
      </c>
      <c r="G13" s="57">
        <v>4.3999999999999997E-2</v>
      </c>
      <c r="H13" s="57">
        <v>4.3999999999999997E-2</v>
      </c>
      <c r="I13" s="57">
        <v>4.3999999999999997E-2</v>
      </c>
      <c r="J13" s="57">
        <v>4.3999999999999997E-2</v>
      </c>
      <c r="K13" s="57">
        <v>4.3999999999999997E-2</v>
      </c>
      <c r="L13" s="57">
        <v>4.3999999999999997E-2</v>
      </c>
      <c r="M13" s="57">
        <v>4.3999999999999997E-2</v>
      </c>
      <c r="N13" s="57">
        <v>4.3999999999999997E-2</v>
      </c>
      <c r="O13" s="57">
        <v>4.3999999999999997E-2</v>
      </c>
      <c r="P13" s="57">
        <v>4.3999999999999997E-2</v>
      </c>
      <c r="Q13" s="57">
        <v>4.3999999999999997E-2</v>
      </c>
      <c r="R13" s="57">
        <v>4.3999999999999997E-2</v>
      </c>
      <c r="S13" s="57">
        <v>4.3999999999999997E-2</v>
      </c>
      <c r="T13" s="57">
        <v>4.3999999999999997E-2</v>
      </c>
      <c r="U13" s="57">
        <v>4.3999999999999997E-2</v>
      </c>
      <c r="V13" s="57">
        <v>4.3999999999999997E-2</v>
      </c>
      <c r="W13" s="57">
        <v>4.3999999999999997E-2</v>
      </c>
      <c r="X13" s="57">
        <v>4.3999999999999997E-2</v>
      </c>
      <c r="Y13" s="57">
        <v>4.3999999999999997E-2</v>
      </c>
      <c r="Z13" s="57">
        <v>4.3999999999999997E-2</v>
      </c>
      <c r="AA13" s="57">
        <v>4.3999999999999997E-2</v>
      </c>
      <c r="AB13" s="57">
        <v>4.3999999999999997E-2</v>
      </c>
      <c r="AC13" s="57">
        <v>4.3999999999999997E-2</v>
      </c>
      <c r="AD13" s="57">
        <v>4.3999999999999997E-2</v>
      </c>
      <c r="AE13" s="57">
        <v>4.3999999999999997E-2</v>
      </c>
      <c r="AF13" s="57">
        <v>4.3999999999999997E-2</v>
      </c>
      <c r="AG13" s="57">
        <v>4.3999999999999997E-2</v>
      </c>
      <c r="AH13" s="57">
        <v>4.3999999999999997E-2</v>
      </c>
      <c r="AI13" s="57">
        <v>4.3999999999999997E-2</v>
      </c>
      <c r="AJ13" s="57">
        <v>4.3999999999999997E-2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0.21</v>
      </c>
      <c r="C15" s="57">
        <v>0.21</v>
      </c>
      <c r="D15" s="57">
        <v>0.21</v>
      </c>
      <c r="E15" s="57">
        <v>0.21</v>
      </c>
      <c r="F15" s="57">
        <v>0.21</v>
      </c>
      <c r="G15" s="57">
        <v>0.21</v>
      </c>
      <c r="H15" s="57">
        <v>0.21</v>
      </c>
      <c r="I15" s="57">
        <v>0.21</v>
      </c>
      <c r="J15" s="57">
        <v>0.21</v>
      </c>
      <c r="K15" s="57">
        <v>0.21</v>
      </c>
      <c r="L15" s="57">
        <v>0.21</v>
      </c>
      <c r="M15" s="57">
        <v>0.21</v>
      </c>
      <c r="N15" s="57">
        <v>0.21</v>
      </c>
      <c r="O15" s="57">
        <v>0.21</v>
      </c>
      <c r="P15" s="57">
        <v>0.21</v>
      </c>
      <c r="Q15" s="57">
        <v>0.21</v>
      </c>
      <c r="R15" s="57">
        <v>0.21</v>
      </c>
      <c r="S15" s="57">
        <v>0.21</v>
      </c>
      <c r="T15" s="57">
        <v>0.21</v>
      </c>
      <c r="U15" s="57">
        <v>0.21</v>
      </c>
      <c r="V15" s="57">
        <v>0.21</v>
      </c>
      <c r="W15" s="57">
        <v>0.21</v>
      </c>
      <c r="X15" s="57">
        <v>0.21</v>
      </c>
      <c r="Y15" s="57">
        <v>0.21</v>
      </c>
      <c r="Z15" s="57">
        <v>0.21</v>
      </c>
      <c r="AA15" s="57">
        <v>0.21</v>
      </c>
      <c r="AB15" s="57">
        <v>0.21</v>
      </c>
      <c r="AC15" s="57">
        <v>0.21</v>
      </c>
      <c r="AD15" s="57">
        <v>0.21</v>
      </c>
      <c r="AE15" s="57">
        <v>0.21</v>
      </c>
      <c r="AF15" s="57">
        <v>0.21</v>
      </c>
      <c r="AG15" s="57">
        <v>0.21</v>
      </c>
      <c r="AH15" s="57">
        <v>0.21</v>
      </c>
      <c r="AI15" s="57">
        <v>0.21</v>
      </c>
      <c r="AJ15" s="57">
        <v>0.21</v>
      </c>
    </row>
    <row r="16" spans="1:36" ht="14.5" customHeight="1" x14ac:dyDescent="0.2">
      <c r="A16" s="10" t="s">
        <v>328</v>
      </c>
      <c r="B16" s="57">
        <v>0.21</v>
      </c>
      <c r="C16" s="57">
        <v>0.21</v>
      </c>
      <c r="D16" s="57">
        <v>0.21</v>
      </c>
      <c r="E16" s="57">
        <v>0.21</v>
      </c>
      <c r="F16" s="57">
        <v>0.21</v>
      </c>
      <c r="G16" s="57">
        <v>0.21</v>
      </c>
      <c r="H16" s="57">
        <v>0.21</v>
      </c>
      <c r="I16" s="57">
        <v>0.21</v>
      </c>
      <c r="J16" s="57">
        <v>0.21</v>
      </c>
      <c r="K16" s="57">
        <v>0.21</v>
      </c>
      <c r="L16" s="57">
        <v>0.21</v>
      </c>
      <c r="M16" s="57">
        <v>0.21</v>
      </c>
      <c r="N16" s="57">
        <v>0.21</v>
      </c>
      <c r="O16" s="57">
        <v>0.21</v>
      </c>
      <c r="P16" s="57">
        <v>0.21</v>
      </c>
      <c r="Q16" s="57">
        <v>0.21</v>
      </c>
      <c r="R16" s="57">
        <v>0.21</v>
      </c>
      <c r="S16" s="57">
        <v>0.21</v>
      </c>
      <c r="T16" s="57">
        <v>0.21</v>
      </c>
      <c r="U16" s="57">
        <v>0.21</v>
      </c>
      <c r="V16" s="57">
        <v>0.21</v>
      </c>
      <c r="W16" s="57">
        <v>0.21</v>
      </c>
      <c r="X16" s="57">
        <v>0.21</v>
      </c>
      <c r="Y16" s="57">
        <v>0.21</v>
      </c>
      <c r="Z16" s="57">
        <v>0.21</v>
      </c>
      <c r="AA16" s="57">
        <v>0.21</v>
      </c>
      <c r="AB16" s="57">
        <v>0.21</v>
      </c>
      <c r="AC16" s="57">
        <v>0.21</v>
      </c>
      <c r="AD16" s="57">
        <v>0.21</v>
      </c>
      <c r="AE16" s="57">
        <v>0.21</v>
      </c>
      <c r="AF16" s="57">
        <v>0.21</v>
      </c>
      <c r="AG16" s="57">
        <v>0.21</v>
      </c>
      <c r="AH16" s="57">
        <v>0.21</v>
      </c>
      <c r="AI16" s="57">
        <v>0.21</v>
      </c>
      <c r="AJ16" s="57">
        <v>0.21</v>
      </c>
    </row>
    <row r="17" spans="1:36" ht="14.5" customHeight="1" x14ac:dyDescent="0.2">
      <c r="A17" s="10" t="s">
        <v>329</v>
      </c>
      <c r="B17" s="57">
        <v>0.23899999999999999</v>
      </c>
      <c r="C17" s="57">
        <v>0.23899999999999999</v>
      </c>
      <c r="D17" s="57">
        <v>0.23899999999999999</v>
      </c>
      <c r="E17" s="57">
        <v>0.23899999999999999</v>
      </c>
      <c r="F17" s="57">
        <v>0.23899999999999999</v>
      </c>
      <c r="G17" s="57">
        <v>0.23899999999999999</v>
      </c>
      <c r="H17" s="57">
        <v>0.23899999999999999</v>
      </c>
      <c r="I17" s="57">
        <v>0.23899999999999999</v>
      </c>
      <c r="J17" s="57">
        <v>0.23899999999999999</v>
      </c>
      <c r="K17" s="57">
        <v>0.23899999999999999</v>
      </c>
      <c r="L17" s="57">
        <v>0.23899999999999999</v>
      </c>
      <c r="M17" s="57">
        <v>0.23899999999999999</v>
      </c>
      <c r="N17" s="57">
        <v>0.23899999999999999</v>
      </c>
      <c r="O17" s="57">
        <v>0.23899999999999999</v>
      </c>
      <c r="P17" s="57">
        <v>0.23899999999999999</v>
      </c>
      <c r="Q17" s="57">
        <v>0.23899999999999999</v>
      </c>
      <c r="R17" s="57">
        <v>0.23899999999999999</v>
      </c>
      <c r="S17" s="57">
        <v>0.23899999999999999</v>
      </c>
      <c r="T17" s="57">
        <v>0.23899999999999999</v>
      </c>
      <c r="U17" s="57">
        <v>0.23899999999999999</v>
      </c>
      <c r="V17" s="57">
        <v>0.23899999999999999</v>
      </c>
      <c r="W17" s="57">
        <v>0.23899999999999999</v>
      </c>
      <c r="X17" s="57">
        <v>0.23899999999999999</v>
      </c>
      <c r="Y17" s="57">
        <v>0.23899999999999999</v>
      </c>
      <c r="Z17" s="57">
        <v>0.23899999999999999</v>
      </c>
      <c r="AA17" s="57">
        <v>0.23899999999999999</v>
      </c>
      <c r="AB17" s="57">
        <v>0.23899999999999999</v>
      </c>
      <c r="AC17" s="57">
        <v>0.23899999999999999</v>
      </c>
      <c r="AD17" s="57">
        <v>0.23899999999999999</v>
      </c>
      <c r="AE17" s="57">
        <v>0.23899999999999999</v>
      </c>
      <c r="AF17" s="57">
        <v>0.23899999999999999</v>
      </c>
      <c r="AG17" s="57">
        <v>0.23899999999999999</v>
      </c>
      <c r="AH17" s="57">
        <v>0.23899999999999999</v>
      </c>
      <c r="AI17" s="57">
        <v>0.23899999999999999</v>
      </c>
      <c r="AJ17" s="57">
        <v>0.23899999999999999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5" customWidth="1"/>
    <col min="2" max="4" width="8" style="75" customWidth="1"/>
    <col min="5" max="36" width="7.6640625" style="75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0.67100000000000004</v>
      </c>
      <c r="C2" s="57">
        <f t="shared" ref="C2:L5" si="0">$B2</f>
        <v>0.67100000000000004</v>
      </c>
      <c r="D2" s="57">
        <f t="shared" si="0"/>
        <v>0.67100000000000004</v>
      </c>
      <c r="E2" s="57">
        <f t="shared" si="0"/>
        <v>0.67100000000000004</v>
      </c>
      <c r="F2" s="57">
        <f t="shared" si="0"/>
        <v>0.67100000000000004</v>
      </c>
      <c r="G2" s="57">
        <f t="shared" si="0"/>
        <v>0.67100000000000004</v>
      </c>
      <c r="H2" s="57">
        <f t="shared" si="0"/>
        <v>0.67100000000000004</v>
      </c>
      <c r="I2" s="57">
        <f t="shared" si="0"/>
        <v>0.67100000000000004</v>
      </c>
      <c r="J2" s="57">
        <f t="shared" si="0"/>
        <v>0.67100000000000004</v>
      </c>
      <c r="K2" s="57">
        <f t="shared" si="0"/>
        <v>0.67100000000000004</v>
      </c>
      <c r="L2" s="57">
        <f t="shared" si="0"/>
        <v>0.67100000000000004</v>
      </c>
      <c r="M2" s="57">
        <f t="shared" ref="M2:V5" si="1">$B2</f>
        <v>0.67100000000000004</v>
      </c>
      <c r="N2" s="57">
        <f t="shared" si="1"/>
        <v>0.67100000000000004</v>
      </c>
      <c r="O2" s="57">
        <f t="shared" si="1"/>
        <v>0.67100000000000004</v>
      </c>
      <c r="P2" s="57">
        <f t="shared" si="1"/>
        <v>0.67100000000000004</v>
      </c>
      <c r="Q2" s="57">
        <f t="shared" si="1"/>
        <v>0.67100000000000004</v>
      </c>
      <c r="R2" s="57">
        <f t="shared" si="1"/>
        <v>0.67100000000000004</v>
      </c>
      <c r="S2" s="57">
        <f t="shared" si="1"/>
        <v>0.67100000000000004</v>
      </c>
      <c r="T2" s="57">
        <f t="shared" si="1"/>
        <v>0.67100000000000004</v>
      </c>
      <c r="U2" s="57">
        <f t="shared" si="1"/>
        <v>0.67100000000000004</v>
      </c>
      <c r="V2" s="57">
        <f t="shared" si="1"/>
        <v>0.67100000000000004</v>
      </c>
      <c r="W2" s="57">
        <f t="shared" ref="W2:AJ5" si="2">$B2</f>
        <v>0.67100000000000004</v>
      </c>
      <c r="X2" s="57">
        <f t="shared" si="2"/>
        <v>0.67100000000000004</v>
      </c>
      <c r="Y2" s="57">
        <f t="shared" si="2"/>
        <v>0.67100000000000004</v>
      </c>
      <c r="Z2" s="57">
        <f t="shared" si="2"/>
        <v>0.67100000000000004</v>
      </c>
      <c r="AA2" s="57">
        <f t="shared" si="2"/>
        <v>0.67100000000000004</v>
      </c>
      <c r="AB2" s="57">
        <f t="shared" si="2"/>
        <v>0.67100000000000004</v>
      </c>
      <c r="AC2" s="57">
        <f t="shared" si="2"/>
        <v>0.67100000000000004</v>
      </c>
      <c r="AD2" s="57">
        <f t="shared" si="2"/>
        <v>0.67100000000000004</v>
      </c>
      <c r="AE2" s="57">
        <f t="shared" si="2"/>
        <v>0.67100000000000004</v>
      </c>
      <c r="AF2" s="57">
        <f t="shared" si="2"/>
        <v>0.67100000000000004</v>
      </c>
      <c r="AG2" s="57">
        <f t="shared" si="2"/>
        <v>0.67100000000000004</v>
      </c>
      <c r="AH2" s="57">
        <f t="shared" si="2"/>
        <v>0.67100000000000004</v>
      </c>
      <c r="AI2" s="57">
        <f t="shared" si="2"/>
        <v>0.67100000000000004</v>
      </c>
      <c r="AJ2" s="57">
        <f t="shared" si="2"/>
        <v>0.67100000000000004</v>
      </c>
    </row>
    <row r="3" spans="1:36" ht="14.5" customHeight="1" x14ac:dyDescent="0.2">
      <c r="A3" s="10" t="s">
        <v>318</v>
      </c>
      <c r="B3" s="57">
        <f>'BECF-pre-ret'!B3*1.1</f>
        <v>0.69740000000000002</v>
      </c>
      <c r="C3" s="57">
        <f t="shared" si="0"/>
        <v>0.69740000000000002</v>
      </c>
      <c r="D3" s="57">
        <f t="shared" si="0"/>
        <v>0.69740000000000002</v>
      </c>
      <c r="E3" s="57">
        <f t="shared" si="0"/>
        <v>0.69740000000000002</v>
      </c>
      <c r="F3" s="57">
        <f t="shared" si="0"/>
        <v>0.69740000000000002</v>
      </c>
      <c r="G3" s="57">
        <f t="shared" si="0"/>
        <v>0.69740000000000002</v>
      </c>
      <c r="H3" s="57">
        <f t="shared" si="0"/>
        <v>0.69740000000000002</v>
      </c>
      <c r="I3" s="57">
        <f t="shared" si="0"/>
        <v>0.69740000000000002</v>
      </c>
      <c r="J3" s="57">
        <f t="shared" si="0"/>
        <v>0.69740000000000002</v>
      </c>
      <c r="K3" s="57">
        <f t="shared" si="0"/>
        <v>0.69740000000000002</v>
      </c>
      <c r="L3" s="57">
        <f t="shared" si="0"/>
        <v>0.69740000000000002</v>
      </c>
      <c r="M3" s="57">
        <f t="shared" si="1"/>
        <v>0.69740000000000002</v>
      </c>
      <c r="N3" s="57">
        <f t="shared" si="1"/>
        <v>0.69740000000000002</v>
      </c>
      <c r="O3" s="57">
        <f t="shared" si="1"/>
        <v>0.69740000000000002</v>
      </c>
      <c r="P3" s="57">
        <f t="shared" si="1"/>
        <v>0.69740000000000002</v>
      </c>
      <c r="Q3" s="57">
        <f t="shared" si="1"/>
        <v>0.69740000000000002</v>
      </c>
      <c r="R3" s="57">
        <f t="shared" si="1"/>
        <v>0.69740000000000002</v>
      </c>
      <c r="S3" s="57">
        <f t="shared" si="1"/>
        <v>0.69740000000000002</v>
      </c>
      <c r="T3" s="57">
        <f t="shared" si="1"/>
        <v>0.69740000000000002</v>
      </c>
      <c r="U3" s="57">
        <f t="shared" si="1"/>
        <v>0.69740000000000002</v>
      </c>
      <c r="V3" s="57">
        <f t="shared" si="1"/>
        <v>0.69740000000000002</v>
      </c>
      <c r="W3" s="57">
        <f t="shared" si="2"/>
        <v>0.69740000000000002</v>
      </c>
      <c r="X3" s="57">
        <f t="shared" si="2"/>
        <v>0.69740000000000002</v>
      </c>
      <c r="Y3" s="57">
        <f t="shared" si="2"/>
        <v>0.69740000000000002</v>
      </c>
      <c r="Z3" s="57">
        <f t="shared" si="2"/>
        <v>0.69740000000000002</v>
      </c>
      <c r="AA3" s="57">
        <f t="shared" si="2"/>
        <v>0.69740000000000002</v>
      </c>
      <c r="AB3" s="57">
        <f t="shared" si="2"/>
        <v>0.69740000000000002</v>
      </c>
      <c r="AC3" s="57">
        <f t="shared" si="2"/>
        <v>0.69740000000000002</v>
      </c>
      <c r="AD3" s="57">
        <f t="shared" si="2"/>
        <v>0.69740000000000002</v>
      </c>
      <c r="AE3" s="57">
        <f t="shared" si="2"/>
        <v>0.69740000000000002</v>
      </c>
      <c r="AF3" s="57">
        <f t="shared" si="2"/>
        <v>0.69740000000000002</v>
      </c>
      <c r="AG3" s="57">
        <f t="shared" si="2"/>
        <v>0.69740000000000002</v>
      </c>
      <c r="AH3" s="57">
        <f t="shared" si="2"/>
        <v>0.69740000000000002</v>
      </c>
      <c r="AI3" s="57">
        <f t="shared" si="2"/>
        <v>0.69740000000000002</v>
      </c>
      <c r="AJ3" s="57">
        <f t="shared" si="2"/>
        <v>0.69740000000000002</v>
      </c>
    </row>
    <row r="4" spans="1:36" ht="14.5" customHeight="1" x14ac:dyDescent="0.2">
      <c r="A4" s="10" t="s">
        <v>319</v>
      </c>
      <c r="B4" s="57">
        <f>'BECF-pre-ret'!B4</f>
        <v>0.87</v>
      </c>
      <c r="C4" s="57">
        <f t="shared" si="0"/>
        <v>0.87</v>
      </c>
      <c r="D4" s="57">
        <f t="shared" si="0"/>
        <v>0.87</v>
      </c>
      <c r="E4" s="57">
        <f t="shared" si="0"/>
        <v>0.87</v>
      </c>
      <c r="F4" s="57">
        <f t="shared" si="0"/>
        <v>0.87</v>
      </c>
      <c r="G4" s="57">
        <f t="shared" si="0"/>
        <v>0.87</v>
      </c>
      <c r="H4" s="57">
        <f t="shared" si="0"/>
        <v>0.87</v>
      </c>
      <c r="I4" s="57">
        <f t="shared" si="0"/>
        <v>0.87</v>
      </c>
      <c r="J4" s="57">
        <f t="shared" si="0"/>
        <v>0.87</v>
      </c>
      <c r="K4" s="57">
        <f t="shared" si="0"/>
        <v>0.87</v>
      </c>
      <c r="L4" s="57">
        <f t="shared" si="0"/>
        <v>0.87</v>
      </c>
      <c r="M4" s="57">
        <f t="shared" si="1"/>
        <v>0.87</v>
      </c>
      <c r="N4" s="57">
        <f t="shared" si="1"/>
        <v>0.87</v>
      </c>
      <c r="O4" s="57">
        <f t="shared" si="1"/>
        <v>0.87</v>
      </c>
      <c r="P4" s="57">
        <f t="shared" si="1"/>
        <v>0.87</v>
      </c>
      <c r="Q4" s="57">
        <f t="shared" si="1"/>
        <v>0.87</v>
      </c>
      <c r="R4" s="57">
        <f t="shared" si="1"/>
        <v>0.87</v>
      </c>
      <c r="S4" s="57">
        <f t="shared" si="1"/>
        <v>0.87</v>
      </c>
      <c r="T4" s="57">
        <f t="shared" si="1"/>
        <v>0.87</v>
      </c>
      <c r="U4" s="57">
        <f t="shared" si="1"/>
        <v>0.87</v>
      </c>
      <c r="V4" s="57">
        <f t="shared" si="1"/>
        <v>0.87</v>
      </c>
      <c r="W4" s="57">
        <f t="shared" si="2"/>
        <v>0.87</v>
      </c>
      <c r="X4" s="57">
        <f t="shared" si="2"/>
        <v>0.87</v>
      </c>
      <c r="Y4" s="57">
        <f t="shared" si="2"/>
        <v>0.87</v>
      </c>
      <c r="Z4" s="57">
        <f t="shared" si="2"/>
        <v>0.87</v>
      </c>
      <c r="AA4" s="57">
        <f t="shared" si="2"/>
        <v>0.87</v>
      </c>
      <c r="AB4" s="57">
        <f t="shared" si="2"/>
        <v>0.87</v>
      </c>
      <c r="AC4" s="57">
        <f t="shared" si="2"/>
        <v>0.87</v>
      </c>
      <c r="AD4" s="57">
        <f t="shared" si="2"/>
        <v>0.87</v>
      </c>
      <c r="AE4" s="57">
        <f t="shared" si="2"/>
        <v>0.87</v>
      </c>
      <c r="AF4" s="57">
        <f t="shared" si="2"/>
        <v>0.87</v>
      </c>
      <c r="AG4" s="57">
        <f t="shared" si="2"/>
        <v>0.87</v>
      </c>
      <c r="AH4" s="57">
        <f t="shared" si="2"/>
        <v>0.87</v>
      </c>
      <c r="AI4" s="57">
        <f t="shared" si="2"/>
        <v>0.87</v>
      </c>
      <c r="AJ4" s="57">
        <f t="shared" si="2"/>
        <v>0.87</v>
      </c>
    </row>
    <row r="5" spans="1:36" ht="14.5" customHeight="1" x14ac:dyDescent="0.2">
      <c r="A5" s="10" t="s">
        <v>320</v>
      </c>
      <c r="B5" s="57">
        <f>'BECF-pre-ret'!B5*1.1</f>
        <v>0.38940000000000002</v>
      </c>
      <c r="C5" s="57">
        <f t="shared" si="0"/>
        <v>0.38940000000000002</v>
      </c>
      <c r="D5" s="57">
        <f t="shared" si="0"/>
        <v>0.38940000000000002</v>
      </c>
      <c r="E5" s="57">
        <f t="shared" si="0"/>
        <v>0.38940000000000002</v>
      </c>
      <c r="F5" s="57">
        <f t="shared" si="0"/>
        <v>0.38940000000000002</v>
      </c>
      <c r="G5" s="57">
        <f t="shared" si="0"/>
        <v>0.38940000000000002</v>
      </c>
      <c r="H5" s="57">
        <f t="shared" si="0"/>
        <v>0.38940000000000002</v>
      </c>
      <c r="I5" s="57">
        <f t="shared" si="0"/>
        <v>0.38940000000000002</v>
      </c>
      <c r="J5" s="57">
        <f t="shared" si="0"/>
        <v>0.38940000000000002</v>
      </c>
      <c r="K5" s="57">
        <f t="shared" si="0"/>
        <v>0.38940000000000002</v>
      </c>
      <c r="L5" s="57">
        <f t="shared" si="0"/>
        <v>0.38940000000000002</v>
      </c>
      <c r="M5" s="57">
        <f t="shared" si="1"/>
        <v>0.38940000000000002</v>
      </c>
      <c r="N5" s="57">
        <f t="shared" si="1"/>
        <v>0.38940000000000002</v>
      </c>
      <c r="O5" s="57">
        <f t="shared" si="1"/>
        <v>0.38940000000000002</v>
      </c>
      <c r="P5" s="57">
        <f t="shared" si="1"/>
        <v>0.38940000000000002</v>
      </c>
      <c r="Q5" s="57">
        <f t="shared" si="1"/>
        <v>0.38940000000000002</v>
      </c>
      <c r="R5" s="57">
        <f t="shared" si="1"/>
        <v>0.38940000000000002</v>
      </c>
      <c r="S5" s="57">
        <f t="shared" si="1"/>
        <v>0.38940000000000002</v>
      </c>
      <c r="T5" s="57">
        <f t="shared" si="1"/>
        <v>0.38940000000000002</v>
      </c>
      <c r="U5" s="57">
        <f t="shared" si="1"/>
        <v>0.38940000000000002</v>
      </c>
      <c r="V5" s="57">
        <f t="shared" si="1"/>
        <v>0.38940000000000002</v>
      </c>
      <c r="W5" s="57">
        <f t="shared" si="2"/>
        <v>0.38940000000000002</v>
      </c>
      <c r="X5" s="57">
        <f t="shared" si="2"/>
        <v>0.38940000000000002</v>
      </c>
      <c r="Y5" s="57">
        <f t="shared" si="2"/>
        <v>0.38940000000000002</v>
      </c>
      <c r="Z5" s="57">
        <f t="shared" si="2"/>
        <v>0.38940000000000002</v>
      </c>
      <c r="AA5" s="57">
        <f t="shared" si="2"/>
        <v>0.38940000000000002</v>
      </c>
      <c r="AB5" s="57">
        <f t="shared" si="2"/>
        <v>0.38940000000000002</v>
      </c>
      <c r="AC5" s="57">
        <f t="shared" si="2"/>
        <v>0.38940000000000002</v>
      </c>
      <c r="AD5" s="57">
        <f t="shared" si="2"/>
        <v>0.38940000000000002</v>
      </c>
      <c r="AE5" s="57">
        <f t="shared" si="2"/>
        <v>0.38940000000000002</v>
      </c>
      <c r="AF5" s="57">
        <f t="shared" si="2"/>
        <v>0.38940000000000002</v>
      </c>
      <c r="AG5" s="57">
        <f t="shared" si="2"/>
        <v>0.38940000000000002</v>
      </c>
      <c r="AH5" s="57">
        <f t="shared" si="2"/>
        <v>0.38940000000000002</v>
      </c>
      <c r="AI5" s="57">
        <f t="shared" si="2"/>
        <v>0.38940000000000002</v>
      </c>
      <c r="AJ5" s="57">
        <f t="shared" si="2"/>
        <v>0.38940000000000002</v>
      </c>
    </row>
    <row r="6" spans="1:36" ht="14.5" customHeight="1" x14ac:dyDescent="0.2">
      <c r="A6" s="10" t="s">
        <v>300</v>
      </c>
      <c r="B6" s="57">
        <f t="shared" ref="B6:D7" si="3">C6</f>
        <v>0.29299999999999998</v>
      </c>
      <c r="C6" s="57">
        <f t="shared" si="3"/>
        <v>0.29299999999999998</v>
      </c>
      <c r="D6" s="57">
        <f t="shared" si="3"/>
        <v>0.29299999999999998</v>
      </c>
      <c r="E6" s="73">
        <f>'Gridlab Cap Factors'!C14</f>
        <v>0.29299999999999998</v>
      </c>
      <c r="F6" s="73">
        <f>'Gridlab Cap Factors'!D14</f>
        <v>0.29333333333333328</v>
      </c>
      <c r="G6" s="73">
        <f>'Gridlab Cap Factors'!E14</f>
        <v>0.29333333333333328</v>
      </c>
      <c r="H6" s="73">
        <f>'Gridlab Cap Factors'!F14</f>
        <v>0.29333333333333328</v>
      </c>
      <c r="I6" s="73">
        <f>'Gridlab Cap Factors'!G14</f>
        <v>0.29333333333333328</v>
      </c>
      <c r="J6" s="73">
        <f>'Gridlab Cap Factors'!H14</f>
        <v>0.29333333333333328</v>
      </c>
      <c r="K6" s="73">
        <f>'Gridlab Cap Factors'!I14</f>
        <v>0.29333333333333328</v>
      </c>
      <c r="L6" s="73">
        <f>'Gridlab Cap Factors'!J14</f>
        <v>0.29333333333333328</v>
      </c>
      <c r="M6" s="73">
        <f>'Gridlab Cap Factors'!K14</f>
        <v>0.30166666666666669</v>
      </c>
      <c r="N6" s="73">
        <f>'Gridlab Cap Factors'!L14</f>
        <v>0.30533333333333329</v>
      </c>
      <c r="O6" s="73">
        <f>'Gridlab Cap Factors'!M14</f>
        <v>0.30533333333333329</v>
      </c>
      <c r="P6" s="73">
        <f>'Gridlab Cap Factors'!N14</f>
        <v>0.30499999999999999</v>
      </c>
      <c r="Q6" s="73">
        <f>'Gridlab Cap Factors'!O14</f>
        <v>0.30833333333333329</v>
      </c>
      <c r="R6" s="73">
        <f>'Gridlab Cap Factors'!P14</f>
        <v>0.31133333333333341</v>
      </c>
      <c r="S6" s="73">
        <f>'Gridlab Cap Factors'!Q14</f>
        <v>0.3106666666666667</v>
      </c>
      <c r="T6" s="73">
        <f>'Gridlab Cap Factors'!R14</f>
        <v>0.31</v>
      </c>
      <c r="U6" s="73">
        <f>'Gridlab Cap Factors'!S14</f>
        <v>0.31</v>
      </c>
      <c r="V6" s="73">
        <f>'Gridlab Cap Factors'!T14</f>
        <v>0.3116666666666667</v>
      </c>
      <c r="W6" s="73">
        <f>'Gridlab Cap Factors'!U14</f>
        <v>0.31333333333333341</v>
      </c>
      <c r="X6" s="73">
        <f>'Gridlab Cap Factors'!V14</f>
        <v>0.31466666666666671</v>
      </c>
      <c r="Y6" s="73">
        <f>'Gridlab Cap Factors'!W14</f>
        <v>0.31566666666666671</v>
      </c>
      <c r="Z6" s="73">
        <f>'Gridlab Cap Factors'!X14</f>
        <v>0.31666666666666671</v>
      </c>
      <c r="AA6" s="73">
        <f>'Gridlab Cap Factors'!Y14</f>
        <v>0.32466666666666671</v>
      </c>
      <c r="AB6" s="73">
        <f>'Gridlab Cap Factors'!Z14</f>
        <v>0.33266666666666672</v>
      </c>
      <c r="AC6" s="73">
        <f>'Gridlab Cap Factors'!AA14</f>
        <v>0.34066666666666667</v>
      </c>
      <c r="AD6" s="73">
        <f>'Gridlab Cap Factors'!AB14</f>
        <v>0.35033333333333327</v>
      </c>
      <c r="AE6" s="73">
        <f>'Gridlab Cap Factors'!AC14</f>
        <v>0.36233333333333329</v>
      </c>
      <c r="AF6" s="73">
        <f>'Gridlab Cap Factors'!AD14</f>
        <v>0.36266666666666669</v>
      </c>
      <c r="AG6" s="73">
        <f>'Gridlab Cap Factors'!AE14</f>
        <v>0.36299999999999999</v>
      </c>
      <c r="AH6" s="73">
        <f>'Gridlab Cap Factors'!AF14</f>
        <v>0.36299999999999999</v>
      </c>
      <c r="AI6" s="73">
        <f>'Gridlab Cap Factors'!AG14</f>
        <v>0.36333333333333329</v>
      </c>
      <c r="AJ6" s="73">
        <f>'Gridlab Cap Factors'!AH14</f>
        <v>0.36333333333333329</v>
      </c>
    </row>
    <row r="7" spans="1:36" ht="14.5" customHeight="1" x14ac:dyDescent="0.2">
      <c r="A7" s="10" t="s">
        <v>296</v>
      </c>
      <c r="B7" s="57">
        <f t="shared" si="3"/>
        <v>0.2145</v>
      </c>
      <c r="C7" s="57">
        <f t="shared" si="3"/>
        <v>0.2145</v>
      </c>
      <c r="D7" s="57">
        <f t="shared" si="3"/>
        <v>0.2145</v>
      </c>
      <c r="E7" s="73">
        <f>'Gridlab Cap Factors'!C12</f>
        <v>0.2145</v>
      </c>
      <c r="F7" s="73">
        <f>'Gridlab Cap Factors'!D12</f>
        <v>0.2135</v>
      </c>
      <c r="G7" s="73">
        <f>'Gridlab Cap Factors'!E12</f>
        <v>0.21249999999999999</v>
      </c>
      <c r="H7" s="73">
        <f>'Gridlab Cap Factors'!F12</f>
        <v>0.21149999999999999</v>
      </c>
      <c r="I7" s="73">
        <f>'Gridlab Cap Factors'!G12</f>
        <v>0.21049999999999999</v>
      </c>
      <c r="J7" s="73">
        <f>'Gridlab Cap Factors'!H12</f>
        <v>0.20949999999999999</v>
      </c>
      <c r="K7" s="73">
        <f>'Gridlab Cap Factors'!I12</f>
        <v>0.20799999999999999</v>
      </c>
      <c r="L7" s="73">
        <f>'Gridlab Cap Factors'!J12</f>
        <v>0.20699999999999999</v>
      </c>
      <c r="M7" s="73">
        <f>'Gridlab Cap Factors'!K12</f>
        <v>0.20599999999999999</v>
      </c>
      <c r="N7" s="73">
        <f>'Gridlab Cap Factors'!L12</f>
        <v>0.20499999999999999</v>
      </c>
      <c r="O7" s="73">
        <f>'Gridlab Cap Factors'!M12</f>
        <v>0.21675</v>
      </c>
      <c r="P7" s="73">
        <f>'Gridlab Cap Factors'!N12</f>
        <v>0.2165</v>
      </c>
      <c r="Q7" s="73">
        <f>'Gridlab Cap Factors'!O12</f>
        <v>0.21725</v>
      </c>
      <c r="R7" s="73">
        <f>'Gridlab Cap Factors'!P12</f>
        <v>0.21725</v>
      </c>
      <c r="S7" s="73">
        <f>'Gridlab Cap Factors'!Q12</f>
        <v>0.2165</v>
      </c>
      <c r="T7" s="73">
        <f>'Gridlab Cap Factors'!R12</f>
        <v>0.21625</v>
      </c>
      <c r="U7" s="73">
        <f>'Gridlab Cap Factors'!S12</f>
        <v>0.2155</v>
      </c>
      <c r="V7" s="73">
        <f>'Gridlab Cap Factors'!T12</f>
        <v>0.21475</v>
      </c>
      <c r="W7" s="73">
        <f>'Gridlab Cap Factors'!U12</f>
        <v>0.21425</v>
      </c>
      <c r="X7" s="73">
        <f>'Gridlab Cap Factors'!V12</f>
        <v>0.2135</v>
      </c>
      <c r="Y7" s="73">
        <f>'Gridlab Cap Factors'!W12</f>
        <v>0.21249999999999999</v>
      </c>
      <c r="Z7" s="73">
        <f>'Gridlab Cap Factors'!X12</f>
        <v>0.21149999999999999</v>
      </c>
      <c r="AA7" s="73">
        <f>'Gridlab Cap Factors'!Y12</f>
        <v>0.21099999999999999</v>
      </c>
      <c r="AB7" s="73">
        <f>'Gridlab Cap Factors'!Z12</f>
        <v>0.21024999999999999</v>
      </c>
      <c r="AC7" s="73">
        <f>'Gridlab Cap Factors'!AA12</f>
        <v>0.20974999999999999</v>
      </c>
      <c r="AD7" s="73">
        <f>'Gridlab Cap Factors'!AB12</f>
        <v>0.20899999999999999</v>
      </c>
      <c r="AE7" s="73">
        <f>'Gridlab Cap Factors'!AC12</f>
        <v>0.20824999999999999</v>
      </c>
      <c r="AF7" s="73">
        <f>'Gridlab Cap Factors'!AD12</f>
        <v>0.20749999999999999</v>
      </c>
      <c r="AG7" s="73">
        <f>'Gridlab Cap Factors'!AE12</f>
        <v>0.20724999999999999</v>
      </c>
      <c r="AH7" s="73">
        <f>'Gridlab Cap Factors'!AF12</f>
        <v>0.20674999999999999</v>
      </c>
      <c r="AI7" s="73">
        <f>'Gridlab Cap Factors'!AG12</f>
        <v>0.20624999999999999</v>
      </c>
      <c r="AJ7" s="73">
        <f>'Gridlab Cap Factors'!AH12</f>
        <v>0.20549999999999999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0.45760000000000001</v>
      </c>
      <c r="C9" s="57">
        <f t="shared" ref="C9:L13" si="4">$B9</f>
        <v>0.45760000000000001</v>
      </c>
      <c r="D9" s="57">
        <f t="shared" si="4"/>
        <v>0.45760000000000001</v>
      </c>
      <c r="E9" s="57">
        <f t="shared" si="4"/>
        <v>0.45760000000000001</v>
      </c>
      <c r="F9" s="57">
        <f t="shared" si="4"/>
        <v>0.45760000000000001</v>
      </c>
      <c r="G9" s="57">
        <f t="shared" si="4"/>
        <v>0.45760000000000001</v>
      </c>
      <c r="H9" s="57">
        <f t="shared" si="4"/>
        <v>0.45760000000000001</v>
      </c>
      <c r="I9" s="57">
        <f t="shared" si="4"/>
        <v>0.45760000000000001</v>
      </c>
      <c r="J9" s="57">
        <f t="shared" si="4"/>
        <v>0.45760000000000001</v>
      </c>
      <c r="K9" s="57">
        <f t="shared" si="4"/>
        <v>0.45760000000000001</v>
      </c>
      <c r="L9" s="57">
        <f t="shared" si="4"/>
        <v>0.45760000000000001</v>
      </c>
      <c r="M9" s="57">
        <f t="shared" ref="M9:V13" si="5">$B9</f>
        <v>0.45760000000000001</v>
      </c>
      <c r="N9" s="57">
        <f t="shared" si="5"/>
        <v>0.45760000000000001</v>
      </c>
      <c r="O9" s="57">
        <f t="shared" si="5"/>
        <v>0.45760000000000001</v>
      </c>
      <c r="P9" s="57">
        <f t="shared" si="5"/>
        <v>0.45760000000000001</v>
      </c>
      <c r="Q9" s="57">
        <f t="shared" si="5"/>
        <v>0.45760000000000001</v>
      </c>
      <c r="R9" s="57">
        <f t="shared" si="5"/>
        <v>0.45760000000000001</v>
      </c>
      <c r="S9" s="57">
        <f t="shared" si="5"/>
        <v>0.45760000000000001</v>
      </c>
      <c r="T9" s="57">
        <f t="shared" si="5"/>
        <v>0.45760000000000001</v>
      </c>
      <c r="U9" s="57">
        <f t="shared" si="5"/>
        <v>0.45760000000000001</v>
      </c>
      <c r="V9" s="57">
        <f t="shared" si="5"/>
        <v>0.45760000000000001</v>
      </c>
      <c r="W9" s="57">
        <f t="shared" ref="W9:AJ13" si="6">$B9</f>
        <v>0.45760000000000001</v>
      </c>
      <c r="X9" s="57">
        <f t="shared" si="6"/>
        <v>0.45760000000000001</v>
      </c>
      <c r="Y9" s="57">
        <f t="shared" si="6"/>
        <v>0.45760000000000001</v>
      </c>
      <c r="Z9" s="57">
        <f t="shared" si="6"/>
        <v>0.45760000000000001</v>
      </c>
      <c r="AA9" s="57">
        <f t="shared" si="6"/>
        <v>0.45760000000000001</v>
      </c>
      <c r="AB9" s="57">
        <f t="shared" si="6"/>
        <v>0.45760000000000001</v>
      </c>
      <c r="AC9" s="57">
        <f t="shared" si="6"/>
        <v>0.45760000000000001</v>
      </c>
      <c r="AD9" s="57">
        <f t="shared" si="6"/>
        <v>0.45760000000000001</v>
      </c>
      <c r="AE9" s="57">
        <f t="shared" si="6"/>
        <v>0.45760000000000001</v>
      </c>
      <c r="AF9" s="57">
        <f t="shared" si="6"/>
        <v>0.45760000000000001</v>
      </c>
      <c r="AG9" s="57">
        <f t="shared" si="6"/>
        <v>0.45760000000000001</v>
      </c>
      <c r="AH9" s="57">
        <f t="shared" si="6"/>
        <v>0.45760000000000001</v>
      </c>
      <c r="AI9" s="57">
        <f t="shared" si="6"/>
        <v>0.45760000000000001</v>
      </c>
      <c r="AJ9" s="57">
        <f t="shared" si="6"/>
        <v>0.45760000000000001</v>
      </c>
    </row>
    <row r="10" spans="1:36" ht="14.5" customHeight="1" x14ac:dyDescent="0.2">
      <c r="A10" s="10" t="s">
        <v>323</v>
      </c>
      <c r="B10" s="57">
        <f>'BECF-pre-ret'!B10*1.1</f>
        <v>0.51480000000000004</v>
      </c>
      <c r="C10" s="57">
        <f t="shared" si="4"/>
        <v>0.51480000000000004</v>
      </c>
      <c r="D10" s="57">
        <f t="shared" si="4"/>
        <v>0.51480000000000004</v>
      </c>
      <c r="E10" s="57">
        <f t="shared" si="4"/>
        <v>0.51480000000000004</v>
      </c>
      <c r="F10" s="57">
        <f t="shared" si="4"/>
        <v>0.51480000000000004</v>
      </c>
      <c r="G10" s="57">
        <f t="shared" si="4"/>
        <v>0.51480000000000004</v>
      </c>
      <c r="H10" s="57">
        <f t="shared" si="4"/>
        <v>0.51480000000000004</v>
      </c>
      <c r="I10" s="57">
        <f t="shared" si="4"/>
        <v>0.51480000000000004</v>
      </c>
      <c r="J10" s="57">
        <f t="shared" si="4"/>
        <v>0.51480000000000004</v>
      </c>
      <c r="K10" s="57">
        <f t="shared" si="4"/>
        <v>0.51480000000000004</v>
      </c>
      <c r="L10" s="57">
        <f t="shared" si="4"/>
        <v>0.51480000000000004</v>
      </c>
      <c r="M10" s="57">
        <f t="shared" si="5"/>
        <v>0.51480000000000004</v>
      </c>
      <c r="N10" s="57">
        <f t="shared" si="5"/>
        <v>0.51480000000000004</v>
      </c>
      <c r="O10" s="57">
        <f t="shared" si="5"/>
        <v>0.51480000000000004</v>
      </c>
      <c r="P10" s="57">
        <f t="shared" si="5"/>
        <v>0.51480000000000004</v>
      </c>
      <c r="Q10" s="57">
        <f t="shared" si="5"/>
        <v>0.51480000000000004</v>
      </c>
      <c r="R10" s="57">
        <f t="shared" si="5"/>
        <v>0.51480000000000004</v>
      </c>
      <c r="S10" s="57">
        <f t="shared" si="5"/>
        <v>0.51480000000000004</v>
      </c>
      <c r="T10" s="57">
        <f t="shared" si="5"/>
        <v>0.51480000000000004</v>
      </c>
      <c r="U10" s="57">
        <f t="shared" si="5"/>
        <v>0.51480000000000004</v>
      </c>
      <c r="V10" s="57">
        <f t="shared" si="5"/>
        <v>0.51480000000000004</v>
      </c>
      <c r="W10" s="57">
        <f t="shared" si="6"/>
        <v>0.51480000000000004</v>
      </c>
      <c r="X10" s="57">
        <f t="shared" si="6"/>
        <v>0.51480000000000004</v>
      </c>
      <c r="Y10" s="57">
        <f t="shared" si="6"/>
        <v>0.51480000000000004</v>
      </c>
      <c r="Z10" s="57">
        <f t="shared" si="6"/>
        <v>0.51480000000000004</v>
      </c>
      <c r="AA10" s="57">
        <f t="shared" si="6"/>
        <v>0.51480000000000004</v>
      </c>
      <c r="AB10" s="57">
        <f t="shared" si="6"/>
        <v>0.51480000000000004</v>
      </c>
      <c r="AC10" s="57">
        <f t="shared" si="6"/>
        <v>0.51480000000000004</v>
      </c>
      <c r="AD10" s="57">
        <f t="shared" si="6"/>
        <v>0.51480000000000004</v>
      </c>
      <c r="AE10" s="57">
        <f t="shared" si="6"/>
        <v>0.51480000000000004</v>
      </c>
      <c r="AF10" s="57">
        <f t="shared" si="6"/>
        <v>0.51480000000000004</v>
      </c>
      <c r="AG10" s="57">
        <f t="shared" si="6"/>
        <v>0.51480000000000004</v>
      </c>
      <c r="AH10" s="57">
        <f t="shared" si="6"/>
        <v>0.51480000000000004</v>
      </c>
      <c r="AI10" s="57">
        <f t="shared" si="6"/>
        <v>0.51480000000000004</v>
      </c>
      <c r="AJ10" s="57">
        <f t="shared" si="6"/>
        <v>0.51480000000000004</v>
      </c>
    </row>
    <row r="11" spans="1:36" ht="14.5" customHeight="1" x14ac:dyDescent="0.2">
      <c r="A11" s="10" t="s">
        <v>324</v>
      </c>
      <c r="B11" s="57">
        <f>'BECF-pre-ret'!B11*1.1</f>
        <v>0.23100000000000001</v>
      </c>
      <c r="C11" s="57">
        <f t="shared" si="4"/>
        <v>0.23100000000000001</v>
      </c>
      <c r="D11" s="57">
        <f t="shared" si="4"/>
        <v>0.23100000000000001</v>
      </c>
      <c r="E11" s="57">
        <f t="shared" si="4"/>
        <v>0.23100000000000001</v>
      </c>
      <c r="F11" s="57">
        <f t="shared" si="4"/>
        <v>0.23100000000000001</v>
      </c>
      <c r="G11" s="57">
        <f t="shared" si="4"/>
        <v>0.23100000000000001</v>
      </c>
      <c r="H11" s="57">
        <f t="shared" si="4"/>
        <v>0.23100000000000001</v>
      </c>
      <c r="I11" s="57">
        <f t="shared" si="4"/>
        <v>0.23100000000000001</v>
      </c>
      <c r="J11" s="57">
        <f t="shared" si="4"/>
        <v>0.23100000000000001</v>
      </c>
      <c r="K11" s="57">
        <f t="shared" si="4"/>
        <v>0.23100000000000001</v>
      </c>
      <c r="L11" s="57">
        <f t="shared" si="4"/>
        <v>0.23100000000000001</v>
      </c>
      <c r="M11" s="57">
        <f t="shared" si="5"/>
        <v>0.23100000000000001</v>
      </c>
      <c r="N11" s="57">
        <f t="shared" si="5"/>
        <v>0.23100000000000001</v>
      </c>
      <c r="O11" s="57">
        <f t="shared" si="5"/>
        <v>0.23100000000000001</v>
      </c>
      <c r="P11" s="57">
        <f t="shared" si="5"/>
        <v>0.23100000000000001</v>
      </c>
      <c r="Q11" s="57">
        <f t="shared" si="5"/>
        <v>0.23100000000000001</v>
      </c>
      <c r="R11" s="57">
        <f t="shared" si="5"/>
        <v>0.23100000000000001</v>
      </c>
      <c r="S11" s="57">
        <f t="shared" si="5"/>
        <v>0.23100000000000001</v>
      </c>
      <c r="T11" s="57">
        <f t="shared" si="5"/>
        <v>0.23100000000000001</v>
      </c>
      <c r="U11" s="57">
        <f t="shared" si="5"/>
        <v>0.23100000000000001</v>
      </c>
      <c r="V11" s="57">
        <f t="shared" si="5"/>
        <v>0.23100000000000001</v>
      </c>
      <c r="W11" s="57">
        <f t="shared" si="6"/>
        <v>0.23100000000000001</v>
      </c>
      <c r="X11" s="57">
        <f t="shared" si="6"/>
        <v>0.23100000000000001</v>
      </c>
      <c r="Y11" s="57">
        <f t="shared" si="6"/>
        <v>0.23100000000000001</v>
      </c>
      <c r="Z11" s="57">
        <f t="shared" si="6"/>
        <v>0.23100000000000001</v>
      </c>
      <c r="AA11" s="57">
        <f t="shared" si="6"/>
        <v>0.23100000000000001</v>
      </c>
      <c r="AB11" s="57">
        <f t="shared" si="6"/>
        <v>0.23100000000000001</v>
      </c>
      <c r="AC11" s="57">
        <f t="shared" si="6"/>
        <v>0.23100000000000001</v>
      </c>
      <c r="AD11" s="57">
        <f t="shared" si="6"/>
        <v>0.23100000000000001</v>
      </c>
      <c r="AE11" s="57">
        <f t="shared" si="6"/>
        <v>0.23100000000000001</v>
      </c>
      <c r="AF11" s="57">
        <f t="shared" si="6"/>
        <v>0.23100000000000001</v>
      </c>
      <c r="AG11" s="57">
        <f t="shared" si="6"/>
        <v>0.23100000000000001</v>
      </c>
      <c r="AH11" s="57">
        <f t="shared" si="6"/>
        <v>0.23100000000000001</v>
      </c>
      <c r="AI11" s="57">
        <f t="shared" si="6"/>
        <v>0.23100000000000001</v>
      </c>
      <c r="AJ11" s="57">
        <f t="shared" si="6"/>
        <v>0.23100000000000001</v>
      </c>
    </row>
    <row r="12" spans="1:36" ht="14.5" customHeight="1" x14ac:dyDescent="0.2">
      <c r="A12" s="10" t="s">
        <v>325</v>
      </c>
      <c r="B12" s="57">
        <f>'BECF-pre-ret'!B12*1.1</f>
        <v>0.23650000000000002</v>
      </c>
      <c r="C12" s="57">
        <f t="shared" si="4"/>
        <v>0.23650000000000002</v>
      </c>
      <c r="D12" s="57">
        <f t="shared" si="4"/>
        <v>0.23650000000000002</v>
      </c>
      <c r="E12" s="57">
        <f t="shared" si="4"/>
        <v>0.23650000000000002</v>
      </c>
      <c r="F12" s="57">
        <f t="shared" si="4"/>
        <v>0.23650000000000002</v>
      </c>
      <c r="G12" s="57">
        <f t="shared" si="4"/>
        <v>0.23650000000000002</v>
      </c>
      <c r="H12" s="57">
        <f t="shared" si="4"/>
        <v>0.23650000000000002</v>
      </c>
      <c r="I12" s="57">
        <f t="shared" si="4"/>
        <v>0.23650000000000002</v>
      </c>
      <c r="J12" s="57">
        <f t="shared" si="4"/>
        <v>0.23650000000000002</v>
      </c>
      <c r="K12" s="57">
        <f t="shared" si="4"/>
        <v>0.23650000000000002</v>
      </c>
      <c r="L12" s="57">
        <f t="shared" si="4"/>
        <v>0.23650000000000002</v>
      </c>
      <c r="M12" s="57">
        <f t="shared" si="5"/>
        <v>0.23650000000000002</v>
      </c>
      <c r="N12" s="57">
        <f t="shared" si="5"/>
        <v>0.23650000000000002</v>
      </c>
      <c r="O12" s="57">
        <f t="shared" si="5"/>
        <v>0.23650000000000002</v>
      </c>
      <c r="P12" s="57">
        <f t="shared" si="5"/>
        <v>0.23650000000000002</v>
      </c>
      <c r="Q12" s="57">
        <f t="shared" si="5"/>
        <v>0.23650000000000002</v>
      </c>
      <c r="R12" s="57">
        <f t="shared" si="5"/>
        <v>0.23650000000000002</v>
      </c>
      <c r="S12" s="57">
        <f t="shared" si="5"/>
        <v>0.23650000000000002</v>
      </c>
      <c r="T12" s="57">
        <f t="shared" si="5"/>
        <v>0.23650000000000002</v>
      </c>
      <c r="U12" s="57">
        <f t="shared" si="5"/>
        <v>0.23650000000000002</v>
      </c>
      <c r="V12" s="57">
        <f t="shared" si="5"/>
        <v>0.23650000000000002</v>
      </c>
      <c r="W12" s="57">
        <f t="shared" si="6"/>
        <v>0.23650000000000002</v>
      </c>
      <c r="X12" s="57">
        <f t="shared" si="6"/>
        <v>0.23650000000000002</v>
      </c>
      <c r="Y12" s="57">
        <f t="shared" si="6"/>
        <v>0.23650000000000002</v>
      </c>
      <c r="Z12" s="57">
        <f t="shared" si="6"/>
        <v>0.23650000000000002</v>
      </c>
      <c r="AA12" s="57">
        <f t="shared" si="6"/>
        <v>0.23650000000000002</v>
      </c>
      <c r="AB12" s="57">
        <f t="shared" si="6"/>
        <v>0.23650000000000002</v>
      </c>
      <c r="AC12" s="57">
        <f t="shared" si="6"/>
        <v>0.23650000000000002</v>
      </c>
      <c r="AD12" s="57">
        <f t="shared" si="6"/>
        <v>0.23650000000000002</v>
      </c>
      <c r="AE12" s="57">
        <f t="shared" si="6"/>
        <v>0.23650000000000002</v>
      </c>
      <c r="AF12" s="57">
        <f t="shared" si="6"/>
        <v>0.23650000000000002</v>
      </c>
      <c r="AG12" s="57">
        <f t="shared" si="6"/>
        <v>0.23650000000000002</v>
      </c>
      <c r="AH12" s="57">
        <f t="shared" si="6"/>
        <v>0.23650000000000002</v>
      </c>
      <c r="AI12" s="57">
        <f t="shared" si="6"/>
        <v>0.23650000000000002</v>
      </c>
      <c r="AJ12" s="57">
        <f t="shared" si="6"/>
        <v>0.23650000000000002</v>
      </c>
    </row>
    <row r="13" spans="1:36" ht="14.5" customHeight="1" x14ac:dyDescent="0.2">
      <c r="A13" s="10" t="s">
        <v>326</v>
      </c>
      <c r="B13" s="57">
        <f>'BECF-pre-ret'!B13*1.1</f>
        <v>4.8399999999999999E-2</v>
      </c>
      <c r="C13" s="57">
        <f t="shared" si="4"/>
        <v>4.8399999999999999E-2</v>
      </c>
      <c r="D13" s="57">
        <f t="shared" si="4"/>
        <v>4.8399999999999999E-2</v>
      </c>
      <c r="E13" s="57">
        <f t="shared" si="4"/>
        <v>4.8399999999999999E-2</v>
      </c>
      <c r="F13" s="57">
        <f t="shared" si="4"/>
        <v>4.8399999999999999E-2</v>
      </c>
      <c r="G13" s="57">
        <f t="shared" si="4"/>
        <v>4.8399999999999999E-2</v>
      </c>
      <c r="H13" s="57">
        <f t="shared" si="4"/>
        <v>4.8399999999999999E-2</v>
      </c>
      <c r="I13" s="57">
        <f t="shared" si="4"/>
        <v>4.8399999999999999E-2</v>
      </c>
      <c r="J13" s="57">
        <f t="shared" si="4"/>
        <v>4.8399999999999999E-2</v>
      </c>
      <c r="K13" s="57">
        <f t="shared" si="4"/>
        <v>4.8399999999999999E-2</v>
      </c>
      <c r="L13" s="57">
        <f t="shared" si="4"/>
        <v>4.8399999999999999E-2</v>
      </c>
      <c r="M13" s="57">
        <f t="shared" si="5"/>
        <v>4.8399999999999999E-2</v>
      </c>
      <c r="N13" s="57">
        <f t="shared" si="5"/>
        <v>4.8399999999999999E-2</v>
      </c>
      <c r="O13" s="57">
        <f t="shared" si="5"/>
        <v>4.8399999999999999E-2</v>
      </c>
      <c r="P13" s="57">
        <f t="shared" si="5"/>
        <v>4.8399999999999999E-2</v>
      </c>
      <c r="Q13" s="57">
        <f t="shared" si="5"/>
        <v>4.8399999999999999E-2</v>
      </c>
      <c r="R13" s="57">
        <f t="shared" si="5"/>
        <v>4.8399999999999999E-2</v>
      </c>
      <c r="S13" s="57">
        <f t="shared" si="5"/>
        <v>4.8399999999999999E-2</v>
      </c>
      <c r="T13" s="57">
        <f t="shared" si="5"/>
        <v>4.8399999999999999E-2</v>
      </c>
      <c r="U13" s="57">
        <f t="shared" si="5"/>
        <v>4.8399999999999999E-2</v>
      </c>
      <c r="V13" s="57">
        <f t="shared" si="5"/>
        <v>4.8399999999999999E-2</v>
      </c>
      <c r="W13" s="57">
        <f t="shared" si="6"/>
        <v>4.8399999999999999E-2</v>
      </c>
      <c r="X13" s="57">
        <f t="shared" si="6"/>
        <v>4.8399999999999999E-2</v>
      </c>
      <c r="Y13" s="57">
        <f t="shared" si="6"/>
        <v>4.8399999999999999E-2</v>
      </c>
      <c r="Z13" s="57">
        <f t="shared" si="6"/>
        <v>4.8399999999999999E-2</v>
      </c>
      <c r="AA13" s="57">
        <f t="shared" si="6"/>
        <v>4.8399999999999999E-2</v>
      </c>
      <c r="AB13" s="57">
        <f t="shared" si="6"/>
        <v>4.8399999999999999E-2</v>
      </c>
      <c r="AC13" s="57">
        <f t="shared" si="6"/>
        <v>4.8399999999999999E-2</v>
      </c>
      <c r="AD13" s="57">
        <f t="shared" si="6"/>
        <v>4.8399999999999999E-2</v>
      </c>
      <c r="AE13" s="57">
        <f t="shared" si="6"/>
        <v>4.8399999999999999E-2</v>
      </c>
      <c r="AF13" s="57">
        <f t="shared" si="6"/>
        <v>4.8399999999999999E-2</v>
      </c>
      <c r="AG13" s="57">
        <f t="shared" si="6"/>
        <v>4.8399999999999999E-2</v>
      </c>
      <c r="AH13" s="57">
        <f t="shared" si="6"/>
        <v>4.8399999999999999E-2</v>
      </c>
      <c r="AI13" s="57">
        <f t="shared" si="6"/>
        <v>4.8399999999999999E-2</v>
      </c>
      <c r="AJ13" s="57">
        <f t="shared" si="6"/>
        <v>4.8399999999999999E-2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0.23100000000000001</v>
      </c>
      <c r="C15" s="57">
        <f t="shared" ref="C15:L17" si="7">$B15</f>
        <v>0.23100000000000001</v>
      </c>
      <c r="D15" s="57">
        <f t="shared" si="7"/>
        <v>0.23100000000000001</v>
      </c>
      <c r="E15" s="57">
        <f t="shared" si="7"/>
        <v>0.23100000000000001</v>
      </c>
      <c r="F15" s="57">
        <f t="shared" si="7"/>
        <v>0.23100000000000001</v>
      </c>
      <c r="G15" s="57">
        <f t="shared" si="7"/>
        <v>0.23100000000000001</v>
      </c>
      <c r="H15" s="57">
        <f t="shared" si="7"/>
        <v>0.23100000000000001</v>
      </c>
      <c r="I15" s="57">
        <f t="shared" si="7"/>
        <v>0.23100000000000001</v>
      </c>
      <c r="J15" s="57">
        <f t="shared" si="7"/>
        <v>0.23100000000000001</v>
      </c>
      <c r="K15" s="57">
        <f t="shared" si="7"/>
        <v>0.23100000000000001</v>
      </c>
      <c r="L15" s="57">
        <f t="shared" si="7"/>
        <v>0.23100000000000001</v>
      </c>
      <c r="M15" s="57">
        <f t="shared" ref="M15:V17" si="8">$B15</f>
        <v>0.23100000000000001</v>
      </c>
      <c r="N15" s="57">
        <f t="shared" si="8"/>
        <v>0.23100000000000001</v>
      </c>
      <c r="O15" s="57">
        <f t="shared" si="8"/>
        <v>0.23100000000000001</v>
      </c>
      <c r="P15" s="57">
        <f t="shared" si="8"/>
        <v>0.23100000000000001</v>
      </c>
      <c r="Q15" s="57">
        <f t="shared" si="8"/>
        <v>0.23100000000000001</v>
      </c>
      <c r="R15" s="57">
        <f t="shared" si="8"/>
        <v>0.23100000000000001</v>
      </c>
      <c r="S15" s="57">
        <f t="shared" si="8"/>
        <v>0.23100000000000001</v>
      </c>
      <c r="T15" s="57">
        <f t="shared" si="8"/>
        <v>0.23100000000000001</v>
      </c>
      <c r="U15" s="57">
        <f t="shared" si="8"/>
        <v>0.23100000000000001</v>
      </c>
      <c r="V15" s="57">
        <f t="shared" si="8"/>
        <v>0.23100000000000001</v>
      </c>
      <c r="W15" s="57">
        <f t="shared" ref="W15:AJ17" si="9">$B15</f>
        <v>0.23100000000000001</v>
      </c>
      <c r="X15" s="57">
        <f t="shared" si="9"/>
        <v>0.23100000000000001</v>
      </c>
      <c r="Y15" s="57">
        <f t="shared" si="9"/>
        <v>0.23100000000000001</v>
      </c>
      <c r="Z15" s="57">
        <f t="shared" si="9"/>
        <v>0.23100000000000001</v>
      </c>
      <c r="AA15" s="57">
        <f t="shared" si="9"/>
        <v>0.23100000000000001</v>
      </c>
      <c r="AB15" s="57">
        <f t="shared" si="9"/>
        <v>0.23100000000000001</v>
      </c>
      <c r="AC15" s="57">
        <f t="shared" si="9"/>
        <v>0.23100000000000001</v>
      </c>
      <c r="AD15" s="57">
        <f t="shared" si="9"/>
        <v>0.23100000000000001</v>
      </c>
      <c r="AE15" s="57">
        <f t="shared" si="9"/>
        <v>0.23100000000000001</v>
      </c>
      <c r="AF15" s="57">
        <f t="shared" si="9"/>
        <v>0.23100000000000001</v>
      </c>
      <c r="AG15" s="57">
        <f t="shared" si="9"/>
        <v>0.23100000000000001</v>
      </c>
      <c r="AH15" s="57">
        <f t="shared" si="9"/>
        <v>0.23100000000000001</v>
      </c>
      <c r="AI15" s="57">
        <f t="shared" si="9"/>
        <v>0.23100000000000001</v>
      </c>
      <c r="AJ15" s="57">
        <f t="shared" si="9"/>
        <v>0.23100000000000001</v>
      </c>
    </row>
    <row r="16" spans="1:36" ht="14.5" customHeight="1" x14ac:dyDescent="0.2">
      <c r="A16" s="10" t="s">
        <v>328</v>
      </c>
      <c r="B16" s="57">
        <f>'BECF-pre-ret'!B16*1.1</f>
        <v>0.23100000000000001</v>
      </c>
      <c r="C16" s="57">
        <f t="shared" si="7"/>
        <v>0.23100000000000001</v>
      </c>
      <c r="D16" s="57">
        <f t="shared" si="7"/>
        <v>0.23100000000000001</v>
      </c>
      <c r="E16" s="57">
        <f t="shared" si="7"/>
        <v>0.23100000000000001</v>
      </c>
      <c r="F16" s="57">
        <f t="shared" si="7"/>
        <v>0.23100000000000001</v>
      </c>
      <c r="G16" s="57">
        <f t="shared" si="7"/>
        <v>0.23100000000000001</v>
      </c>
      <c r="H16" s="57">
        <f t="shared" si="7"/>
        <v>0.23100000000000001</v>
      </c>
      <c r="I16" s="57">
        <f t="shared" si="7"/>
        <v>0.23100000000000001</v>
      </c>
      <c r="J16" s="57">
        <f t="shared" si="7"/>
        <v>0.23100000000000001</v>
      </c>
      <c r="K16" s="57">
        <f t="shared" si="7"/>
        <v>0.23100000000000001</v>
      </c>
      <c r="L16" s="57">
        <f t="shared" si="7"/>
        <v>0.23100000000000001</v>
      </c>
      <c r="M16" s="57">
        <f t="shared" si="8"/>
        <v>0.23100000000000001</v>
      </c>
      <c r="N16" s="57">
        <f t="shared" si="8"/>
        <v>0.23100000000000001</v>
      </c>
      <c r="O16" s="57">
        <f t="shared" si="8"/>
        <v>0.23100000000000001</v>
      </c>
      <c r="P16" s="57">
        <f t="shared" si="8"/>
        <v>0.23100000000000001</v>
      </c>
      <c r="Q16" s="57">
        <f t="shared" si="8"/>
        <v>0.23100000000000001</v>
      </c>
      <c r="R16" s="57">
        <f t="shared" si="8"/>
        <v>0.23100000000000001</v>
      </c>
      <c r="S16" s="57">
        <f t="shared" si="8"/>
        <v>0.23100000000000001</v>
      </c>
      <c r="T16" s="57">
        <f t="shared" si="8"/>
        <v>0.23100000000000001</v>
      </c>
      <c r="U16" s="57">
        <f t="shared" si="8"/>
        <v>0.23100000000000001</v>
      </c>
      <c r="V16" s="57">
        <f t="shared" si="8"/>
        <v>0.23100000000000001</v>
      </c>
      <c r="W16" s="57">
        <f t="shared" si="9"/>
        <v>0.23100000000000001</v>
      </c>
      <c r="X16" s="57">
        <f t="shared" si="9"/>
        <v>0.23100000000000001</v>
      </c>
      <c r="Y16" s="57">
        <f t="shared" si="9"/>
        <v>0.23100000000000001</v>
      </c>
      <c r="Z16" s="57">
        <f t="shared" si="9"/>
        <v>0.23100000000000001</v>
      </c>
      <c r="AA16" s="57">
        <f t="shared" si="9"/>
        <v>0.23100000000000001</v>
      </c>
      <c r="AB16" s="57">
        <f t="shared" si="9"/>
        <v>0.23100000000000001</v>
      </c>
      <c r="AC16" s="57">
        <f t="shared" si="9"/>
        <v>0.23100000000000001</v>
      </c>
      <c r="AD16" s="57">
        <f t="shared" si="9"/>
        <v>0.23100000000000001</v>
      </c>
      <c r="AE16" s="57">
        <f t="shared" si="9"/>
        <v>0.23100000000000001</v>
      </c>
      <c r="AF16" s="57">
        <f t="shared" si="9"/>
        <v>0.23100000000000001</v>
      </c>
      <c r="AG16" s="57">
        <f t="shared" si="9"/>
        <v>0.23100000000000001</v>
      </c>
      <c r="AH16" s="57">
        <f t="shared" si="9"/>
        <v>0.23100000000000001</v>
      </c>
      <c r="AI16" s="57">
        <f t="shared" si="9"/>
        <v>0.23100000000000001</v>
      </c>
      <c r="AJ16" s="57">
        <f t="shared" si="9"/>
        <v>0.23100000000000001</v>
      </c>
    </row>
    <row r="17" spans="1:36" ht="14.5" customHeight="1" x14ac:dyDescent="0.2">
      <c r="A17" s="10" t="s">
        <v>329</v>
      </c>
      <c r="B17" s="57">
        <f>'BECF-pre-ret'!B17*1.1</f>
        <v>0.26290000000000002</v>
      </c>
      <c r="C17" s="57">
        <f t="shared" si="7"/>
        <v>0.26290000000000002</v>
      </c>
      <c r="D17" s="57">
        <f t="shared" si="7"/>
        <v>0.26290000000000002</v>
      </c>
      <c r="E17" s="57">
        <f t="shared" si="7"/>
        <v>0.26290000000000002</v>
      </c>
      <c r="F17" s="57">
        <f t="shared" si="7"/>
        <v>0.26290000000000002</v>
      </c>
      <c r="G17" s="57">
        <f t="shared" si="7"/>
        <v>0.26290000000000002</v>
      </c>
      <c r="H17" s="57">
        <f t="shared" si="7"/>
        <v>0.26290000000000002</v>
      </c>
      <c r="I17" s="57">
        <f t="shared" si="7"/>
        <v>0.26290000000000002</v>
      </c>
      <c r="J17" s="57">
        <f t="shared" si="7"/>
        <v>0.26290000000000002</v>
      </c>
      <c r="K17" s="57">
        <f t="shared" si="7"/>
        <v>0.26290000000000002</v>
      </c>
      <c r="L17" s="57">
        <f t="shared" si="7"/>
        <v>0.26290000000000002</v>
      </c>
      <c r="M17" s="57">
        <f t="shared" si="8"/>
        <v>0.26290000000000002</v>
      </c>
      <c r="N17" s="57">
        <f t="shared" si="8"/>
        <v>0.26290000000000002</v>
      </c>
      <c r="O17" s="57">
        <f t="shared" si="8"/>
        <v>0.26290000000000002</v>
      </c>
      <c r="P17" s="57">
        <f t="shared" si="8"/>
        <v>0.26290000000000002</v>
      </c>
      <c r="Q17" s="57">
        <f t="shared" si="8"/>
        <v>0.26290000000000002</v>
      </c>
      <c r="R17" s="57">
        <f t="shared" si="8"/>
        <v>0.26290000000000002</v>
      </c>
      <c r="S17" s="57">
        <f t="shared" si="8"/>
        <v>0.26290000000000002</v>
      </c>
      <c r="T17" s="57">
        <f t="shared" si="8"/>
        <v>0.26290000000000002</v>
      </c>
      <c r="U17" s="57">
        <f t="shared" si="8"/>
        <v>0.26290000000000002</v>
      </c>
      <c r="V17" s="57">
        <f t="shared" si="8"/>
        <v>0.26290000000000002</v>
      </c>
      <c r="W17" s="57">
        <f t="shared" si="9"/>
        <v>0.26290000000000002</v>
      </c>
      <c r="X17" s="57">
        <f t="shared" si="9"/>
        <v>0.26290000000000002</v>
      </c>
      <c r="Y17" s="57">
        <f t="shared" si="9"/>
        <v>0.26290000000000002</v>
      </c>
      <c r="Z17" s="57">
        <f t="shared" si="9"/>
        <v>0.26290000000000002</v>
      </c>
      <c r="AA17" s="57">
        <f t="shared" si="9"/>
        <v>0.26290000000000002</v>
      </c>
      <c r="AB17" s="57">
        <f t="shared" si="9"/>
        <v>0.26290000000000002</v>
      </c>
      <c r="AC17" s="57">
        <f t="shared" si="9"/>
        <v>0.26290000000000002</v>
      </c>
      <c r="AD17" s="57">
        <f t="shared" si="9"/>
        <v>0.26290000000000002</v>
      </c>
      <c r="AE17" s="57">
        <f t="shared" si="9"/>
        <v>0.26290000000000002</v>
      </c>
      <c r="AF17" s="57">
        <f t="shared" si="9"/>
        <v>0.26290000000000002</v>
      </c>
      <c r="AG17" s="57">
        <f t="shared" si="9"/>
        <v>0.26290000000000002</v>
      </c>
      <c r="AH17" s="57">
        <f t="shared" si="9"/>
        <v>0.26290000000000002</v>
      </c>
      <c r="AI17" s="57">
        <f t="shared" si="9"/>
        <v>0.26290000000000002</v>
      </c>
      <c r="AJ17" s="57">
        <f t="shared" si="9"/>
        <v>0.26290000000000002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2016-02-26T23:43:24Z</dcterms:created>
  <dcterms:modified xsi:type="dcterms:W3CDTF">2021-04-22T04:04:01Z</dcterms:modified>
</cp:coreProperties>
</file>