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bpoifufe/"/>
    </mc:Choice>
  </mc:AlternateContent>
  <xr:revisionPtr revIDLastSave="0" documentId="13_ncr:1_{470C9B22-DBA5-6F4C-8CDB-BB7D5FC91315}" xr6:coauthVersionLast="46" xr6:coauthVersionMax="46" xr10:uidLastSave="{00000000-0000-0000-0000-000000000000}"/>
  <bookViews>
    <workbookView xWindow="0" yWindow="460" windowWidth="28800" windowHeight="15880" activeTab="17" xr2:uid="{00000000-000D-0000-FFFF-FFFF00000000}"/>
  </bookViews>
  <sheets>
    <sheet name="About" sheetId="1" r:id="rId1"/>
    <sheet name="AEO T11 Petroleum" sheetId="2" state="hidden" r:id="rId2"/>
    <sheet name="AEO T24 Refining" sheetId="3" state="hidden" r:id="rId3"/>
    <sheet name="AEO T25 Food" sheetId="4" state="hidden" r:id="rId4"/>
    <sheet name="AEO T26 Paper" sheetId="5" state="hidden" r:id="rId5"/>
    <sheet name="AEO T27 Chemicals" sheetId="6" state="hidden" r:id="rId6"/>
    <sheet name="AEO T28 Glass" sheetId="7" state="hidden" r:id="rId7"/>
    <sheet name="AEO T29 Cement" sheetId="8" state="hidden" r:id="rId8"/>
    <sheet name="AEO T30 Steel" sheetId="9" state="hidden" r:id="rId9"/>
    <sheet name="AEO T31 Aluminum" sheetId="10" state="hidden" r:id="rId10"/>
    <sheet name="AEO T32 Metal Prdcts" sheetId="11" state="hidden" r:id="rId11"/>
    <sheet name="AEO T33 Other Mfg" sheetId="12" state="hidden" r:id="rId12"/>
    <sheet name="AEO T34 Non-Mfg" sheetId="13" state="hidden" r:id="rId13"/>
    <sheet name="AEO T36 Pipelines" sheetId="14" state="hidden" r:id="rId14"/>
    <sheet name="AEO T72 Conversion Factors" sheetId="15" state="hidden" r:id="rId15"/>
    <sheet name="SIT_Non-Energy Consump." sheetId="16" r:id="rId16"/>
    <sheet name="BIFUBC" sheetId="17" r:id="rId17"/>
    <sheet name="Calcs" sheetId="18" r:id="rId18"/>
    <sheet name="BPoIFUfE-electricity" sheetId="19" r:id="rId19"/>
    <sheet name="BPoIFUfE-coal" sheetId="20" r:id="rId20"/>
    <sheet name="BPoIFUfE-natural-gas" sheetId="21" r:id="rId21"/>
    <sheet name="BPoIFUfE-biomass" sheetId="22" r:id="rId22"/>
    <sheet name="BPoIFUfE-petroleum-diesel" sheetId="23" r:id="rId23"/>
    <sheet name="BPoIFUfE-heat" sheetId="24" r:id="rId24"/>
    <sheet name="BPoIFUfE-crude-oil" sheetId="25" r:id="rId25"/>
    <sheet name="BPoIFUfE-heavy-or-residual-oil" sheetId="26" r:id="rId26"/>
    <sheet name="BPoIFUfE-LPG-propane-or-butane" sheetId="27" r:id="rId27"/>
    <sheet name="BPoIFUfE-hydrogen" sheetId="28" r:id="rId28"/>
  </sheets>
  <externalReferences>
    <externalReference r:id="rId29"/>
    <externalReference r:id="rId30"/>
    <externalReference r:id="rId31"/>
    <externalReference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0" i="21" l="1"/>
  <c r="AE10" i="21"/>
  <c r="AD10" i="21"/>
  <c r="AC10" i="21"/>
  <c r="AB10" i="21"/>
  <c r="AA10" i="21"/>
  <c r="Z10" i="21"/>
  <c r="Y10" i="21"/>
  <c r="X10" i="21"/>
  <c r="W10" i="21"/>
  <c r="V10" i="21"/>
  <c r="U10" i="21"/>
  <c r="T10" i="2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F14" i="20"/>
  <c r="AE14" i="20"/>
  <c r="AD14" i="20"/>
  <c r="AC14" i="20"/>
  <c r="AB14" i="20"/>
  <c r="AA14" i="20"/>
  <c r="Z14" i="20"/>
  <c r="Y14" i="20"/>
  <c r="X14" i="20"/>
  <c r="W14" i="20"/>
  <c r="V14" i="20"/>
  <c r="U14" i="20"/>
  <c r="T14" i="20"/>
  <c r="S14" i="20"/>
  <c r="R14" i="20"/>
  <c r="Q14" i="20"/>
  <c r="P14" i="20"/>
  <c r="O14" i="20"/>
  <c r="N14" i="20"/>
  <c r="M14" i="20"/>
  <c r="L14" i="20"/>
  <c r="K14" i="20"/>
  <c r="J14" i="20"/>
  <c r="I14" i="20"/>
  <c r="H14" i="20"/>
  <c r="G14" i="20"/>
  <c r="F14" i="20"/>
  <c r="E14" i="20"/>
  <c r="D14" i="20"/>
  <c r="C14" i="20"/>
  <c r="B14" i="20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G18" i="18"/>
  <c r="AF18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G17" i="18"/>
  <c r="AF17" i="18"/>
  <c r="AE17" i="18"/>
  <c r="AD17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AG13" i="18"/>
  <c r="AF13" i="18"/>
  <c r="AE13" i="18"/>
  <c r="AD13" i="18"/>
  <c r="AC13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AG12" i="18"/>
  <c r="AF12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AG10" i="18"/>
  <c r="AG22" i="18" s="1"/>
  <c r="AG28" i="18" s="1"/>
  <c r="AF15" i="20" s="1"/>
  <c r="AF10" i="18"/>
  <c r="AE10" i="18"/>
  <c r="AD10" i="18"/>
  <c r="AC10" i="18"/>
  <c r="AB10" i="18"/>
  <c r="AA10" i="18"/>
  <c r="AA22" i="18" s="1"/>
  <c r="AA28" i="18" s="1"/>
  <c r="Z15" i="20" s="1"/>
  <c r="Z10" i="18"/>
  <c r="Z22" i="18" s="1"/>
  <c r="Z28" i="18" s="1"/>
  <c r="Y15" i="20" s="1"/>
  <c r="Y10" i="18"/>
  <c r="Y22" i="18" s="1"/>
  <c r="Y28" i="18" s="1"/>
  <c r="X15" i="20" s="1"/>
  <c r="X10" i="18"/>
  <c r="W10" i="18"/>
  <c r="V10" i="18"/>
  <c r="U10" i="18"/>
  <c r="T10" i="18"/>
  <c r="S10" i="18"/>
  <c r="S22" i="18" s="1"/>
  <c r="S28" i="18" s="1"/>
  <c r="R15" i="20" s="1"/>
  <c r="R10" i="18"/>
  <c r="R22" i="18" s="1"/>
  <c r="R28" i="18" s="1"/>
  <c r="Q15" i="20" s="1"/>
  <c r="Q10" i="18"/>
  <c r="Q22" i="18" s="1"/>
  <c r="Q28" i="18" s="1"/>
  <c r="P15" i="20" s="1"/>
  <c r="P10" i="18"/>
  <c r="O10" i="18"/>
  <c r="N10" i="18"/>
  <c r="M10" i="18"/>
  <c r="L10" i="18"/>
  <c r="K10" i="18"/>
  <c r="K22" i="18" s="1"/>
  <c r="K28" i="18" s="1"/>
  <c r="J15" i="20" s="1"/>
  <c r="J10" i="18"/>
  <c r="J22" i="18" s="1"/>
  <c r="J28" i="18" s="1"/>
  <c r="I15" i="20" s="1"/>
  <c r="I10" i="18"/>
  <c r="I22" i="18" s="1"/>
  <c r="I28" i="18" s="1"/>
  <c r="H15" i="20" s="1"/>
  <c r="H10" i="18"/>
  <c r="G10" i="18"/>
  <c r="F10" i="18"/>
  <c r="E10" i="18"/>
  <c r="D10" i="18"/>
  <c r="C10" i="18"/>
  <c r="C22" i="18" s="1"/>
  <c r="C28" i="18" s="1"/>
  <c r="B15" i="20" s="1"/>
  <c r="AD100" i="16"/>
  <c r="AC100" i="16"/>
  <c r="AB100" i="16"/>
  <c r="AA100" i="16"/>
  <c r="Z100" i="16"/>
  <c r="Y100" i="16"/>
  <c r="X100" i="16"/>
  <c r="W100" i="16"/>
  <c r="V100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AD98" i="16"/>
  <c r="AC98" i="16"/>
  <c r="AB98" i="16"/>
  <c r="AA98" i="16"/>
  <c r="Z98" i="16"/>
  <c r="Y98" i="16"/>
  <c r="X98" i="16"/>
  <c r="W98" i="16"/>
  <c r="V98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AD97" i="16"/>
  <c r="AC97" i="16"/>
  <c r="AB97" i="16"/>
  <c r="AA97" i="16"/>
  <c r="Z97" i="16"/>
  <c r="Y97" i="16"/>
  <c r="X97" i="16"/>
  <c r="W97" i="16"/>
  <c r="V97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AD96" i="16"/>
  <c r="AC96" i="16"/>
  <c r="AB96" i="16"/>
  <c r="AA96" i="16"/>
  <c r="Z96" i="16"/>
  <c r="Y96" i="16"/>
  <c r="X96" i="16"/>
  <c r="W96" i="16"/>
  <c r="V96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AD95" i="16"/>
  <c r="AC95" i="16"/>
  <c r="AB95" i="16"/>
  <c r="AA95" i="16"/>
  <c r="Z95" i="16"/>
  <c r="Y95" i="16"/>
  <c r="X95" i="16"/>
  <c r="W95" i="16"/>
  <c r="V95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AD94" i="16"/>
  <c r="AC94" i="16"/>
  <c r="AB94" i="16"/>
  <c r="AA94" i="16"/>
  <c r="Z94" i="16"/>
  <c r="Y94" i="16"/>
  <c r="X94" i="16"/>
  <c r="W94" i="16"/>
  <c r="V94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AD93" i="16"/>
  <c r="AC93" i="16"/>
  <c r="AB93" i="16"/>
  <c r="AA93" i="16"/>
  <c r="Z93" i="16"/>
  <c r="Y93" i="16"/>
  <c r="X93" i="16"/>
  <c r="W93" i="16"/>
  <c r="V93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AD92" i="16"/>
  <c r="AC92" i="16"/>
  <c r="AB92" i="16"/>
  <c r="AA92" i="16"/>
  <c r="Z92" i="16"/>
  <c r="Y92" i="16"/>
  <c r="X92" i="16"/>
  <c r="W92" i="16"/>
  <c r="V92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AD91" i="16"/>
  <c r="AC91" i="16"/>
  <c r="AB91" i="16"/>
  <c r="AA91" i="16"/>
  <c r="Z91" i="16"/>
  <c r="Y91" i="16"/>
  <c r="X91" i="16"/>
  <c r="W91" i="16"/>
  <c r="V91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AD90" i="16"/>
  <c r="AC90" i="16"/>
  <c r="AB90" i="16"/>
  <c r="AA90" i="16"/>
  <c r="Z90" i="16"/>
  <c r="Y90" i="16"/>
  <c r="X90" i="16"/>
  <c r="W90" i="16"/>
  <c r="V90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AD83" i="16"/>
  <c r="C6" i="18" s="1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AD80" i="16"/>
  <c r="C7" i="18" s="1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AD78" i="16"/>
  <c r="C5" i="18" s="1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AD77" i="16"/>
  <c r="C4" i="18" s="1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AF13" i="16"/>
  <c r="AE13" i="16"/>
  <c r="AD13" i="16"/>
  <c r="AC13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J23" i="18" l="1"/>
  <c r="J29" i="18" s="1"/>
  <c r="I11" i="21" s="1"/>
  <c r="R23" i="18"/>
  <c r="R29" i="18" s="1"/>
  <c r="Q11" i="21" s="1"/>
  <c r="Z23" i="18"/>
  <c r="Z29" i="18" s="1"/>
  <c r="Y11" i="21" s="1"/>
  <c r="C24" i="18"/>
  <c r="C30" i="18" s="1"/>
  <c r="B10" i="25" s="1"/>
  <c r="K24" i="18"/>
  <c r="K30" i="18" s="1"/>
  <c r="J10" i="25" s="1"/>
  <c r="S24" i="18"/>
  <c r="S30" i="18" s="1"/>
  <c r="R10" i="25" s="1"/>
  <c r="AA24" i="18"/>
  <c r="AA30" i="18" s="1"/>
  <c r="Z10" i="25" s="1"/>
  <c r="D25" i="18"/>
  <c r="D31" i="18" s="1"/>
  <c r="C11" i="27" s="1"/>
  <c r="L25" i="18"/>
  <c r="L31" i="18" s="1"/>
  <c r="K11" i="27" s="1"/>
  <c r="T25" i="18"/>
  <c r="T31" i="18" s="1"/>
  <c r="S11" i="27" s="1"/>
  <c r="AB25" i="18"/>
  <c r="AB31" i="18" s="1"/>
  <c r="AA11" i="27" s="1"/>
  <c r="C23" i="18"/>
  <c r="C29" i="18" s="1"/>
  <c r="B11" i="21" s="1"/>
  <c r="K23" i="18"/>
  <c r="K29" i="18" s="1"/>
  <c r="J11" i="21" s="1"/>
  <c r="S23" i="18"/>
  <c r="S29" i="18" s="1"/>
  <c r="R11" i="21" s="1"/>
  <c r="AA23" i="18"/>
  <c r="AA29" i="18" s="1"/>
  <c r="Z11" i="21" s="1"/>
  <c r="D24" i="18"/>
  <c r="D30" i="18" s="1"/>
  <c r="C10" i="25" s="1"/>
  <c r="L24" i="18"/>
  <c r="L30" i="18" s="1"/>
  <c r="K10" i="25" s="1"/>
  <c r="T24" i="18"/>
  <c r="T30" i="18" s="1"/>
  <c r="S10" i="25" s="1"/>
  <c r="AB24" i="18"/>
  <c r="AB30" i="18" s="1"/>
  <c r="AA10" i="25" s="1"/>
  <c r="E25" i="18"/>
  <c r="E31" i="18" s="1"/>
  <c r="D11" i="27" s="1"/>
  <c r="M25" i="18"/>
  <c r="M31" i="18" s="1"/>
  <c r="L11" i="27" s="1"/>
  <c r="U25" i="18"/>
  <c r="U31" i="18" s="1"/>
  <c r="T11" i="27" s="1"/>
  <c r="AC25" i="18"/>
  <c r="AC31" i="18" s="1"/>
  <c r="AB11" i="27" s="1"/>
  <c r="L23" i="18"/>
  <c r="L29" i="18" s="1"/>
  <c r="K11" i="21" s="1"/>
  <c r="U24" i="18"/>
  <c r="U30" i="18" s="1"/>
  <c r="T10" i="25" s="1"/>
  <c r="AD25" i="18"/>
  <c r="AD31" i="18" s="1"/>
  <c r="AC11" i="27" s="1"/>
  <c r="T22" i="18"/>
  <c r="T28" i="18" s="1"/>
  <c r="S15" i="20" s="1"/>
  <c r="AC24" i="18"/>
  <c r="AC30" i="18" s="1"/>
  <c r="AB10" i="25" s="1"/>
  <c r="N23" i="18"/>
  <c r="N29" i="18" s="1"/>
  <c r="M11" i="21" s="1"/>
  <c r="V25" i="18"/>
  <c r="V31" i="18" s="1"/>
  <c r="U11" i="27" s="1"/>
  <c r="T23" i="18"/>
  <c r="T29" i="18" s="1"/>
  <c r="S11" i="21" s="1"/>
  <c r="E24" i="18"/>
  <c r="E30" i="18" s="1"/>
  <c r="D10" i="25" s="1"/>
  <c r="F25" i="18"/>
  <c r="F31" i="18" s="1"/>
  <c r="E11" i="27" s="1"/>
  <c r="L22" i="18"/>
  <c r="L28" i="18" s="1"/>
  <c r="K15" i="20" s="1"/>
  <c r="E23" i="18"/>
  <c r="E29" i="18" s="1"/>
  <c r="D11" i="21" s="1"/>
  <c r="U23" i="18"/>
  <c r="U29" i="18" s="1"/>
  <c r="T11" i="21" s="1"/>
  <c r="F24" i="18"/>
  <c r="F30" i="18" s="1"/>
  <c r="E10" i="25" s="1"/>
  <c r="V24" i="18"/>
  <c r="V30" i="18" s="1"/>
  <c r="U10" i="25" s="1"/>
  <c r="G25" i="18"/>
  <c r="G31" i="18" s="1"/>
  <c r="F11" i="27" s="1"/>
  <c r="AE25" i="18"/>
  <c r="AE31" i="18" s="1"/>
  <c r="AD11" i="27" s="1"/>
  <c r="M22" i="18"/>
  <c r="M28" i="18" s="1"/>
  <c r="L15" i="20" s="1"/>
  <c r="AC22" i="18"/>
  <c r="AC28" i="18" s="1"/>
  <c r="AB15" i="20" s="1"/>
  <c r="V23" i="18"/>
  <c r="V29" i="18" s="1"/>
  <c r="U11" i="21" s="1"/>
  <c r="G24" i="18"/>
  <c r="G30" i="18" s="1"/>
  <c r="F10" i="25" s="1"/>
  <c r="O24" i="18"/>
  <c r="O30" i="18" s="1"/>
  <c r="N10" i="25" s="1"/>
  <c r="AE24" i="18"/>
  <c r="AE30" i="18" s="1"/>
  <c r="AD10" i="25" s="1"/>
  <c r="P25" i="18"/>
  <c r="P31" i="18" s="1"/>
  <c r="O11" i="27" s="1"/>
  <c r="AF25" i="18"/>
  <c r="AF31" i="18" s="1"/>
  <c r="AE11" i="27" s="1"/>
  <c r="F22" i="18"/>
  <c r="F28" i="18" s="1"/>
  <c r="E15" i="20" s="1"/>
  <c r="V22" i="18"/>
  <c r="V28" i="18" s="1"/>
  <c r="U15" i="20" s="1"/>
  <c r="G23" i="18"/>
  <c r="G29" i="18" s="1"/>
  <c r="F11" i="21" s="1"/>
  <c r="W23" i="18"/>
  <c r="W29" i="18" s="1"/>
  <c r="V11" i="21" s="1"/>
  <c r="H24" i="18"/>
  <c r="H30" i="18" s="1"/>
  <c r="G10" i="25" s="1"/>
  <c r="X24" i="18"/>
  <c r="X30" i="18" s="1"/>
  <c r="W10" i="25" s="1"/>
  <c r="I25" i="18"/>
  <c r="I31" i="18" s="1"/>
  <c r="H11" i="27" s="1"/>
  <c r="AG25" i="18"/>
  <c r="AG31" i="18" s="1"/>
  <c r="AF11" i="27" s="1"/>
  <c r="G22" i="18"/>
  <c r="G28" i="18" s="1"/>
  <c r="F15" i="20" s="1"/>
  <c r="O22" i="18"/>
  <c r="O28" i="18" s="1"/>
  <c r="N15" i="20" s="1"/>
  <c r="W22" i="18"/>
  <c r="W28" i="18" s="1"/>
  <c r="V15" i="20" s="1"/>
  <c r="AE22" i="18"/>
  <c r="AE28" i="18" s="1"/>
  <c r="AD15" i="20" s="1"/>
  <c r="H23" i="18"/>
  <c r="H29" i="18" s="1"/>
  <c r="G11" i="21" s="1"/>
  <c r="P23" i="18"/>
  <c r="P29" i="18" s="1"/>
  <c r="O11" i="21" s="1"/>
  <c r="X23" i="18"/>
  <c r="X29" i="18" s="1"/>
  <c r="W11" i="21" s="1"/>
  <c r="AF23" i="18"/>
  <c r="AF29" i="18" s="1"/>
  <c r="AE11" i="21" s="1"/>
  <c r="Q24" i="18"/>
  <c r="Q30" i="18" s="1"/>
  <c r="P10" i="25" s="1"/>
  <c r="Y24" i="18"/>
  <c r="Y30" i="18" s="1"/>
  <c r="X10" i="25" s="1"/>
  <c r="AG24" i="18"/>
  <c r="AG30" i="18" s="1"/>
  <c r="AF10" i="25" s="1"/>
  <c r="J25" i="18"/>
  <c r="J31" i="18" s="1"/>
  <c r="I11" i="27" s="1"/>
  <c r="R25" i="18"/>
  <c r="R31" i="18" s="1"/>
  <c r="Q11" i="27" s="1"/>
  <c r="Z25" i="18"/>
  <c r="Z31" i="18" s="1"/>
  <c r="Y11" i="27" s="1"/>
  <c r="D23" i="18"/>
  <c r="D29" i="18" s="1"/>
  <c r="C11" i="21" s="1"/>
  <c r="AB23" i="18"/>
  <c r="AB29" i="18" s="1"/>
  <c r="AA11" i="21" s="1"/>
  <c r="M24" i="18"/>
  <c r="M30" i="18" s="1"/>
  <c r="L10" i="25" s="1"/>
  <c r="N25" i="18"/>
  <c r="N31" i="18" s="1"/>
  <c r="M11" i="27" s="1"/>
  <c r="D22" i="18"/>
  <c r="D28" i="18" s="1"/>
  <c r="C15" i="20" s="1"/>
  <c r="AB22" i="18"/>
  <c r="AB28" i="18" s="1"/>
  <c r="AA15" i="20" s="1"/>
  <c r="M23" i="18"/>
  <c r="M29" i="18" s="1"/>
  <c r="L11" i="21" s="1"/>
  <c r="AC23" i="18"/>
  <c r="AC29" i="18" s="1"/>
  <c r="AB11" i="21" s="1"/>
  <c r="N24" i="18"/>
  <c r="N30" i="18" s="1"/>
  <c r="M10" i="25" s="1"/>
  <c r="AD24" i="18"/>
  <c r="AD30" i="18" s="1"/>
  <c r="AC10" i="25" s="1"/>
  <c r="O25" i="18"/>
  <c r="O31" i="18" s="1"/>
  <c r="N11" i="27" s="1"/>
  <c r="W25" i="18"/>
  <c r="W31" i="18" s="1"/>
  <c r="V11" i="27" s="1"/>
  <c r="E22" i="18"/>
  <c r="E28" i="18" s="1"/>
  <c r="D15" i="20" s="1"/>
  <c r="U22" i="18"/>
  <c r="U28" i="18" s="1"/>
  <c r="T15" i="20" s="1"/>
  <c r="F23" i="18"/>
  <c r="F29" i="18" s="1"/>
  <c r="E11" i="21" s="1"/>
  <c r="AD23" i="18"/>
  <c r="AD29" i="18" s="1"/>
  <c r="AC11" i="21" s="1"/>
  <c r="W24" i="18"/>
  <c r="W30" i="18" s="1"/>
  <c r="V10" i="25" s="1"/>
  <c r="H25" i="18"/>
  <c r="H31" i="18" s="1"/>
  <c r="G11" i="27" s="1"/>
  <c r="X25" i="18"/>
  <c r="X31" i="18" s="1"/>
  <c r="W11" i="27" s="1"/>
  <c r="N22" i="18"/>
  <c r="N28" i="18" s="1"/>
  <c r="M15" i="20" s="1"/>
  <c r="AD22" i="18"/>
  <c r="AD28" i="18" s="1"/>
  <c r="AC15" i="20" s="1"/>
  <c r="O23" i="18"/>
  <c r="O29" i="18" s="1"/>
  <c r="N11" i="21" s="1"/>
  <c r="AE23" i="18"/>
  <c r="AE29" i="18" s="1"/>
  <c r="AD11" i="21" s="1"/>
  <c r="P24" i="18"/>
  <c r="P30" i="18" s="1"/>
  <c r="O10" i="25" s="1"/>
  <c r="AF24" i="18"/>
  <c r="AF30" i="18" s="1"/>
  <c r="AE10" i="25" s="1"/>
  <c r="Q25" i="18"/>
  <c r="Q31" i="18" s="1"/>
  <c r="P11" i="27" s="1"/>
  <c r="Y25" i="18"/>
  <c r="Y31" i="18" s="1"/>
  <c r="X11" i="27" s="1"/>
  <c r="I24" i="18"/>
  <c r="I30" i="18" s="1"/>
  <c r="H10" i="25" s="1"/>
  <c r="H22" i="18"/>
  <c r="H28" i="18" s="1"/>
  <c r="G15" i="20" s="1"/>
  <c r="P22" i="18"/>
  <c r="P28" i="18" s="1"/>
  <c r="O15" i="20" s="1"/>
  <c r="X22" i="18"/>
  <c r="X28" i="18" s="1"/>
  <c r="W15" i="20" s="1"/>
  <c r="AF22" i="18"/>
  <c r="AF28" i="18" s="1"/>
  <c r="AE15" i="20" s="1"/>
  <c r="I23" i="18"/>
  <c r="I29" i="18" s="1"/>
  <c r="H11" i="21" s="1"/>
  <c r="Q23" i="18"/>
  <c r="Q29" i="18" s="1"/>
  <c r="P11" i="21" s="1"/>
  <c r="Y23" i="18"/>
  <c r="Y29" i="18" s="1"/>
  <c r="X11" i="21" s="1"/>
  <c r="AG23" i="18"/>
  <c r="AG29" i="18" s="1"/>
  <c r="AF11" i="21" s="1"/>
  <c r="J24" i="18"/>
  <c r="J30" i="18" s="1"/>
  <c r="I10" i="25" s="1"/>
  <c r="R24" i="18"/>
  <c r="R30" i="18" s="1"/>
  <c r="Q10" i="25" s="1"/>
  <c r="Z24" i="18"/>
  <c r="Z30" i="18" s="1"/>
  <c r="Y10" i="25" s="1"/>
  <c r="C25" i="18"/>
  <c r="C31" i="18" s="1"/>
  <c r="B11" i="27" s="1"/>
  <c r="K25" i="18"/>
  <c r="K31" i="18" s="1"/>
  <c r="J11" i="27" s="1"/>
  <c r="S25" i="18"/>
  <c r="S31" i="18" s="1"/>
  <c r="R11" i="27" s="1"/>
  <c r="AA25" i="18"/>
  <c r="AA31" i="18" s="1"/>
  <c r="Z11" i="27" s="1"/>
</calcChain>
</file>

<file path=xl/sharedStrings.xml><?xml version="1.0" encoding="utf-8"?>
<sst xmlns="http://schemas.openxmlformats.org/spreadsheetml/2006/main" count="2592" uniqueCount="1241">
  <si>
    <t>BPoIFUfE BAU Proportion of Industrial Fuel Used for Energy</t>
  </si>
  <si>
    <t>Sources:</t>
  </si>
  <si>
    <t>All Subscripts Except Waste Management</t>
  </si>
  <si>
    <t>EPA</t>
  </si>
  <si>
    <t>State Inventory and Projection Tool</t>
  </si>
  <si>
    <t>https://www.epa.gov/statelocalenergy/download-state-inventory-and-projection-tool</t>
  </si>
  <si>
    <t>Note:</t>
  </si>
  <si>
    <t>This variable is based on data in indst/BIFUbC.</t>
  </si>
  <si>
    <t>Update that variable first, then use it to update this variable.</t>
  </si>
  <si>
    <t xml:space="preserve">Estimate the portion of industrial fuel use used for energy purposes, based on the national non-energy estimates from the SIT tool. </t>
  </si>
  <si>
    <t>Methodology - use non-energy factors from the SIT tool and apply to state energy consumption for:</t>
  </si>
  <si>
    <t>iron and steel sector (coal); chemicals sector (natural gas); refinery sector (crude oil); chemicals sector (LPG) - aligned with US-EPS</t>
  </si>
  <si>
    <t>Nonetheless, energy use tables for all industry categories from BIFUbC are included</t>
  </si>
  <si>
    <t>here, so it is easy to verify which industries have any feedstock fuel use.</t>
  </si>
  <si>
    <t>Note on Crude Oil Use by Refineries</t>
  </si>
  <si>
    <t>Crude oil use for energy purposes by refineries is estimated using the energy content of the fuels</t>
  </si>
  <si>
    <t>derived from crude oil that are burned by refineries for energy.  This is approximate,</t>
  </si>
  <si>
    <t>since it does not account for either energy transformation losses, nor refinery</t>
  </si>
  <si>
    <t>processing gain.  If very high accuracy is needed for energy consumed by refineries themselves,</t>
  </si>
  <si>
    <t>this methodology can be updated in the future.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</si>
  <si>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</si>
  <si>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</si>
  <si>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</si>
  <si>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</si>
  <si>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</si>
  <si>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</si>
  <si>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</si>
  <si>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</si>
  <si>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</si>
  <si>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</si>
  <si>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PSD000</t>
  </si>
  <si>
    <t>11. Petroleum and Other Liquids Supply and Disposition</t>
  </si>
  <si>
    <t>Compound</t>
  </si>
  <si>
    <t>(million barrels per day, unless otherwise noted)</t>
  </si>
  <si>
    <t xml:space="preserve"> Growth </t>
  </si>
  <si>
    <t xml:space="preserve">2020-2050 </t>
  </si>
  <si>
    <t xml:space="preserve"> Supply and Disposition</t>
  </si>
  <si>
    <t>(percent)</t>
  </si>
  <si>
    <t xml:space="preserve"> Crude Oil</t>
  </si>
  <si>
    <t>PSD000:ba_DomesticCrude</t>
  </si>
  <si>
    <t xml:space="preserve">   Domestic Crude Production 1/</t>
  </si>
  <si>
    <t>PSD000:ba_Alaska</t>
  </si>
  <si>
    <t xml:space="preserve">     Alaska</t>
  </si>
  <si>
    <t>PSD000:ba_Lower48States</t>
  </si>
  <si>
    <t xml:space="preserve">     Lower 48 States</t>
  </si>
  <si>
    <t>PSD000:ba_NetImports</t>
  </si>
  <si>
    <t xml:space="preserve">   Net Imports</t>
  </si>
  <si>
    <t>- -</t>
  </si>
  <si>
    <t>PSD000:ba_GrossImports</t>
  </si>
  <si>
    <t xml:space="preserve">     Gross Imports</t>
  </si>
  <si>
    <t>PSD000:ba_Exports</t>
  </si>
  <si>
    <t xml:space="preserve">     Exports</t>
  </si>
  <si>
    <t>PSD000:ba_OtherCrudeSup</t>
  </si>
  <si>
    <t xml:space="preserve">   Other Crude Supply 2/</t>
  </si>
  <si>
    <t>PSD000:ba_TotalCrudeSup</t>
  </si>
  <si>
    <t xml:space="preserve">     Total Crude Supply</t>
  </si>
  <si>
    <t>PSD000:ca_NetProductImp</t>
  </si>
  <si>
    <t xml:space="preserve"> Net Product Imports</t>
  </si>
  <si>
    <t>PSD000:ca_GrossRefinedP</t>
  </si>
  <si>
    <t xml:space="preserve">   Gross Refined Product Imports 3/</t>
  </si>
  <si>
    <t>PSD000:ca_UnfinishedOil</t>
  </si>
  <si>
    <t xml:space="preserve">   Unfinished Oil Imports</t>
  </si>
  <si>
    <t>PSD000:ca_BlendingCompo</t>
  </si>
  <si>
    <t xml:space="preserve">   Blending Component Imports</t>
  </si>
  <si>
    <t>PSD000:ca_Exports</t>
  </si>
  <si>
    <t xml:space="preserve">   Exports</t>
  </si>
  <si>
    <t>PSD000:ca_RefineryProce</t>
  </si>
  <si>
    <t xml:space="preserve"> Refinery Processing Gain 4/</t>
  </si>
  <si>
    <t>PSD000:ProductStockDraw</t>
  </si>
  <si>
    <t xml:space="preserve"> Product Stock Withdrawal</t>
  </si>
  <si>
    <t>PSD000:ca_NaturalGasPla</t>
  </si>
  <si>
    <t xml:space="preserve"> Natural Gas Plant Liquids</t>
  </si>
  <si>
    <t>PSD000:from_Renewables</t>
  </si>
  <si>
    <t xml:space="preserve"> Biofuels</t>
  </si>
  <si>
    <t>PSD000:cb_TotalEthanol</t>
  </si>
  <si>
    <t xml:space="preserve">   Ethanol</t>
  </si>
  <si>
    <t>PSD000:ca_DomesticEthan</t>
  </si>
  <si>
    <t xml:space="preserve">     Domestic Production</t>
  </si>
  <si>
    <t>PSD000:ca_EthanolImport</t>
  </si>
  <si>
    <t xml:space="preserve">     Net Imports</t>
  </si>
  <si>
    <t>PSD000:ca_EthanolWithdr</t>
  </si>
  <si>
    <t xml:space="preserve">     Stock Withdrawal</t>
  </si>
  <si>
    <t>PSD000:cb_TotalBiodiesl</t>
  </si>
  <si>
    <t xml:space="preserve">   Biodiesel</t>
  </si>
  <si>
    <t>PSD000:cb_DomesticBiodi</t>
  </si>
  <si>
    <t>PSD000:cb_BiodieselImpo</t>
  </si>
  <si>
    <t>PSD000:cb_BiodieselWith</t>
  </si>
  <si>
    <t>PSD000:Other_BM-derived</t>
  </si>
  <si>
    <t xml:space="preserve">   Other Biomass-derived Liquids 5/</t>
  </si>
  <si>
    <t>PSD000:Other_BM_Dome</t>
  </si>
  <si>
    <t>PSD000:Other_BM_NetImp</t>
  </si>
  <si>
    <t>PSD000:Other_BM_Stock</t>
  </si>
  <si>
    <t>PSD000:AllLiquidsfromGa</t>
  </si>
  <si>
    <t xml:space="preserve"> Liquids from Gas</t>
  </si>
  <si>
    <t>PSD000:ca_LiquidsfromCo</t>
  </si>
  <si>
    <t xml:space="preserve"> Liquids from Coal</t>
  </si>
  <si>
    <t>PSD000:ca_OtherOther</t>
  </si>
  <si>
    <t xml:space="preserve"> Other 6/</t>
  </si>
  <si>
    <t>PSD000:da_TotalPrimaryS</t>
  </si>
  <si>
    <t xml:space="preserve"> Total Primary Supply 7/</t>
  </si>
  <si>
    <t xml:space="preserve"> Product Supplied</t>
  </si>
  <si>
    <t xml:space="preserve">   by Fuel</t>
  </si>
  <si>
    <t>PSD000:ea_LiqPetGas</t>
  </si>
  <si>
    <t xml:space="preserve">     Liquefied Petroleum Gases and Other 8/</t>
  </si>
  <si>
    <t>PSD000:ea_MotorGasoline</t>
  </si>
  <si>
    <t xml:space="preserve">     Motor Gasoline 9/</t>
  </si>
  <si>
    <t>PSD000:ea_E85E85E85E85</t>
  </si>
  <si>
    <t xml:space="preserve">        of which:  E85 10/</t>
  </si>
  <si>
    <t>PSD000:ea_JetFuel</t>
  </si>
  <si>
    <t xml:space="preserve">     Jet Fuel 11/</t>
  </si>
  <si>
    <t>PSD000:ea_DistillateFue</t>
  </si>
  <si>
    <t xml:space="preserve">     Distillate Fuel Oil 12/</t>
  </si>
  <si>
    <t>PSD000:eb_DieselAllSect</t>
  </si>
  <si>
    <t xml:space="preserve">       of which:  Diesel</t>
  </si>
  <si>
    <t>PSD000:ea_ResidualFuel</t>
  </si>
  <si>
    <t xml:space="preserve">     Residual Fuel Oil</t>
  </si>
  <si>
    <t>PSD000:ea_Other</t>
  </si>
  <si>
    <t xml:space="preserve">     Other 13/</t>
  </si>
  <si>
    <t xml:space="preserve">   by Sector</t>
  </si>
  <si>
    <t>PSD000:fa_Residentialan</t>
  </si>
  <si>
    <t xml:space="preserve">     Residential and Commercial</t>
  </si>
  <si>
    <t>PSD000:fa_Industrial</t>
  </si>
  <si>
    <t xml:space="preserve">     Industrial 14/</t>
  </si>
  <si>
    <t>PSD000:fa_Transportatio</t>
  </si>
  <si>
    <t xml:space="preserve">     Transportation</t>
  </si>
  <si>
    <t>PSD000:fa_ElectricPower</t>
  </si>
  <si>
    <t xml:space="preserve">     Electric Power 15/</t>
  </si>
  <si>
    <t>PSD000:fa_balancesector</t>
  </si>
  <si>
    <t xml:space="preserve">     Unspecified Sector 16/</t>
  </si>
  <si>
    <t>PSD000:fa_Total</t>
  </si>
  <si>
    <t xml:space="preserve">   Total</t>
  </si>
  <si>
    <t>PSD000:ga_Discrepancy</t>
  </si>
  <si>
    <t xml:space="preserve"> Discrepancy 17/</t>
  </si>
  <si>
    <t>PSD000:ha_DomesticRefin</t>
  </si>
  <si>
    <t>Domestic Refinery Distillation Capacity 18/</t>
  </si>
  <si>
    <t>PSD000:ha_CapacityUtili</t>
  </si>
  <si>
    <t>Capacity Utilization Rate (percent) 19/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</si>
  <si>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</si>
  <si>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</si>
  <si>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</si>
  <si>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</si>
  <si>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</si>
  <si>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</si>
  <si>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</si>
  <si>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Net Import Share of Product Supplied (percent)</t>
  </si>
  <si>
    <t>Expenditures for Imported Crude Oil and</t>
  </si>
  <si>
    <t>PSD000:ha_PetroleumProd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</si>
  <si>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</si>
  <si>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</si>
  <si>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</si>
  <si>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</si>
  <si>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</si>
  <si>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have a lower specific gravity than the crude oil processed.</t>
  </si>
  <si>
    <t>5/ Includes pyrolysis oils, biomass-derived Fischer-Tropsch liquids, biobutanol, and renewable feedstocks used for the</t>
  </si>
  <si>
    <t>on-site production of diesel and gasoline.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</si>
  <si>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</si>
  <si>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</si>
  <si>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renewable sources, liquids from gas, liquids from coal, and other supply.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</si>
  <si>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</si>
  <si>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</si>
  <si>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</si>
  <si>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issues, the percentage of ethanol varies seasonally.  The annual average ethanol content of 74 percent is used for these projections.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</si>
  <si>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</si>
  <si>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</si>
  <si>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</si>
  <si>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coke, crude oil product supplied, methanol, miscellaneous petroleum products, and kerosene not used in the residential sector.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</si>
  <si>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</si>
  <si>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</si>
  <si>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</si>
  <si>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</si>
  <si>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</si>
  <si>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</si>
  <si>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operable refining capacity in barrels per calendar day.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</si>
  <si>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</si>
  <si>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</si>
  <si>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</si>
  <si>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</si>
  <si>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</si>
  <si>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 xml:space="preserve"> Shipments, Energy Consumption, and Emissions</t>
  </si>
  <si>
    <t>IRF000:ba_ValueofShipme</t>
  </si>
  <si>
    <t>Value of Shipments (billion 2012 dollars)</t>
  </si>
  <si>
    <t>Inputs to Distillation Units</t>
  </si>
  <si>
    <t>IRF000:ba_CrudeOilInput</t>
  </si>
  <si>
    <t>(million barrels per day)</t>
  </si>
  <si>
    <t>Total Energy Consumption (trillion Btu) 1/</t>
  </si>
  <si>
    <t>IRF000:ca_ResidualOil</t>
  </si>
  <si>
    <t xml:space="preserve"> Residual Fuel Oil</t>
  </si>
  <si>
    <t>IRF000:ca_DistillateOil</t>
  </si>
  <si>
    <t xml:space="preserve"> Distillate Fuel Oil</t>
  </si>
  <si>
    <t>IRF000:ca_LiquefiedPetr</t>
  </si>
  <si>
    <t xml:space="preserve"> Liquefied Petroleum Gases</t>
  </si>
  <si>
    <t>IRF000:ca_PetroleumCoke</t>
  </si>
  <si>
    <t xml:space="preserve"> Petroleum Coke</t>
  </si>
  <si>
    <t>IRF000:ca_StillGas</t>
  </si>
  <si>
    <t xml:space="preserve"> Still Gas</t>
  </si>
  <si>
    <t>IRF000:ca_OtherPetroleu</t>
  </si>
  <si>
    <t xml:space="preserve"> Other Petroleum 2/</t>
  </si>
  <si>
    <t>IRF000:ca_PetroleumSubt</t>
  </si>
  <si>
    <t xml:space="preserve">   Petroleum and Other Liquids Subtotal</t>
  </si>
  <si>
    <t>IRF000:ca_NaturalGas</t>
  </si>
  <si>
    <t xml:space="preserve"> Natural Gas</t>
  </si>
  <si>
    <t>IRF000:NatGas_owHeatPow</t>
  </si>
  <si>
    <t xml:space="preserve">    of which:  Heat and Power</t>
  </si>
  <si>
    <t>IRF000:NatGas_owFeed</t>
  </si>
  <si>
    <t xml:space="preserve">    of which:  Feedstocks</t>
  </si>
  <si>
    <t>IRF000:NatGas_owGTLHeat</t>
  </si>
  <si>
    <t xml:space="preserve">    of which:  Gas-to-Liquids Heat</t>
  </si>
  <si>
    <t>IRF000:ca_SteamCoal</t>
  </si>
  <si>
    <t xml:space="preserve"> Steam Coal 3/</t>
  </si>
  <si>
    <t>IRF000:ca_BiofuelsHeat</t>
  </si>
  <si>
    <t xml:space="preserve"> Biofuels Heat and Coproducts</t>
  </si>
  <si>
    <t>IRF000:ca_PurchasedElec</t>
  </si>
  <si>
    <t xml:space="preserve"> Purchased Electricity</t>
  </si>
  <si>
    <t>IRF000:ca_Total</t>
  </si>
  <si>
    <t>Carbon Dioxide Emissions 4/</t>
  </si>
  <si>
    <t>IRF000:ea_tonscarbon_dd</t>
  </si>
  <si>
    <t>(million metric tons carbon dioxide)</t>
  </si>
  <si>
    <t>Energy Related to Refining Activity Only</t>
  </si>
  <si>
    <t xml:space="preserve">  Energy Consumption</t>
  </si>
  <si>
    <t>IRF000:da_ResidualOil</t>
  </si>
  <si>
    <t xml:space="preserve">    Residual Fuel Oil</t>
  </si>
  <si>
    <t>IRF000:da_DistillateOil</t>
  </si>
  <si>
    <t xml:space="preserve">    Distillate Fuel Oil</t>
  </si>
  <si>
    <t>IRF000:da_LiquefiedPetr</t>
  </si>
  <si>
    <t xml:space="preserve">    Liquefied Petroleum Gases</t>
  </si>
  <si>
    <t>IRF000:da_PetroleumCoke</t>
  </si>
  <si>
    <t xml:space="preserve">    Petroleum Coke</t>
  </si>
  <si>
    <t>IRF000:da_StillGas</t>
  </si>
  <si>
    <t xml:space="preserve">    Still Gas</t>
  </si>
  <si>
    <t>IRF000:da_OtherPetroleu</t>
  </si>
  <si>
    <t xml:space="preserve">    Other Petroleum 2/</t>
  </si>
  <si>
    <t>IRF000:da_PetroleumSubt</t>
  </si>
  <si>
    <t xml:space="preserve">      Petroleum and Other Liquids Subtotal</t>
  </si>
  <si>
    <t>IRF000:da_NaturalGas</t>
  </si>
  <si>
    <t xml:space="preserve">    Natural Gas</t>
  </si>
  <si>
    <t>IRF000:da_SteamCoal</t>
  </si>
  <si>
    <t xml:space="preserve">    Steam Coal</t>
  </si>
  <si>
    <t>IRF000:da_PurchasedElec</t>
  </si>
  <si>
    <t xml:space="preserve">    Purchased Electricity</t>
  </si>
  <si>
    <t>IRF000:da_Total</t>
  </si>
  <si>
    <t xml:space="preserve">      Total</t>
  </si>
  <si>
    <t xml:space="preserve">  Carbon Dioxide Emissions 4/</t>
  </si>
  <si>
    <t>IRF000:da_tonscarbon_dd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</si>
  <si>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</si>
  <si>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</si>
  <si>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</si>
  <si>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>IRF000:db_ResidualOil</t>
  </si>
  <si>
    <t>IRF000:db_DistillateOil</t>
  </si>
  <si>
    <t>IRF000:db_LiquefiedPetr</t>
  </si>
  <si>
    <t>IRF000:db_PetroleumCoke</t>
  </si>
  <si>
    <t>IRF000:db_StillGas</t>
  </si>
  <si>
    <t>IRF000:db_OtherPetroleu</t>
  </si>
  <si>
    <t>IRF000:db_PetroleumSubt</t>
  </si>
  <si>
    <t>IRF000:db_NaturalGas</t>
  </si>
  <si>
    <t>IRF000:db_SteamCoal</t>
  </si>
  <si>
    <t xml:space="preserve">    Steam Coal 3/</t>
  </si>
  <si>
    <t>IRF000:db_PurchasedElec</t>
  </si>
  <si>
    <t>IRF000:db_Total</t>
  </si>
  <si>
    <t>Combined Heat and Power</t>
  </si>
  <si>
    <t xml:space="preserve">  Generating Capacity (gigawatts)</t>
  </si>
  <si>
    <t>IRF000:ga_Petroleum</t>
  </si>
  <si>
    <t xml:space="preserve">    Petroleum</t>
  </si>
  <si>
    <t>IRF000:ga_NaturalGas</t>
  </si>
  <si>
    <t>IRF000:ga_Coal</t>
  </si>
  <si>
    <t xml:space="preserve">    Coal 3/</t>
  </si>
  <si>
    <t>IRF000:ga_Other</t>
  </si>
  <si>
    <t xml:space="preserve">    Other 5/</t>
  </si>
  <si>
    <t>IRF000:ga_Total</t>
  </si>
  <si>
    <t xml:space="preserve">  Net Generation (billion kilowatthours)</t>
  </si>
  <si>
    <t>IRF000:ha_Petroleum</t>
  </si>
  <si>
    <t>IRF000:ha_NaturalGas</t>
  </si>
  <si>
    <t>IRF000:ha_Coal</t>
  </si>
  <si>
    <t>IRF000:ha_Other</t>
  </si>
  <si>
    <t>IRF000:ha_Total</t>
  </si>
  <si>
    <t xml:space="preserve">    Disposition</t>
  </si>
  <si>
    <t>IRF000:ha_SalestotheGri</t>
  </si>
  <si>
    <t xml:space="preserve">      Sales to the Grid</t>
  </si>
  <si>
    <t>IRF000:ha_Generationfor</t>
  </si>
  <si>
    <t xml:space="preserve">      Generation for Own Use</t>
  </si>
  <si>
    <t>Energy Consumed at Ethanol Plants</t>
  </si>
  <si>
    <t>(trillion Btu)</t>
  </si>
  <si>
    <t>IRF000:ja_NaturalGas</t>
  </si>
  <si>
    <t xml:space="preserve">  Natural Gas</t>
  </si>
  <si>
    <t>IRF000:ja_Coal</t>
  </si>
  <si>
    <t xml:space="preserve">  Coal</t>
  </si>
  <si>
    <t>IRF000:ja_Electricity</t>
  </si>
  <si>
    <t xml:space="preserve">  Electricity</t>
  </si>
  <si>
    <t>IRF000:ja_Total</t>
  </si>
  <si>
    <t xml:space="preserve">    Total</t>
  </si>
  <si>
    <t xml:space="preserve">   1/ Includes energy for combined heat and power plants that have a non-regulatory status, small on-site generating systems, and</t>
  </si>
  <si>
    <t>consumption at ethanol plants.</t>
  </si>
  <si>
    <t xml:space="preserve">   2/ Includes ethane, natural gasoline, and refinery olefins.</t>
  </si>
  <si>
    <t xml:space="preserve">   3/ Includes lubricants and miscellaneous petroleum products.</t>
  </si>
  <si>
    <t xml:space="preserve">   4/ Where coal-to-liquids (CTL) technology is adopted in these projections, the plants are assumed to produce oil products and</t>
  </si>
  <si>
    <t>to generate electricity.  A portion of the coal use is attributed to feedstock use to produce the liquids.  The feedstock portion</t>
  </si>
  <si>
    <t>is assumed to be equal to the Btu content of the liquids produced.  The rest of the coal used in CTL plants is accounted for in</t>
  </si>
  <si>
    <t>industrial steam coal consumption, a portion of which is reflected in energy used for end-use sector combined heat and power.</t>
  </si>
  <si>
    <t xml:space="preserve">   5/ Includes emissions attributable to the fuels consumed to generate the purchased electricity.</t>
  </si>
  <si>
    <t xml:space="preserve">   6/ Includes municipal waste, wood, and other biomass.</t>
  </si>
  <si>
    <t xml:space="preserve">   Btu = British thermal unit.</t>
  </si>
  <si>
    <t xml:space="preserve">   - - = Not applicable.</t>
  </si>
  <si>
    <t xml:space="preserve">   Note:  Includes estimated consumption for petroleum and other liquids.  Totals may not equal sum of components due to independent</t>
  </si>
  <si>
    <t>rounding.</t>
  </si>
  <si>
    <t xml:space="preserve">   Sources:  2019 value of shipments:  IHS Markit, Macroeconomic model, May 2019.</t>
  </si>
  <si>
    <t>Other 2019:  U.S. Energy Information Administration (EIA), Short-Term Energy Outlook, October 2019 and EIA, AEO2020 National Energy Modeling System run ref2020.d112119a.</t>
  </si>
  <si>
    <t>Projections: EIA, AEO2020 National Energy Modeling System run ref2020.d112119a.</t>
  </si>
  <si>
    <t>IFD000</t>
  </si>
  <si>
    <t>25. Food Industry Energy Consumption</t>
  </si>
  <si>
    <t xml:space="preserve"> Shipments &amp; Energy Consumption</t>
  </si>
  <si>
    <t>IFD000:ba_ValueofShipme</t>
  </si>
  <si>
    <t>Energy Consumption (trillion Btu) 1/</t>
  </si>
  <si>
    <t>IFD000:ca_ResidualOil</t>
  </si>
  <si>
    <t>IFD000:ca_DistillateOil</t>
  </si>
  <si>
    <t>IFD000:ca_LiquefiedPetr</t>
  </si>
  <si>
    <t xml:space="preserve"> Propane</t>
  </si>
  <si>
    <t>IFD000:ca_OtherPetroleu</t>
  </si>
  <si>
    <t>IFD000:ca_PetroleumSubt</t>
  </si>
  <si>
    <t>IFD000:ca_NaturalGas</t>
  </si>
  <si>
    <t>IFD000:ca_SteamCoal</t>
  </si>
  <si>
    <t xml:space="preserve"> Steam Coal</t>
  </si>
  <si>
    <t>IFD000:ca_Renewables</t>
  </si>
  <si>
    <t xml:space="preserve"> Renewables</t>
  </si>
  <si>
    <t>IFD000:ca_PurchasedElec</t>
  </si>
  <si>
    <t>IFD000:ca_Total</t>
  </si>
  <si>
    <t>Energy Consumption per Unit of Output</t>
  </si>
  <si>
    <t>(thousand Btu per 2012 dollar shipments)</t>
  </si>
  <si>
    <t>IFD000:da_ResidualOil</t>
  </si>
  <si>
    <t>IFD000:da_DistillateOil</t>
  </si>
  <si>
    <t>IFD000:da_LiquefiedPetr</t>
  </si>
  <si>
    <t>IFD000:da_OtherPetroleu</t>
  </si>
  <si>
    <t>IFD000:da_PetroleumSubt</t>
  </si>
  <si>
    <t>IFD000:da_NaturalGas</t>
  </si>
  <si>
    <t>IFD000:da_SteamCoal</t>
  </si>
  <si>
    <t>IFD000:da_Renewables</t>
  </si>
  <si>
    <t>IFD000:da_PurchasedElec</t>
  </si>
  <si>
    <t>IFD000:da_Total</t>
  </si>
  <si>
    <t>Carbon Dioxide Emissions 3/</t>
  </si>
  <si>
    <t>IFD000:ea_tonscarbon_dd</t>
  </si>
  <si>
    <t>Combined Heat and Power 4/</t>
  </si>
  <si>
    <t>IFD000:ga_Petroleum</t>
  </si>
  <si>
    <t>IFD000:ga_NaturalGas</t>
  </si>
  <si>
    <t>IFD000:ga_Coal</t>
  </si>
  <si>
    <t xml:space="preserve">    Coal</t>
  </si>
  <si>
    <t>IFD000:ga_Other</t>
  </si>
  <si>
    <t>IFD000:ga_Total</t>
  </si>
  <si>
    <t>IFD000:ha_Petroleum</t>
  </si>
  <si>
    <t>IFD000:ha_NaturalGas</t>
  </si>
  <si>
    <t>IFD000:ha_Coal</t>
  </si>
  <si>
    <t>IFD000:ha_Other</t>
  </si>
  <si>
    <t>IFD000:ha_Total</t>
  </si>
  <si>
    <t>IFD000:ha_SalestotheGri</t>
  </si>
  <si>
    <t>IFD000:ha_Generationfor</t>
  </si>
  <si>
    <t xml:space="preserve">   1/ Includes energy for combined heat and power plants that have a non-regulatory status, small on-site generating systems.</t>
  </si>
  <si>
    <t xml:space="preserve">   2/ Includes petroleum coke, lubricants, and miscellaneous petroleum products.</t>
  </si>
  <si>
    <t xml:space="preserve">   3/ Includes emissions attributable to the fuels consumed to generate the purchased electricity.</t>
  </si>
  <si>
    <t xml:space="preserve">   4/ Includes industrial-owned generators not classified as combined heat and power, such as standby generators.</t>
  </si>
  <si>
    <t xml:space="preserve">   5/ Includes wood and other biomass, waste heat, municipal waste, and renewable sources.</t>
  </si>
  <si>
    <t>Other 2019:  U.S. Energy Information Administration (EIA), Short-Term Energy Outlook, October 2019 and EIA, AEO2020 National Energy</t>
  </si>
  <si>
    <t>Modeling System run ref2020.d112119a.  Projections: EIA, AEO2020 National Energy Modeling System run ref2020.d112119a.</t>
  </si>
  <si>
    <t>Annual Energy Outlook 2020</t>
  </si>
  <si>
    <t>ref2020</t>
  </si>
  <si>
    <t>d112119a</t>
  </si>
  <si>
    <t xml:space="preserve"> January 2020</t>
  </si>
  <si>
    <t>IPP000</t>
  </si>
  <si>
    <t>26. Paper Industry Energy Consumption</t>
  </si>
  <si>
    <t>2019-</t>
  </si>
  <si>
    <t>IPP000:ba_ValueofShipme</t>
  </si>
  <si>
    <t>IPP000:ca_ResidualOil</t>
  </si>
  <si>
    <t>IPP000:ca_DistillateOil</t>
  </si>
  <si>
    <t>IPP000:ca_LiquefiedPetr</t>
  </si>
  <si>
    <t>IPP000:ca_PetroleumCoke</t>
  </si>
  <si>
    <t>IPP000:ca_OtherPetrol</t>
  </si>
  <si>
    <t>IPP000:ca_PetroleumSubt</t>
  </si>
  <si>
    <t>IPP000:ca_NaturalGas</t>
  </si>
  <si>
    <t>IPP000:ca_SteamCoal</t>
  </si>
  <si>
    <t>IPP000:ca_Renewables</t>
  </si>
  <si>
    <t>IPP000:ca_PurchasedElec</t>
  </si>
  <si>
    <t>IPP000:ca_Total</t>
  </si>
  <si>
    <t>IPP000:da_ResidualOil</t>
  </si>
  <si>
    <t>IPP000:da_DistillateOil</t>
  </si>
  <si>
    <t>IPP000:da_LiquefiedPetr</t>
  </si>
  <si>
    <t>IPP000:da_PetroleumCoke</t>
  </si>
  <si>
    <t>IPP000:da_OtherPetrol</t>
  </si>
  <si>
    <t>IPP000:da_PetroleumSubt</t>
  </si>
  <si>
    <t>IPP000:da_NaturalGas</t>
  </si>
  <si>
    <t>IPP000:da_SteamCoal</t>
  </si>
  <si>
    <t>IPP000:da_Renewables</t>
  </si>
  <si>
    <t>IPP000:da_PurchasedElec</t>
  </si>
  <si>
    <t>IPP000:da_Total</t>
  </si>
  <si>
    <t>IPP000:ea_tonscarbon_dd</t>
  </si>
  <si>
    <t>IPP000:ga_Petroleum</t>
  </si>
  <si>
    <t>IPP000:ga_NaturalGas</t>
  </si>
  <si>
    <t>IPP000:ga_Coal</t>
  </si>
  <si>
    <t>IPP000:ga_Other</t>
  </si>
  <si>
    <t>IPP000:ga_Total</t>
  </si>
  <si>
    <t>IPP000:ha_Petroleum</t>
  </si>
  <si>
    <t>IPP000:ha_NaturalGas</t>
  </si>
  <si>
    <t>IPP000:ha_Coal</t>
  </si>
  <si>
    <t>IPP000:ha_Other</t>
  </si>
  <si>
    <t>IPP000:ha_Total</t>
  </si>
  <si>
    <t>IPP000:ha_SalestotheGri</t>
  </si>
  <si>
    <t>IPP000:ha_Generationfor</t>
  </si>
  <si>
    <t xml:space="preserve">   2/ Includes lubricants, and miscellaneous petroleum products.</t>
  </si>
  <si>
    <t>ICH000</t>
  </si>
  <si>
    <t>27. Bulk Chemical Industry Energy Consumption</t>
  </si>
  <si>
    <t>ICH000:ba_ValueofShipme</t>
  </si>
  <si>
    <t xml:space="preserve">  Heat and Power</t>
  </si>
  <si>
    <t>ICH000:ca_ResidualOil</t>
  </si>
  <si>
    <t>ICH000:ca_DistillateOil</t>
  </si>
  <si>
    <t>ICH000:ca_LiquefiedPetr</t>
  </si>
  <si>
    <t xml:space="preserve">    Propane</t>
  </si>
  <si>
    <t>ICH000:ca_PetroleumCoke</t>
  </si>
  <si>
    <t>ICH000:ca_OtherPetroleu</t>
  </si>
  <si>
    <t>ICH000:ca_PetroleumSubt</t>
  </si>
  <si>
    <t>ICH000:ca_NaturalGas</t>
  </si>
  <si>
    <t>ICH000:ca_SteamCoal</t>
  </si>
  <si>
    <t>ICH000:ca_Renewables</t>
  </si>
  <si>
    <t xml:space="preserve">    Renewables</t>
  </si>
  <si>
    <t>ICH000:ca_PurchasedElec</t>
  </si>
  <si>
    <t>ICH000:ca_TotalHeatandP</t>
  </si>
  <si>
    <t xml:space="preserve">      Total Heat and Power</t>
  </si>
  <si>
    <t xml:space="preserve">  Feedstock</t>
  </si>
  <si>
    <t>ICH000:da_LiquefiedPetr</t>
  </si>
  <si>
    <t xml:space="preserve">    Liquefied Petroleum Gases and Other 3/</t>
  </si>
  <si>
    <t>ICH000:da_Propylene</t>
  </si>
  <si>
    <t xml:space="preserve">      Propylene</t>
  </si>
  <si>
    <t>ICH000:da_Petrochemical</t>
  </si>
  <si>
    <t xml:space="preserve">    Petrochemical Feedstocks</t>
  </si>
  <si>
    <t>ICH000:da_NaturalGas</t>
  </si>
  <si>
    <t>ICH000:da_TotalFeedstoc</t>
  </si>
  <si>
    <t xml:space="preserve">      Total Feedstocks</t>
  </si>
  <si>
    <t>ICH000:da_Total</t>
  </si>
  <si>
    <t xml:space="preserve">  Total</t>
  </si>
  <si>
    <t>ICH000:ea_ResidualOil</t>
  </si>
  <si>
    <t>ICH000:ea_DistillateOil</t>
  </si>
  <si>
    <t>ICH000:ea_LiquefiedPetr</t>
  </si>
  <si>
    <t>ICH000:ea_PetroleumCoke</t>
  </si>
  <si>
    <t>ICH000:ea_OtherPetroleu</t>
  </si>
  <si>
    <t>ICH000:ea_PetroleumSubt</t>
  </si>
  <si>
    <t>ICH000:ea_NaturalGas</t>
  </si>
  <si>
    <t>ICH000:ea_SteamCoal</t>
  </si>
  <si>
    <t>ICH000:ea_Renewables</t>
  </si>
  <si>
    <t>ICH000:ea_PurchasedElec</t>
  </si>
  <si>
    <t>ICH000:ea_TotalHeatandP</t>
  </si>
  <si>
    <t>ICH000:fa_LiquefiedPetr</t>
  </si>
  <si>
    <t>ICH000:fa_Petrochemical</t>
  </si>
  <si>
    <t>ICH000:fa_NaturalGas</t>
  </si>
  <si>
    <t>ICH000:fa_TotalFeedstoc</t>
  </si>
  <si>
    <t>ICH000:fa_Total</t>
  </si>
  <si>
    <t>ICH000:ga_tonscarbon_dd</t>
  </si>
  <si>
    <t>Combined Heat and Power 5/</t>
  </si>
  <si>
    <t>ICH000:ia_Petroleum</t>
  </si>
  <si>
    <t>ICH000:ia_NaturalGas</t>
  </si>
  <si>
    <t>ICH000:ia_Coal</t>
  </si>
  <si>
    <t>ICH000:ia_Other</t>
  </si>
  <si>
    <t xml:space="preserve">    Other 6/</t>
  </si>
  <si>
    <t>ICH000:ia_Total</t>
  </si>
  <si>
    <t>ICH000:ja_Petroleum</t>
  </si>
  <si>
    <t>ICH000:ja_NaturalGas</t>
  </si>
  <si>
    <t>ICH000:ja_Coal</t>
  </si>
  <si>
    <t>ICH000:ja_Other</t>
  </si>
  <si>
    <t>ICH000:ja_Total</t>
  </si>
  <si>
    <t>ICH000:ja_SalestotheGri</t>
  </si>
  <si>
    <t>ICH000:ja_Generationfor</t>
  </si>
  <si>
    <t xml:space="preserve">   3/ Includes ethane, natural gasoline, and refinery olefins.</t>
  </si>
  <si>
    <t xml:space="preserve">   4/ Includes emissions attributable to the fuels consumed to generate the purchased electricity.</t>
  </si>
  <si>
    <t xml:space="preserve">   5/ Includes industrial-owned generators not classified as combined heat and power, such as standby generators.</t>
  </si>
  <si>
    <t xml:space="preserve">   6/ Includes wood and other biomass, waste heat, municipal waste, and renewable sources.</t>
  </si>
  <si>
    <t>IGL000</t>
  </si>
  <si>
    <t>28. Glass Industry Energy Consumption</t>
  </si>
  <si>
    <t>IGL000:ba_ValueofShipme</t>
  </si>
  <si>
    <t>IGL000:ca_ResidualOil</t>
  </si>
  <si>
    <t>IGL000:ca_DistillateOil</t>
  </si>
  <si>
    <t>IGL000:ca_LiquefiedPetr</t>
  </si>
  <si>
    <t>IGL000:ca_PetroleumSubt</t>
  </si>
  <si>
    <t>IGL000:ca_NaturalGas</t>
  </si>
  <si>
    <t>IGL000:ca_SteamCoal</t>
  </si>
  <si>
    <t>IGL000:ca_PurchasedElec</t>
  </si>
  <si>
    <t>IGL000:ca_Total</t>
  </si>
  <si>
    <t>IGL000:da_ResidualOil</t>
  </si>
  <si>
    <t>IGL000:da_DistillateOil</t>
  </si>
  <si>
    <t>IGL000:da_LiquefiedPetr</t>
  </si>
  <si>
    <t>IGL000:da_PetroleumSubt</t>
  </si>
  <si>
    <t>IGL000:da_NaturalGas</t>
  </si>
  <si>
    <t>IGL000:da_SteamCoal</t>
  </si>
  <si>
    <t>IGL000:da_PurchasedElec</t>
  </si>
  <si>
    <t>IGL000:da_Total</t>
  </si>
  <si>
    <t>Carbon Dioxide Emissions 2/</t>
  </si>
  <si>
    <t>IGL000:ea_tonscarbon_dd</t>
  </si>
  <si>
    <t>Combined Heat and Power 3/</t>
  </si>
  <si>
    <t>IGL000:ga_Petroleum</t>
  </si>
  <si>
    <t>IGL000:ga_NaturalGas</t>
  </si>
  <si>
    <t>IGL000:ga_Coal</t>
  </si>
  <si>
    <t>IGL000:ga_Other</t>
  </si>
  <si>
    <t xml:space="preserve">    Other 4/</t>
  </si>
  <si>
    <t>IGL000:ga_Total</t>
  </si>
  <si>
    <t>IGL000:ha_Petroleum</t>
  </si>
  <si>
    <t>IGL000:ha_NaturalGas</t>
  </si>
  <si>
    <t>IGL000:ha_Coal</t>
  </si>
  <si>
    <t>IGL000:ha_Other</t>
  </si>
  <si>
    <t>IGL000:ha_Total</t>
  </si>
  <si>
    <t>IGL000:ha_SalestotheGri</t>
  </si>
  <si>
    <t>IGL000:ha_Generationfor</t>
  </si>
  <si>
    <t xml:space="preserve">   2/ Includes emissions attributable to the fuels consumed to generate the purchased electricity.</t>
  </si>
  <si>
    <t xml:space="preserve">   3/ Includes industrial-owned generators not classified as combined heat and power, such as standby generators.</t>
  </si>
  <si>
    <t xml:space="preserve">   4/ Includes wood and other biomass, waste heat, municipal waste, and renewable sources.</t>
  </si>
  <si>
    <t>ICM000</t>
  </si>
  <si>
    <t>29. Cement and Lime Industry Energy Consumption</t>
  </si>
  <si>
    <t>ICM000:ba_ValueofShipme</t>
  </si>
  <si>
    <t>ICM000:ca_DistillateOil</t>
  </si>
  <si>
    <t>ICM000:ca_ResidualOil</t>
  </si>
  <si>
    <t>ICM000:ca_LiquefiedPetr</t>
  </si>
  <si>
    <t>ICM000:ca_PetroleumCoke</t>
  </si>
  <si>
    <t>ICM000:ca_OtherPetroleu</t>
  </si>
  <si>
    <t>ICM000:ca_PetroleumSubt</t>
  </si>
  <si>
    <t>ICM000:ca_NaturalGas</t>
  </si>
  <si>
    <t>ICM000:ca_SteamCoal</t>
  </si>
  <si>
    <t>ICM000:ca_Metallurgical</t>
  </si>
  <si>
    <t xml:space="preserve"> Metallurgical Coal</t>
  </si>
  <si>
    <t>ICM000:ca_CoalSubtotal</t>
  </si>
  <si>
    <t xml:space="preserve">   Coal Subtotal</t>
  </si>
  <si>
    <t>ICM000:ca_Renewables</t>
  </si>
  <si>
    <t>ICM000:ca_PurchasedElec</t>
  </si>
  <si>
    <t>ICM000:ca_Total</t>
  </si>
  <si>
    <t>ICM000:da_DistillateOil</t>
  </si>
  <si>
    <t>ICM000:da_ResidualOil</t>
  </si>
  <si>
    <t>ICM000:da_LiquefiedPetr</t>
  </si>
  <si>
    <t>ICM000:da_PetroleumCoke</t>
  </si>
  <si>
    <t>ICM000:da_OtherPetroleu</t>
  </si>
  <si>
    <t>ICM000:da_PetroleumSubt</t>
  </si>
  <si>
    <t>ICM000:da_NaturalGas</t>
  </si>
  <si>
    <t>ICM000:da_SteamCoal</t>
  </si>
  <si>
    <t>ICM000:da_Metallurgical</t>
  </si>
  <si>
    <t>ICM000:da_CoalSubtotal</t>
  </si>
  <si>
    <t>ICM000:da_Renewables</t>
  </si>
  <si>
    <t>ICM000:da_PurchasedElec</t>
  </si>
  <si>
    <t>ICM000:da_Total</t>
  </si>
  <si>
    <t>ICM000:ea_tonscarbon_dd</t>
  </si>
  <si>
    <t>ICM000:ga_Petroleum</t>
  </si>
  <si>
    <t>ICM000:ga_NaturalGas</t>
  </si>
  <si>
    <t>ICM000:ga_Coal</t>
  </si>
  <si>
    <t>ICM000:ga_Other</t>
  </si>
  <si>
    <t>ICM000:ga_Total</t>
  </si>
  <si>
    <t>ICM000:ha_Petroleum</t>
  </si>
  <si>
    <t>ICM000:ha_NaturalGas</t>
  </si>
  <si>
    <t>ICM000:ha_Coal</t>
  </si>
  <si>
    <t>ICM000:ha_Other</t>
  </si>
  <si>
    <t>ICM000:ha_Total</t>
  </si>
  <si>
    <t>ICM000:ha_SalestotheGri</t>
  </si>
  <si>
    <t>ICM000:ha_Generationfor</t>
  </si>
  <si>
    <t>Other 2019:  U.S. Energy Information Administration (EIA), Short-Term Energy Outlook, October 2019</t>
  </si>
  <si>
    <t>and EIA, AEO2020 National Energy Modeling System run ref2020.d112119a.</t>
  </si>
  <si>
    <t>IIR000</t>
  </si>
  <si>
    <t>30. Iron and Steel Industry Energy Consumption</t>
  </si>
  <si>
    <t>IIR000:ba_ValueofShipme</t>
  </si>
  <si>
    <t>IIR000:ca_DistillateOil</t>
  </si>
  <si>
    <t>IIR000:ca_ResidualOil</t>
  </si>
  <si>
    <t>IIR000:ca_LiquefiedPetr</t>
  </si>
  <si>
    <t>IIR000:ca_OtherPetroleu</t>
  </si>
  <si>
    <t>IIR000:ca_PetroleumSubt</t>
  </si>
  <si>
    <t>IIR000:ca_NaturalGas</t>
  </si>
  <si>
    <t>IIR000:ca_Metallurgical</t>
  </si>
  <si>
    <t>IIR000:ca_NetCokeImport</t>
  </si>
  <si>
    <t xml:space="preserve"> Net Coke Imports</t>
  </si>
  <si>
    <t>IIR000:ca_SteamCoal</t>
  </si>
  <si>
    <t>IIR000:ca_CoalSubtotal</t>
  </si>
  <si>
    <t>IIR000:ca_Renewables</t>
  </si>
  <si>
    <t>IIR000:ca_PurchasedElec</t>
  </si>
  <si>
    <t>IIR000:ca_Total</t>
  </si>
  <si>
    <t>IIR000:da_DistillateOil</t>
  </si>
  <si>
    <t>IIR000:da_ResidualOil</t>
  </si>
  <si>
    <t>IIR000:da_LiquefiedPetr</t>
  </si>
  <si>
    <t>IIR000:da_OtherPetroleu</t>
  </si>
  <si>
    <t>IIR000:da_PetroleumSubt</t>
  </si>
  <si>
    <t>IIR000:da_NaturalGas</t>
  </si>
  <si>
    <t>IIR000:da_Metallurgical</t>
  </si>
  <si>
    <t>IIR000:da_NetCokeImport</t>
  </si>
  <si>
    <t>IIR000:da_SteamCoal</t>
  </si>
  <si>
    <t>IIR000:da_CoalSubtotal</t>
  </si>
  <si>
    <t>IIR000:da_Renewables</t>
  </si>
  <si>
    <t>IIR000:da_PurchasedElec</t>
  </si>
  <si>
    <t>IIR000:da_Total</t>
  </si>
  <si>
    <t>IIR000:ea_tonscarbon_dd</t>
  </si>
  <si>
    <t>IIR000:ga_Petroleum</t>
  </si>
  <si>
    <t>IIR000:ga_NaturalGas</t>
  </si>
  <si>
    <t>IIR000:ga_Coal</t>
  </si>
  <si>
    <t>IIR000:ga_Other</t>
  </si>
  <si>
    <t>IIR000:ga_Total</t>
  </si>
  <si>
    <t>IIR000:ha_Petroleum</t>
  </si>
  <si>
    <t>IIR000:ha_NaturalGas</t>
  </si>
  <si>
    <t>IIR000:ha_Coal</t>
  </si>
  <si>
    <t>IIR000:ha_Other</t>
  </si>
  <si>
    <t>IIR000:ha_Total</t>
  </si>
  <si>
    <t>IIR000:ha_SalestotheGri</t>
  </si>
  <si>
    <t>IIR000:ha_Generationfor</t>
  </si>
  <si>
    <t>IAL000</t>
  </si>
  <si>
    <t>31. Aluminum Industry Energy Consumption</t>
  </si>
  <si>
    <t>IAL000:ba_ValueofShipme</t>
  </si>
  <si>
    <t>IAL000:ca_ResidualOil</t>
  </si>
  <si>
    <t>IAL000:ca_DistillateOil</t>
  </si>
  <si>
    <t>IAL000:ca_LiquefiedPetr</t>
  </si>
  <si>
    <t>IAL000:ca_PetroleumCoke</t>
  </si>
  <si>
    <t>IAL000:ca_OtherPetroleu</t>
  </si>
  <si>
    <t>IAL000:ca_PetroleumSubt</t>
  </si>
  <si>
    <t>IAL000:ca_NaturalGas</t>
  </si>
  <si>
    <t>IAL000:ca_SteamCoal</t>
  </si>
  <si>
    <t>IAL000:ca_Renewables</t>
  </si>
  <si>
    <t>IAL000:ca_PurchasedElec</t>
  </si>
  <si>
    <t>IAL000:ca_Total</t>
  </si>
  <si>
    <t>IAL000:da_ResidualOil</t>
  </si>
  <si>
    <t>IAL000:da_DistillateOil</t>
  </si>
  <si>
    <t>IAL000:da_LiquefiedPetr</t>
  </si>
  <si>
    <t>IAL000:da_PetroleumCoke</t>
  </si>
  <si>
    <t>IAL000:da_OtherPetroleu</t>
  </si>
  <si>
    <t>IAL000:da_PetroleumSubt</t>
  </si>
  <si>
    <t>IAL000:da_NaturalGas</t>
  </si>
  <si>
    <t>IAL000:da_SteamCoal</t>
  </si>
  <si>
    <t>IAL000:da_Renewables</t>
  </si>
  <si>
    <t>IAL000:da_PurchasedElec</t>
  </si>
  <si>
    <t>IAL000:da_Total</t>
  </si>
  <si>
    <t>IAL000:ea_tonscarbon_dd</t>
  </si>
  <si>
    <t>IAL000:ga_Petroleum</t>
  </si>
  <si>
    <t>IAL000:ga_NaturalGas</t>
  </si>
  <si>
    <t>IAL000:ga_Coal</t>
  </si>
  <si>
    <t>IAL000:ga_Other</t>
  </si>
  <si>
    <t>IAL000:ga_Total</t>
  </si>
  <si>
    <t>IAL000:ha_Petroleum</t>
  </si>
  <si>
    <t>IAL000:ha_NaturalGas</t>
  </si>
  <si>
    <t>IAL000:ha_Coal</t>
  </si>
  <si>
    <t>IAL000:ha_Other</t>
  </si>
  <si>
    <t>IAL000:ha_Total</t>
  </si>
  <si>
    <t>IAL000:ha_SalestotheGri</t>
  </si>
  <si>
    <t>IAL000:ha_Generationfor</t>
  </si>
  <si>
    <t>MBD000</t>
  </si>
  <si>
    <t>32. Metal Based Durables Industry Energy Consumption</t>
  </si>
  <si>
    <t>Energy Consumption (trillion Btu)</t>
  </si>
  <si>
    <t xml:space="preserve">   Fabricated Metal Products Consumption 1/</t>
  </si>
  <si>
    <t>MBD000:aa_LiquefiedPetr</t>
  </si>
  <si>
    <t xml:space="preserve">      Propane</t>
  </si>
  <si>
    <t>MBD000:aa_DistillateOil</t>
  </si>
  <si>
    <t xml:space="preserve">      Distillate Fuel Oil</t>
  </si>
  <si>
    <t>MBD000:aa_ResidualOil</t>
  </si>
  <si>
    <t xml:space="preserve">      Residual Fuel Oil</t>
  </si>
  <si>
    <t>MBD000:aa_PetrolCoke</t>
  </si>
  <si>
    <t xml:space="preserve">      Petroleum Coke</t>
  </si>
  <si>
    <t>MBD000:aa_PetroleumSubt</t>
  </si>
  <si>
    <t xml:space="preserve">         Petroleum and Other Liquids Subtotal</t>
  </si>
  <si>
    <t>MBD000:aa_NaturalGas</t>
  </si>
  <si>
    <t xml:space="preserve">      Natural Gas</t>
  </si>
  <si>
    <t>MBD000:aa_Metallurgical</t>
  </si>
  <si>
    <t xml:space="preserve">      Metallurgical Coal</t>
  </si>
  <si>
    <t>MBD000:aa_SteamCoal</t>
  </si>
  <si>
    <t xml:space="preserve">      Steam Coal</t>
  </si>
  <si>
    <t>MBD000:aa_Renewables</t>
  </si>
  <si>
    <t xml:space="preserve">      Renewables</t>
  </si>
  <si>
    <t>MBD000:aa_PurchasedElec</t>
  </si>
  <si>
    <t xml:space="preserve">      Purchased Electricity</t>
  </si>
  <si>
    <t>MBD000:aa_Total</t>
  </si>
  <si>
    <t xml:space="preserve">         Total</t>
  </si>
  <si>
    <t xml:space="preserve">   Machinery Consumption 1/</t>
  </si>
  <si>
    <t>MBD000:ba_LiquefiedPetr</t>
  </si>
  <si>
    <t>MBD000:ba_DistillateOil</t>
  </si>
  <si>
    <t>MBD000:ba_ResidualOil</t>
  </si>
  <si>
    <t>MBD000:ba_PetrolCoke</t>
  </si>
  <si>
    <t>MBD000:ba_PetroleumSubt</t>
  </si>
  <si>
    <t>MBD000:ba_NaturalGas</t>
  </si>
  <si>
    <t>MBD000:ba_SteamCoal</t>
  </si>
  <si>
    <t>MBD000:ba_Renewables</t>
  </si>
  <si>
    <t>MBD000:ba_PurchasedElec</t>
  </si>
  <si>
    <t>MBD000:ba_Total</t>
  </si>
  <si>
    <t xml:space="preserve">   Computers Consumption 1/</t>
  </si>
  <si>
    <t>MBD000:ca_LiquefiedPetr</t>
  </si>
  <si>
    <t>MBD000:ca_DistillateOil</t>
  </si>
  <si>
    <t>MBD000:ca_ResidualOil</t>
  </si>
  <si>
    <t>MBD000:ca_PetrolCoke</t>
  </si>
  <si>
    <t>MBD000:ca_PetroleumSubt</t>
  </si>
  <si>
    <t>MBD000:ca_NaturalGas</t>
  </si>
  <si>
    <t>MBD000:ca_SteamCoal</t>
  </si>
  <si>
    <t>MBD000:ca_Renewables</t>
  </si>
  <si>
    <t>MBD000:ca_PurchasedElec</t>
  </si>
  <si>
    <t>MBD000:ca_Total</t>
  </si>
  <si>
    <t xml:space="preserve">   Transportation Equipment Consumption 1/</t>
  </si>
  <si>
    <t>MBD000:da_LiquefiedPetr</t>
  </si>
  <si>
    <t>MBD000:da_DistillateOil</t>
  </si>
  <si>
    <t>MBD000:da_ResidualOil</t>
  </si>
  <si>
    <t>MBD000:da_PetrolCoke</t>
  </si>
  <si>
    <t>MBD000:da_PetroleumSubt</t>
  </si>
  <si>
    <t>MBD000:da_NaturalGas</t>
  </si>
  <si>
    <t>MBD000:da_SteamCoal</t>
  </si>
  <si>
    <t>MBD000:da_Renewables</t>
  </si>
  <si>
    <t>MBD000:da_PurchasedElec</t>
  </si>
  <si>
    <t>MBD000:da_Total</t>
  </si>
  <si>
    <t xml:space="preserve">   Electrical Equipment Consumption 1/</t>
  </si>
  <si>
    <t>MBD000:ea_LiquefiedPetr</t>
  </si>
  <si>
    <t>MBD000:ea_DistillateOil</t>
  </si>
  <si>
    <t>MBD000:ea_ResidualOil</t>
  </si>
  <si>
    <t>MBD000:ea_PetrolCoke</t>
  </si>
  <si>
    <t>MBD000:ea_PetroleumSubt</t>
  </si>
  <si>
    <t xml:space="preserve">         Petroleum Subtotal</t>
  </si>
  <si>
    <t>MBD000:ea_NaturalGas</t>
  </si>
  <si>
    <t>MBD000:ea_SteamCoal</t>
  </si>
  <si>
    <t>MBD000:ea_Renewables</t>
  </si>
  <si>
    <t>MBD000:ea_PurchasedElec</t>
  </si>
  <si>
    <t>MBD000:ea_Total</t>
  </si>
  <si>
    <t>MBD000:aa_ValueofShipme</t>
  </si>
  <si>
    <t xml:space="preserve">   Fabricated Metal Products</t>
  </si>
  <si>
    <t>MBD000:ba_ValueofShipme</t>
  </si>
  <si>
    <t xml:space="preserve">   Machinery</t>
  </si>
  <si>
    <t>MBD000:ca_ValueofShipme</t>
  </si>
  <si>
    <t xml:space="preserve">   Computers</t>
  </si>
  <si>
    <t>MBD000:da_ValueofShipme</t>
  </si>
  <si>
    <t xml:space="preserve">   Transportation Equipment</t>
  </si>
  <si>
    <t>MBD000:ea_ValueofShipme</t>
  </si>
  <si>
    <t xml:space="preserve">   Electrical Equipment</t>
  </si>
  <si>
    <t>MBD000:aa_(thousandBtup</t>
  </si>
  <si>
    <t>MBD000:ba_(thousandBtup</t>
  </si>
  <si>
    <t>MBD000:ca_(thousandBtup</t>
  </si>
  <si>
    <t>MBD000:da_(thousandBtup</t>
  </si>
  <si>
    <t>MBD000:ea_(thousandBtup</t>
  </si>
  <si>
    <t>Carbon Dioxide Emissions 2/ (million metric</t>
  </si>
  <si>
    <t xml:space="preserve"> tons carbon dioxide equivalent)</t>
  </si>
  <si>
    <t>MBD000:aa_tonscarbon_dd</t>
  </si>
  <si>
    <t>MBD000:ba_tonscarbon_dd</t>
  </si>
  <si>
    <t>MBD000:ca_tonscarbon_dd</t>
  </si>
  <si>
    <t>MBD000:da_tonscarbon_dd</t>
  </si>
  <si>
    <t>MBD000:ea_tonscarbon_dd</t>
  </si>
  <si>
    <t>Fabricated Metal Products, Machinery,</t>
  </si>
  <si>
    <t>Computers, Transportation Equipment,</t>
  </si>
  <si>
    <t>and Electrical Equipment:</t>
  </si>
  <si>
    <t xml:space="preserve"> Combined Heat and Power 3/</t>
  </si>
  <si>
    <t>MBD000:ma_Petroleum</t>
  </si>
  <si>
    <t>MBD000:ma_NaturalGas</t>
  </si>
  <si>
    <t>MBD000:ma_Coal</t>
  </si>
  <si>
    <t>MBD000:ma_Other</t>
  </si>
  <si>
    <t>MBD000:ma_Total</t>
  </si>
  <si>
    <t>MBD000:na_Petroleum</t>
  </si>
  <si>
    <t>MBD000:na_NaturalGas</t>
  </si>
  <si>
    <t>MBD000:na_Coal</t>
  </si>
  <si>
    <t>MBD000:na_Other</t>
  </si>
  <si>
    <t>MBD000:na_Total</t>
  </si>
  <si>
    <t>MBD000:na_SalestotheGri</t>
  </si>
  <si>
    <t>MBD000:na_Generationfor</t>
  </si>
  <si>
    <t>BOM000</t>
  </si>
  <si>
    <t>33. Other Manufacturing Industry Energy Consumption</t>
  </si>
  <si>
    <t xml:space="preserve">   Wood Products Consumption 1/</t>
  </si>
  <si>
    <t>BOM000:aa_LiquefiedPetr</t>
  </si>
  <si>
    <t>BOM000:aa_DistillateOil</t>
  </si>
  <si>
    <t>BOM000:aa_ResidualOil</t>
  </si>
  <si>
    <t>BOM000:aa_PetroleumSubt</t>
  </si>
  <si>
    <t>BOM000:aa_NaturalGas</t>
  </si>
  <si>
    <t>BOM000:aa_SteamCoal</t>
  </si>
  <si>
    <t>BOM000:aa_MetCoal</t>
  </si>
  <si>
    <t>BOM000:aa_Renewables</t>
  </si>
  <si>
    <t>BOM000:aa_PurchasedElec</t>
  </si>
  <si>
    <t>BOM000:aa_Total</t>
  </si>
  <si>
    <t xml:space="preserve">   Plastics Consumption 1/</t>
  </si>
  <si>
    <t>BOM000:ba_LiquefiedPetr</t>
  </si>
  <si>
    <t>BOM000:ba_DistillateOil</t>
  </si>
  <si>
    <t>BOM000:ba_ResidualOil</t>
  </si>
  <si>
    <t>BOM000:ba_PetroleumSubt</t>
  </si>
  <si>
    <t>BOM000:ba_NaturalGas</t>
  </si>
  <si>
    <t>BOM000:ba_SteamCoal</t>
  </si>
  <si>
    <t>BOM000:ba_MetCoal</t>
  </si>
  <si>
    <t>BOM000:ba_Renewables</t>
  </si>
  <si>
    <t>BOM000:ba_PurchasedElec</t>
  </si>
  <si>
    <t>BOM000:ba_Total</t>
  </si>
  <si>
    <t xml:space="preserve">   Balance of Manufacturing Consumption 1/</t>
  </si>
  <si>
    <t>BOM000:ca_LiquefiedPetr</t>
  </si>
  <si>
    <t>BOM000:ca_DistillateOil</t>
  </si>
  <si>
    <t>BOM000:ca_ResidualOil</t>
  </si>
  <si>
    <t>BOM000:ca_PetroleumCoke</t>
  </si>
  <si>
    <t>BOM000:ca_OtherPetrol</t>
  </si>
  <si>
    <t xml:space="preserve">      Other Petroleum 2/</t>
  </si>
  <si>
    <t>BOM000:ca_PetroleumSubt</t>
  </si>
  <si>
    <t>BOM000:ca_NaturalGas</t>
  </si>
  <si>
    <t>BOM000:ca_SteamCoal</t>
  </si>
  <si>
    <t>BOM000:ca_MetCoal</t>
  </si>
  <si>
    <t>BOM000:ca_Renewables</t>
  </si>
  <si>
    <t>BOM000:ca_PurchasedElec</t>
  </si>
  <si>
    <t>BOM000:ca_Total</t>
  </si>
  <si>
    <t>BOM000:ca_ValueofShipme</t>
  </si>
  <si>
    <t xml:space="preserve">   Wood Products</t>
  </si>
  <si>
    <t>BOM000:ea_ValueofShipme</t>
  </si>
  <si>
    <t xml:space="preserve">   Plastics</t>
  </si>
  <si>
    <t>BOM000:fa_ValueofShipme</t>
  </si>
  <si>
    <t xml:space="preserve">   Balance of Manufacturing</t>
  </si>
  <si>
    <t>BOM000:ca_(thousandBtup</t>
  </si>
  <si>
    <t>BOM000:ea_(thousandBtup</t>
  </si>
  <si>
    <t>BOM000:fa_(thousandBtup</t>
  </si>
  <si>
    <t>Carbon Dioxide Emissions 3/ (million metric</t>
  </si>
  <si>
    <t>BOM000:ca_tonscarbon_dd</t>
  </si>
  <si>
    <t>BOM000:ea_tonscarbon_dd</t>
  </si>
  <si>
    <t>BOM000:fa_tonscarbon_dd</t>
  </si>
  <si>
    <t>Wood, Plastics, and Balance of Manufacturing:</t>
  </si>
  <si>
    <t xml:space="preserve"> Combined Heat and Power 4/</t>
  </si>
  <si>
    <t>BOM000:ma_Petroleum</t>
  </si>
  <si>
    <t>BOM000:ma_NaturalGas</t>
  </si>
  <si>
    <t>BOM000:ma_Coal</t>
  </si>
  <si>
    <t>BOM000:ma_Other</t>
  </si>
  <si>
    <t>BOM000:ma_Total</t>
  </si>
  <si>
    <t>BOM000:na_Petroleum</t>
  </si>
  <si>
    <t>BOM000:na_NaturalGas</t>
  </si>
  <si>
    <t>BOM000:na_Coal</t>
  </si>
  <si>
    <t>BOM000:na_Other</t>
  </si>
  <si>
    <t>BOM000:na_Total</t>
  </si>
  <si>
    <t>BOM000:na_SalestotheGri</t>
  </si>
  <si>
    <t>BOM000:na_Generationfor</t>
  </si>
  <si>
    <t xml:space="preserve">   - - - Not applicable.</t>
  </si>
  <si>
    <t>UIC000</t>
  </si>
  <si>
    <t>34. Nonmanufacturing Sector Energy Consumption</t>
  </si>
  <si>
    <t xml:space="preserve">   Agriculture</t>
  </si>
  <si>
    <t>UIC000:ba_ResidualOil</t>
  </si>
  <si>
    <t>UIC000:ba_DistillateOil</t>
  </si>
  <si>
    <t>UIC000:ba_LiquefiedPetr</t>
  </si>
  <si>
    <t>UIC000:ba_MotorGasoline</t>
  </si>
  <si>
    <t xml:space="preserve">      Motor Gasoline</t>
  </si>
  <si>
    <t>UIC000:ba_OtherPetroleu</t>
  </si>
  <si>
    <t xml:space="preserve">      Other Petroleum 1/</t>
  </si>
  <si>
    <t>UIC000:ba_PetroleumSubt</t>
  </si>
  <si>
    <t>UIC000:ba_NaturalGas</t>
  </si>
  <si>
    <t>UIC000:ba_SteamCoal</t>
  </si>
  <si>
    <t>UIC000:ba_Renewables</t>
  </si>
  <si>
    <t>UIC000:ba_PurchasedElec</t>
  </si>
  <si>
    <t>UIC000:ba_Total</t>
  </si>
  <si>
    <t xml:space="preserve">   Construction</t>
  </si>
  <si>
    <t>UIC000:da_DistillateOil</t>
  </si>
  <si>
    <t>UIC000:da_LiquefiedPetr</t>
  </si>
  <si>
    <t>UIC000:da_MotorGasoline</t>
  </si>
  <si>
    <t>UIC000:da_AsphaltandRoa</t>
  </si>
  <si>
    <t xml:space="preserve">      Asphalt and Road Oil</t>
  </si>
  <si>
    <t>UIC000:c_OtherPetroleum</t>
  </si>
  <si>
    <t>UIC000:da_PetroleumSubt</t>
  </si>
  <si>
    <t>UIC000:da_NaturalGas</t>
  </si>
  <si>
    <t>UIC000:da_PurchasedElec</t>
  </si>
  <si>
    <t>UIC000:da_Total</t>
  </si>
  <si>
    <t xml:space="preserve">   Mining</t>
  </si>
  <si>
    <t>UIC000:fa_ResidualOil</t>
  </si>
  <si>
    <t>UIC000:fa_DistillateOil</t>
  </si>
  <si>
    <t>UIC000:fa_MotorGasoline</t>
  </si>
  <si>
    <t>UIC000:fa_OtherPetroleu</t>
  </si>
  <si>
    <t>UIC000:fa_PetroleumSubt</t>
  </si>
  <si>
    <t>UIC000:fa_NaturalGas</t>
  </si>
  <si>
    <t>UIC000:fa_LeaseandPlant</t>
  </si>
  <si>
    <t xml:space="preserve">      Lease and Plant Fuel 2/</t>
  </si>
  <si>
    <t>UIC000:fa_SteamCoal</t>
  </si>
  <si>
    <t>UIC000:fa_Renewables</t>
  </si>
  <si>
    <t>UIC000:fa_PurchasedElec</t>
  </si>
  <si>
    <t xml:space="preserve">      Purchased Electricity excluding Oil Shale</t>
  </si>
  <si>
    <t>UIC000:fa_ElecOilShale</t>
  </si>
  <si>
    <t xml:space="preserve">      Purchased Electricity for Oil Shale</t>
  </si>
  <si>
    <t>UIC000:fa_Total</t>
  </si>
  <si>
    <t>UIC000:lonely_liquefact</t>
  </si>
  <si>
    <t xml:space="preserve">   Natural Gas Liquefaction for Export 3/</t>
  </si>
  <si>
    <t>UIC000:ca_ValueofShipme</t>
  </si>
  <si>
    <t>UIC000:ea_ValueofShipme</t>
  </si>
  <si>
    <t>UIC000:fa_ValueofShipme</t>
  </si>
  <si>
    <t>UIC000:ca_(thousandBtup</t>
  </si>
  <si>
    <t>UIC000:ea_(thousandBtup</t>
  </si>
  <si>
    <t>UIC000:fa_(thousandBtup</t>
  </si>
  <si>
    <t>UIC000:ca_tonscarbon_dd</t>
  </si>
  <si>
    <t>UIC000:ea_tonscarbon_dd</t>
  </si>
  <si>
    <t>UIC000:fa_tonscarbon_dd</t>
  </si>
  <si>
    <t xml:space="preserve">   Natural Gas Liquefaction for Export</t>
  </si>
  <si>
    <t>Agriculture, Construction, and Mining:</t>
  </si>
  <si>
    <t xml:space="preserve"> Combined Heat and Power 5/</t>
  </si>
  <si>
    <t>UIC000:ma_Petroleum</t>
  </si>
  <si>
    <t>UIC000:ma_NaturalGas</t>
  </si>
  <si>
    <t>UIC000:ma_Coal</t>
  </si>
  <si>
    <t>UIC000:ma_Other</t>
  </si>
  <si>
    <t>UIC000:ma_Total</t>
  </si>
  <si>
    <t>UIC000:na_Petroleum</t>
  </si>
  <si>
    <t>UIC000:na_NaturalGas</t>
  </si>
  <si>
    <t>UIC000:na_Coal</t>
  </si>
  <si>
    <t>UIC000:na_Other</t>
  </si>
  <si>
    <t>UIC000:na_Total</t>
  </si>
  <si>
    <t>UIC000:na_SalestotheGri</t>
  </si>
  <si>
    <t>UIC000:na_Generationfor</t>
  </si>
  <si>
    <t xml:space="preserve">   1/ Includes lubricants, and miscellaneous petroleum products.</t>
  </si>
  <si>
    <t xml:space="preserve">   2/ Represents natural gas used in well, field, and lease operations, and in natural gas processing plant machinery.</t>
  </si>
  <si>
    <t xml:space="preserve">   3/ Fuel used in facilities that liquefy natural gas for export.</t>
  </si>
  <si>
    <t xml:space="preserve">   5/ Includes energy for combined heat and power plants that have a non-regulatory status, small on-site generating systems.</t>
  </si>
  <si>
    <t>TEF000</t>
  </si>
  <si>
    <t>36. Transportation Sector Energy Use by Fuel Type Within a Mode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</si>
  <si>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</si>
  <si>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</si>
  <si>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</si>
  <si>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</si>
  <si>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</si>
  <si>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</si>
  <si>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</si>
  <si>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</si>
  <si>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</si>
  <si>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</si>
  <si>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 xml:space="preserve">  Compressed/Liquefied Natural Gas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</si>
  <si>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</si>
  <si>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</si>
  <si>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</si>
  <si>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</si>
  <si>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</si>
  <si>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</si>
  <si>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</si>
  <si>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</si>
  <si>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</si>
  <si>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</si>
  <si>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</si>
  <si>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</si>
  <si>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</si>
  <si>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</si>
  <si>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</si>
  <si>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</si>
  <si>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</si>
  <si>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</si>
  <si>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</si>
  <si>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</si>
  <si>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</si>
  <si>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</si>
  <si>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 xml:space="preserve">  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</si>
  <si>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</si>
  <si>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</si>
  <si>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</si>
  <si>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</si>
  <si>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</si>
  <si>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</si>
  <si>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</si>
  <si>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</si>
  <si>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</si>
  <si>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</si>
  <si>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</si>
  <si>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</si>
  <si>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</si>
  <si>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</si>
  <si>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</si>
  <si>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</si>
  <si>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</si>
  <si>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</si>
  <si>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</si>
  <si>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</si>
  <si>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</si>
  <si>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</si>
  <si>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</si>
  <si>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</si>
  <si>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</si>
  <si>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</si>
  <si>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</si>
  <si>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</si>
  <si>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</si>
  <si>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 xml:space="preserve">  Aviation Gasoline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</si>
  <si>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</si>
  <si>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</si>
  <si>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</si>
  <si>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</si>
  <si>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</si>
  <si>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</si>
  <si>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</si>
  <si>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</si>
  <si>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</si>
  <si>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</si>
  <si>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</si>
  <si>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</si>
  <si>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</si>
  <si>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</si>
  <si>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</si>
  <si>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</si>
  <si>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</si>
  <si>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</si>
  <si>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</si>
  <si>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</si>
  <si>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</si>
  <si>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</si>
  <si>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</si>
  <si>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</si>
  <si>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</si>
  <si>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</si>
  <si>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</si>
  <si>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</si>
  <si>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</si>
  <si>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</si>
  <si>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</si>
  <si>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</si>
  <si>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</si>
  <si>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</si>
  <si>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</si>
  <si>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</si>
  <si>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</si>
  <si>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</si>
  <si>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</si>
  <si>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</si>
  <si>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</si>
  <si>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</si>
  <si>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</si>
  <si>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</si>
  <si>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</si>
  <si>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</si>
  <si>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</si>
  <si>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</si>
  <si>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</si>
  <si>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</si>
  <si>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</si>
  <si>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</si>
  <si>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</si>
  <si>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</si>
  <si>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</si>
  <si>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</si>
  <si>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</si>
  <si>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</si>
  <si>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</si>
  <si>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</si>
  <si>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</si>
  <si>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</si>
  <si>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</si>
  <si>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</si>
  <si>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</si>
  <si>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</si>
  <si>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</si>
  <si>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</si>
  <si>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</si>
  <si>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</si>
  <si>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</si>
  <si>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</si>
  <si>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</si>
  <si>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</si>
  <si>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</si>
  <si>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</si>
  <si>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</si>
  <si>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</si>
  <si>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Note:  Includes estimated consumption for petroleum and other liquids.  Totals may not equal sum of components due to independent rounding.</t>
  </si>
  <si>
    <t xml:space="preserve">   Sources:  2019 and projections:  U.S. Energy Information Administration (EIA), AEO2020 National Energy Modeling System run ref2020.d112119a.</t>
  </si>
  <si>
    <t>ref2020.d112119a</t>
  </si>
  <si>
    <t>CNV000</t>
  </si>
  <si>
    <t>72. Conversion Factors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</si>
  <si>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</si>
  <si>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</si>
  <si>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</si>
  <si>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</si>
  <si>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</si>
  <si>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</si>
  <si>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</si>
  <si>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</si>
  <si>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</si>
  <si>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</si>
  <si>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</si>
  <si>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</si>
  <si>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</si>
  <si>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</si>
  <si>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</si>
  <si>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</si>
  <si>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</si>
  <si>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</si>
  <si>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</si>
  <si>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</si>
  <si>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</si>
  <si>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</si>
  <si>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</si>
  <si>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</si>
  <si>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</si>
  <si>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</si>
  <si>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</si>
  <si>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</si>
  <si>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</si>
  <si>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</si>
  <si>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</si>
  <si>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</si>
  <si>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</si>
  <si>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</si>
  <si>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</si>
  <si>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</si>
  <si>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</si>
  <si>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</si>
  <si>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</si>
  <si>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</si>
  <si>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</si>
  <si>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</si>
  <si>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</si>
  <si>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</si>
  <si>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</si>
  <si>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</si>
  <si>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</si>
  <si>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</si>
  <si>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</si>
  <si>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</si>
  <si>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</si>
  <si>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</si>
  <si>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</si>
  <si>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</si>
  <si>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</si>
  <si>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</si>
  <si>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</si>
  <si>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</si>
  <si>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</si>
  <si>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</si>
  <si>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</si>
  <si>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</si>
  <si>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</si>
  <si>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</si>
  <si>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</si>
  <si>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</si>
  <si>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</si>
  <si>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</si>
  <si>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</si>
  <si>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</si>
  <si>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</si>
  <si>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</si>
  <si>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</si>
  <si>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</si>
  <si>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</si>
  <si>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</si>
  <si>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</si>
  <si>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</si>
  <si>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</si>
  <si>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</si>
  <si>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</si>
  <si>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</si>
  <si>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</si>
  <si>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</si>
  <si>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</si>
  <si>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</si>
  <si>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</si>
  <si>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</si>
  <si>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</si>
  <si>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</si>
  <si>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</si>
  <si>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</si>
  <si>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</si>
  <si>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</si>
  <si>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</si>
  <si>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</si>
  <si>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</si>
  <si>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</si>
  <si>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</si>
  <si>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</si>
  <si>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</si>
  <si>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</si>
  <si>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</si>
  <si>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</si>
  <si>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</si>
  <si>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</si>
  <si>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</si>
  <si>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Approximate Heat Rates and Heat Content</t>
  </si>
  <si>
    <t>(Btu per kilowatthour)</t>
  </si>
  <si>
    <t>CNV000:da_Electricity</t>
  </si>
  <si>
    <t xml:space="preserve">  Electricity Heat Content</t>
  </si>
  <si>
    <t>CNV000:fossil_hr_us</t>
  </si>
  <si>
    <t xml:space="preserve">  Fossil Fuel Heat Rate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</si>
  <si>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</si>
  <si>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</si>
  <si>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</si>
  <si>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</si>
  <si>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</si>
  <si>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Non-Energy (Non-Fuel) Use</t>
  </si>
  <si>
    <t xml:space="preserve">Source: DOE/EIA, Perry Lindstrom, 202/586-0934, EIA inputs to EPA1990-2018.xls/Non-Energy Use, March 2020. </t>
  </si>
  <si>
    <t>Petrochemical Feedstock Consumption Data (TBtu). Data below are adjusted for exports.</t>
  </si>
  <si>
    <t>Sector/Fuel Type</t>
  </si>
  <si>
    <t>Natural Gas to Chemical Plants (Other Uses)</t>
  </si>
  <si>
    <t>LPG (non-energy use)</t>
  </si>
  <si>
    <t>Pentanes Plus</t>
  </si>
  <si>
    <t>Naphtha (&lt;401 deg. F)</t>
  </si>
  <si>
    <t>Other Oil (&gt;401 deg. F)</t>
  </si>
  <si>
    <t>Total</t>
  </si>
  <si>
    <t>Source: CO2 from Fossil Fuel Combustion 90-18.xls, in the "Consumption Input" worksheet.</t>
  </si>
  <si>
    <t>U.S. Industrial Sector fuel consumption (Tbtu)</t>
  </si>
  <si>
    <t>Fuel Type</t>
  </si>
  <si>
    <t>Coking Coal</t>
  </si>
  <si>
    <t>Other Coal</t>
  </si>
  <si>
    <t>Coke Imports</t>
  </si>
  <si>
    <t>Natural Gas</t>
  </si>
  <si>
    <t>Asphalt and Road Oil</t>
  </si>
  <si>
    <t>Aviation Gasoline</t>
  </si>
  <si>
    <t>Distillate Fuel</t>
  </si>
  <si>
    <t>Jet Fuel</t>
  </si>
  <si>
    <t>Kerosene</t>
  </si>
  <si>
    <t>LPG</t>
  </si>
  <si>
    <t>Motor Gasoline</t>
  </si>
  <si>
    <t>Residual Fuel</t>
  </si>
  <si>
    <t>Other Petroleum</t>
  </si>
  <si>
    <t>AvGas Blend Components</t>
  </si>
  <si>
    <t>Crude Oil</t>
  </si>
  <si>
    <t>MoGas Blend Components</t>
  </si>
  <si>
    <t>Misc. Petro Products</t>
  </si>
  <si>
    <t>Feedstocks, Naphtha less than 401 F</t>
  </si>
  <si>
    <t>Feedstocks, Other Oils greater than 401 F</t>
  </si>
  <si>
    <t>Petroleum Coke</t>
  </si>
  <si>
    <t>Still Gas</t>
  </si>
  <si>
    <t>Special Naphthas</t>
  </si>
  <si>
    <t>Unfinished Oils</t>
  </si>
  <si>
    <t>Waxes</t>
  </si>
  <si>
    <t>U.S. Transportation Sector fuel consumption (TBtu)</t>
  </si>
  <si>
    <t>Source: CO2 from Fossil Fuel Combustion 90-18.xls, in the "Non-Energy Use" worksheet, adjusted non-energy consumption</t>
  </si>
  <si>
    <t>U.S. Non-Energy Consumption Industrial Sector (Tbtu)</t>
  </si>
  <si>
    <t>U.S. Non-Energy Consumption Transportation Sector (Tbtu)</t>
  </si>
  <si>
    <t>Taken from CO2 from Fossil Fuel Combustion.xls used in the Inventory of U.S. Greenhouse Gas Emissions and Sinks: 1990-2018.</t>
  </si>
  <si>
    <t>National Non-Energy Consumption %'s</t>
  </si>
  <si>
    <t>Industrial Sector</t>
  </si>
  <si>
    <t>Aviation Gasoline Blending Components</t>
  </si>
  <si>
    <t>Motor Gasoline Blending Components</t>
  </si>
  <si>
    <t>Transportation</t>
  </si>
  <si>
    <t>HARD COPY PASTE FROM BIFUBC</t>
  </si>
  <si>
    <t>Unit: BTU</t>
  </si>
  <si>
    <t>coal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</si>
  <si>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</si>
  <si>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</si>
  <si>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</si>
  <si>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</si>
  <si>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</si>
  <si>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</si>
  <si>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</si>
  <si>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</si>
  <si>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</si>
  <si>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</si>
  <si>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</si>
  <si>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</si>
  <si>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</si>
  <si>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</si>
  <si>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</si>
  <si>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</si>
  <si>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</si>
  <si>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</si>
  <si>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</si>
  <si>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</si>
  <si>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</si>
  <si>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</si>
  <si>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</si>
  <si>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</si>
  <si>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</si>
  <si>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natural gas</t>
  </si>
  <si>
    <t>biomass</t>
  </si>
  <si>
    <t>petroleum diesel</t>
  </si>
  <si>
    <t>crude oil</t>
  </si>
  <si>
    <t>heavy or residual oil</t>
  </si>
  <si>
    <t>lpg propane or butane</t>
  </si>
  <si>
    <t>Methodology - use non-energy factors from the SIT tool and apply to state energy consumption for the iron and steel sector (coal); chemicals sector (natural gas); refinery sector (crude oil); chemicals sector (LPG)</t>
  </si>
  <si>
    <t>National Non-Energy Consumption %s</t>
  </si>
  <si>
    <t>SIT National Data</t>
  </si>
  <si>
    <t>COAL</t>
  </si>
  <si>
    <t>NATURAL GAS</t>
  </si>
  <si>
    <t>CRUDE OIL</t>
  </si>
  <si>
    <t>Total Energy Consumption</t>
  </si>
  <si>
    <t>LPG PROPANE OR BUTANE</t>
  </si>
  <si>
    <t>Energy Consumption by Fuel and Sector</t>
  </si>
  <si>
    <t>Total Non-Energy Consumption</t>
  </si>
  <si>
    <t>% Non-Energy Consumption by Sector</t>
  </si>
  <si>
    <t>Unit: dimensionless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</si>
</sst>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(* #,##0.00_);_(* \(#,##0.00\);_(* &quot;-&quot;??_);_(@_)"/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b/>
      <sz val="12"/>
      <color indexed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7"/>
      <color indexed="8"/>
      <name val="Comic Sans MS"/>
      <family val="4"/>
    </font>
  </fonts>
  <fills count="2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0" fillId="0" borderId="0"/>
    <xf numFmtId="0" fontId="2" fillId="0" borderId="1">
      <alignment wrapText="1"/>
    </xf>
    <xf numFmtId="0" fontId="3" fillId="0" borderId="2">
      <alignment wrapText="1"/>
    </xf>
    <xf numFmtId="0" fontId="2" fillId="0" borderId="7">
      <alignment horizontal="left" wrapText="1"/>
    </xf>
    <xf numFmtId="0" fontId="2" fillId="0" borderId="6">
      <alignment wrapText="1"/>
    </xf>
    <xf numFmtId="0" fontId="2" fillId="0" borderId="4">
      <alignment wrapText="1"/>
    </xf>
    <xf numFmtId="0" fontId="3" fillId="0" borderId="3">
      <alignment vertical="top" wrapText="1"/>
    </xf>
    <xf numFmtId="0" fontId="3" fillId="0" borderId="5">
      <alignment wrapText="1"/>
    </xf>
    <xf numFmtId="0" fontId="3" fillId="0" borderId="0"/>
    <xf numFmtId="0" fontId="4" fillId="0" borderId="0">
      <alignment vertical="top"/>
      <protection locked="0"/>
    </xf>
    <xf numFmtId="0" fontId="3" fillId="0" borderId="0">
      <alignment vertical="top" wrapText="1"/>
    </xf>
    <xf numFmtId="0" fontId="5" fillId="0" borderId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>
      <alignment wrapText="1"/>
    </xf>
    <xf numFmtId="0" fontId="15" fillId="0" borderId="0">
      <alignment horizontal="left"/>
    </xf>
    <xf numFmtId="0" fontId="10" fillId="0" borderId="9">
      <alignment wrapText="1"/>
    </xf>
    <xf numFmtId="0" fontId="12" fillId="0" borderId="8">
      <alignment wrapText="1"/>
    </xf>
    <xf numFmtId="0" fontId="12" fillId="0" borderId="1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6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6" fillId="0" borderId="0" xfId="9" applyFont="1" applyAlignment="1" applyProtection="1"/>
    <xf numFmtId="0" fontId="7" fillId="0" borderId="0" xfId="2" applyFont="1" applyBorder="1" applyAlignment="1">
      <alignment wrapText="1"/>
    </xf>
    <xf numFmtId="0" fontId="0" fillId="0" borderId="8" xfId="2" applyFont="1" applyBorder="1" applyAlignment="1">
      <alignment wrapText="1"/>
    </xf>
    <xf numFmtId="0" fontId="10" fillId="0" borderId="9" xfId="5" applyFont="1" applyBorder="1" applyAlignment="1">
      <alignment wrapText="1"/>
    </xf>
    <xf numFmtId="164" fontId="2" fillId="0" borderId="4" xfId="5" applyNumberFormat="1" applyAlignment="1">
      <alignment horizontal="right" wrapText="1"/>
    </xf>
    <xf numFmtId="1" fontId="1" fillId="0" borderId="0" xfId="0" applyNumberFormat="1" applyFont="1"/>
    <xf numFmtId="0" fontId="1" fillId="0" borderId="0" xfId="8" applyFont="1"/>
    <xf numFmtId="0" fontId="1" fillId="0" borderId="0" xfId="2" applyFont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11" fillId="0" borderId="8" xfId="2" applyFont="1" applyBorder="1" applyAlignment="1">
      <alignment wrapText="1"/>
    </xf>
    <xf numFmtId="2" fontId="0" fillId="0" borderId="0" xfId="0" applyNumberFormat="1"/>
    <xf numFmtId="0" fontId="1" fillId="0" borderId="0" xfId="0" applyFont="1"/>
    <xf numFmtId="0" fontId="3" fillId="0" borderId="0" xfId="0" applyFont="1" applyAlignment="1" applyProtection="1">
      <alignment horizontal="right"/>
      <protection locked="0"/>
    </xf>
    <xf numFmtId="0" fontId="3" fillId="0" borderId="0" xfId="0" applyFont="1"/>
    <xf numFmtId="1" fontId="3" fillId="0" borderId="0" xfId="0" applyNumberFormat="1" applyFont="1"/>
    <xf numFmtId="0" fontId="16" fillId="0" borderId="0" xfId="0" applyFont="1"/>
    <xf numFmtId="0" fontId="13" fillId="0" borderId="0" xfId="0" applyFont="1"/>
    <xf numFmtId="0" fontId="14" fillId="0" borderId="0" xfId="0" applyFont="1"/>
    <xf numFmtId="0" fontId="12" fillId="0" borderId="0" xfId="18"/>
    <xf numFmtId="0" fontId="10" fillId="0" borderId="10" xfId="19" applyAlignment="1">
      <alignment wrapText="1"/>
    </xf>
    <xf numFmtId="0" fontId="15" fillId="0" borderId="0" xfId="20" applyAlignment="1">
      <alignment horizontal="left"/>
    </xf>
    <xf numFmtId="0" fontId="10" fillId="0" borderId="9" xfId="21" applyAlignment="1">
      <alignment wrapText="1"/>
    </xf>
    <xf numFmtId="0" fontId="0" fillId="0" borderId="8" xfId="22" applyFont="1" applyAlignment="1">
      <alignment wrapText="1"/>
    </xf>
    <xf numFmtId="4" fontId="0" fillId="0" borderId="8" xfId="22" applyNumberFormat="1" applyFont="1" applyAlignment="1">
      <alignment horizontal="right" wrapText="1"/>
    </xf>
    <xf numFmtId="3" fontId="0" fillId="0" borderId="8" xfId="22" applyNumberFormat="1" applyFont="1" applyAlignment="1">
      <alignment horizontal="right" wrapText="1"/>
    </xf>
    <xf numFmtId="0" fontId="12" fillId="0" borderId="0" xfId="17"/>
    <xf numFmtId="0" fontId="14" fillId="0" borderId="0" xfId="17" applyFont="1"/>
    <xf numFmtId="0" fontId="16" fillId="0" borderId="0" xfId="17" applyFont="1"/>
    <xf numFmtId="0" fontId="13" fillId="0" borderId="0" xfId="17" applyFont="1"/>
    <xf numFmtId="164" fontId="10" fillId="0" borderId="9" xfId="21" applyNumberFormat="1" applyAlignment="1">
      <alignment horizontal="right" wrapText="1"/>
    </xf>
    <xf numFmtId="164" fontId="0" fillId="0" borderId="8" xfId="22" applyNumberFormat="1" applyFont="1" applyAlignment="1">
      <alignment horizontal="right" wrapText="1"/>
    </xf>
    <xf numFmtId="4" fontId="10" fillId="0" borderId="9" xfId="21" applyNumberFormat="1" applyAlignment="1">
      <alignment horizontal="right" wrapText="1"/>
    </xf>
    <xf numFmtId="3" fontId="10" fillId="0" borderId="9" xfId="21" applyNumberFormat="1" applyAlignment="1">
      <alignment horizontal="right" wrapText="1"/>
    </xf>
    <xf numFmtId="0" fontId="12" fillId="0" borderId="0" xfId="17" applyAlignment="1">
      <alignment horizontal="left"/>
    </xf>
    <xf numFmtId="0" fontId="19" fillId="0" borderId="0" xfId="0" applyFont="1"/>
    <xf numFmtId="0" fontId="0" fillId="3" borderId="8" xfId="22" applyFont="1" applyFill="1" applyAlignment="1">
      <alignment wrapText="1"/>
    </xf>
    <xf numFmtId="0" fontId="3" fillId="0" borderId="0" xfId="8"/>
    <xf numFmtId="0" fontId="2" fillId="0" borderId="1" xfId="1" applyAlignment="1">
      <alignment wrapText="1"/>
    </xf>
    <xf numFmtId="0" fontId="21" fillId="0" borderId="0" xfId="0" applyFont="1"/>
    <xf numFmtId="0" fontId="22" fillId="0" borderId="0" xfId="0" applyFont="1"/>
    <xf numFmtId="0" fontId="5" fillId="0" borderId="0" xfId="11" applyAlignment="1">
      <alignment horizontal="left"/>
    </xf>
    <xf numFmtId="0" fontId="10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 applyAlignment="1">
      <alignment wrapText="1"/>
    </xf>
    <xf numFmtId="0" fontId="0" fillId="0" borderId="2" xfId="2" applyFont="1" applyAlignment="1">
      <alignment wrapText="1"/>
    </xf>
    <xf numFmtId="4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4" fillId="3" borderId="0" xfId="17" applyFont="1" applyFill="1"/>
    <xf numFmtId="164" fontId="0" fillId="3" borderId="8" xfId="22" applyNumberFormat="1" applyFont="1" applyFill="1" applyAlignment="1">
      <alignment horizontal="right" wrapText="1"/>
    </xf>
    <xf numFmtId="0" fontId="12" fillId="3" borderId="0" xfId="17" applyFill="1"/>
    <xf numFmtId="0" fontId="10" fillId="3" borderId="9" xfId="21" applyFill="1" applyAlignment="1">
      <alignment wrapText="1"/>
    </xf>
    <xf numFmtId="164" fontId="10" fillId="3" borderId="9" xfId="21" applyNumberFormat="1" applyFill="1" applyAlignment="1">
      <alignment horizontal="right" wrapText="1"/>
    </xf>
    <xf numFmtId="0" fontId="23" fillId="0" borderId="0" xfId="50" applyFont="1" applyAlignment="1">
      <alignment horizontal="left"/>
    </xf>
    <xf numFmtId="0" fontId="14" fillId="0" borderId="0" xfId="50"/>
    <xf numFmtId="0" fontId="24" fillId="0" borderId="0" xfId="51"/>
    <xf numFmtId="0" fontId="13" fillId="0" borderId="0" xfId="51" applyFont="1"/>
    <xf numFmtId="0" fontId="14" fillId="0" borderId="0" xfId="50" applyAlignment="1">
      <alignment horizontal="left"/>
    </xf>
    <xf numFmtId="9" fontId="25" fillId="0" borderId="0" xfId="52" applyFont="1" applyAlignment="1">
      <alignment horizontal="center"/>
    </xf>
    <xf numFmtId="0" fontId="14" fillId="0" borderId="0" xfId="50" applyAlignment="1">
      <alignment horizontal="center"/>
    </xf>
    <xf numFmtId="0" fontId="25" fillId="0" borderId="13" xfId="50" applyFont="1" applyBorder="1"/>
    <xf numFmtId="0" fontId="25" fillId="0" borderId="13" xfId="50" applyFont="1" applyBorder="1" applyAlignment="1">
      <alignment horizontal="right"/>
    </xf>
    <xf numFmtId="0" fontId="14" fillId="0" borderId="0" xfId="50" applyAlignment="1">
      <alignment horizontal="left" indent="1"/>
    </xf>
    <xf numFmtId="4" fontId="26" fillId="24" borderId="0" xfId="50" applyNumberFormat="1" applyFont="1" applyFill="1" applyAlignment="1">
      <alignment horizontal="right"/>
    </xf>
    <xf numFmtId="4" fontId="26" fillId="24" borderId="0" xfId="50" applyNumberFormat="1" applyFont="1" applyFill="1"/>
    <xf numFmtId="0" fontId="14" fillId="0" borderId="14" xfId="50" applyBorder="1" applyAlignment="1">
      <alignment horizontal="left" indent="1"/>
    </xf>
    <xf numFmtId="4" fontId="26" fillId="24" borderId="14" xfId="50" applyNumberFormat="1" applyFont="1" applyFill="1" applyBorder="1" applyAlignment="1">
      <alignment horizontal="right"/>
    </xf>
    <xf numFmtId="0" fontId="25" fillId="0" borderId="13" xfId="50" applyFont="1" applyBorder="1" applyAlignment="1">
      <alignment horizontal="left" indent="1"/>
    </xf>
    <xf numFmtId="2" fontId="25" fillId="0" borderId="13" xfId="50" applyNumberFormat="1" applyFont="1" applyBorder="1" applyAlignment="1">
      <alignment horizontal="right"/>
    </xf>
    <xf numFmtId="0" fontId="13" fillId="0" borderId="15" xfId="51" applyFont="1" applyBorder="1"/>
    <xf numFmtId="0" fontId="24" fillId="0" borderId="15" xfId="51" applyBorder="1"/>
    <xf numFmtId="0" fontId="27" fillId="0" borderId="16" xfId="51" applyFont="1" applyBorder="1"/>
    <xf numFmtId="0" fontId="24" fillId="0" borderId="17" xfId="51" applyBorder="1"/>
    <xf numFmtId="0" fontId="24" fillId="0" borderId="18" xfId="51" applyBorder="1"/>
    <xf numFmtId="0" fontId="27" fillId="0" borderId="19" xfId="51" applyFont="1" applyBorder="1"/>
    <xf numFmtId="0" fontId="27" fillId="0" borderId="20" xfId="51" applyFont="1" applyBorder="1"/>
    <xf numFmtId="0" fontId="28" fillId="0" borderId="0" xfId="51" applyFont="1"/>
    <xf numFmtId="0" fontId="27" fillId="0" borderId="0" xfId="51" applyFont="1"/>
    <xf numFmtId="0" fontId="27" fillId="0" borderId="21" xfId="51" applyFont="1" applyBorder="1"/>
    <xf numFmtId="0" fontId="29" fillId="0" borderId="0" xfId="51" applyFont="1"/>
    <xf numFmtId="0" fontId="30" fillId="0" borderId="0" xfId="51" applyFont="1"/>
    <xf numFmtId="2" fontId="24" fillId="24" borderId="15" xfId="51" applyNumberFormat="1" applyFill="1" applyBorder="1"/>
    <xf numFmtId="2" fontId="24" fillId="24" borderId="25" xfId="51" applyNumberFormat="1" applyFill="1" applyBorder="1"/>
    <xf numFmtId="0" fontId="13" fillId="0" borderId="20" xfId="51" applyFont="1" applyBorder="1"/>
    <xf numFmtId="0" fontId="24" fillId="0" borderId="20" xfId="51" applyBorder="1"/>
    <xf numFmtId="0" fontId="27" fillId="24" borderId="17" xfId="51" applyFont="1" applyFill="1" applyBorder="1"/>
    <xf numFmtId="0" fontId="24" fillId="24" borderId="17" xfId="51" applyFill="1" applyBorder="1"/>
    <xf numFmtId="0" fontId="13" fillId="24" borderId="17" xfId="51" applyFont="1" applyFill="1" applyBorder="1"/>
    <xf numFmtId="0" fontId="24" fillId="24" borderId="18" xfId="51" applyFill="1" applyBorder="1"/>
    <xf numFmtId="0" fontId="27" fillId="0" borderId="23" xfId="51" applyFont="1" applyBorder="1"/>
    <xf numFmtId="0" fontId="24" fillId="0" borderId="22" xfId="51" applyBorder="1"/>
    <xf numFmtId="43" fontId="24" fillId="24" borderId="0" xfId="53" applyFont="1" applyFill="1"/>
    <xf numFmtId="43" fontId="24" fillId="24" borderId="23" xfId="53" applyFont="1" applyFill="1" applyBorder="1"/>
    <xf numFmtId="0" fontId="24" fillId="0" borderId="22" xfId="51" applyBorder="1" applyAlignment="1">
      <alignment horizontal="left"/>
    </xf>
    <xf numFmtId="0" fontId="24" fillId="0" borderId="24" xfId="51" applyBorder="1"/>
    <xf numFmtId="43" fontId="24" fillId="24" borderId="15" xfId="53" applyFont="1" applyFill="1" applyBorder="1"/>
    <xf numFmtId="43" fontId="24" fillId="24" borderId="25" xfId="53" applyFont="1" applyFill="1" applyBorder="1"/>
    <xf numFmtId="0" fontId="27" fillId="0" borderId="17" xfId="51" applyFont="1" applyBorder="1"/>
    <xf numFmtId="0" fontId="13" fillId="0" borderId="17" xfId="51" applyFont="1" applyBorder="1"/>
    <xf numFmtId="0" fontId="27" fillId="0" borderId="22" xfId="51" applyFont="1" applyBorder="1"/>
    <xf numFmtId="0" fontId="13" fillId="0" borderId="23" xfId="51" applyFont="1" applyBorder="1"/>
    <xf numFmtId="9" fontId="24" fillId="0" borderId="0" xfId="52" applyFont="1"/>
    <xf numFmtId="9" fontId="24" fillId="0" borderId="23" xfId="52" applyFont="1" applyBorder="1"/>
    <xf numFmtId="9" fontId="24" fillId="0" borderId="15" xfId="52" applyFont="1" applyBorder="1"/>
    <xf numFmtId="9" fontId="24" fillId="0" borderId="25" xfId="52" applyFont="1" applyBorder="1"/>
    <xf numFmtId="0" fontId="24" fillId="0" borderId="19" xfId="51" applyBorder="1"/>
    <xf numFmtId="9" fontId="24" fillId="0" borderId="20" xfId="52" applyFont="1" applyBorder="1"/>
    <xf numFmtId="9" fontId="24" fillId="0" borderId="21" xfId="52" applyFont="1" applyBorder="1"/>
    <xf numFmtId="0" fontId="28" fillId="0" borderId="20" xfId="51" applyFont="1" applyBorder="1"/>
    <xf numFmtId="9" fontId="13" fillId="0" borderId="15" xfId="52" applyFont="1" applyBorder="1"/>
    <xf numFmtId="9" fontId="13" fillId="0" borderId="25" xfId="52" applyFont="1" applyBorder="1"/>
    <xf numFmtId="0" fontId="31" fillId="0" borderId="0" xfId="50" applyFont="1"/>
    <xf numFmtId="0" fontId="31" fillId="0" borderId="0" xfId="50" applyFont="1" applyAlignment="1">
      <alignment wrapText="1"/>
    </xf>
    <xf numFmtId="11" fontId="0" fillId="0" borderId="0" xfId="0" applyNumberFormat="1"/>
    <xf numFmtId="9" fontId="0" fillId="0" borderId="0" xfId="49" applyFont="1"/>
    <xf numFmtId="9" fontId="0" fillId="0" borderId="0" xfId="0" applyNumberFormat="1"/>
    <xf numFmtId="0" fontId="0" fillId="25" borderId="0" xfId="0" applyFill="1"/>
    <xf numFmtId="0" fontId="1" fillId="25" borderId="0" xfId="0" applyFont="1" applyFill="1"/>
    <xf numFmtId="0" fontId="1" fillId="26" borderId="0" xfId="0" applyFont="1" applyFill="1"/>
    <xf numFmtId="0" fontId="0" fillId="26" borderId="0" xfId="0" applyFill="1"/>
    <xf numFmtId="43" fontId="0" fillId="3" borderId="0" xfId="48" applyFont="1" applyFill="1"/>
    <xf numFmtId="0" fontId="24" fillId="3" borderId="22" xfId="51" applyFill="1" applyBorder="1"/>
    <xf numFmtId="9" fontId="24" fillId="3" borderId="0" xfId="52" applyFont="1" applyFill="1"/>
    <xf numFmtId="0" fontId="0" fillId="0" borderId="0" xfId="0"/>
    <xf numFmtId="0" fontId="12" fillId="0" borderId="11" xfId="23" applyAlignment="1">
      <alignment wrapText="1"/>
    </xf>
    <xf numFmtId="0" fontId="0" fillId="0" borderId="11" xfId="0" applyBorder="1"/>
    <xf numFmtId="168" fontId="0" fillId="0" borderId="2" xfId="2" applyNumberFormat="1" applyFont="1" applyAlignment="1">
      <alignment horizontal="right" wrapText="1"/>
    </xf>
    <xf numFmtId="168" fontId="2" fillId="0" borderId="4" xfId="5" applyNumberFormat="1" applyAlignment="1">
      <alignment horizontal="right" wrapText="1"/>
    </xf>
    <xf numFmtId="168" fontId="10" fillId="0" borderId="9" xfId="21" applyNumberFormat="1" applyAlignment="1">
      <alignment horizontal="right" wrapText="1"/>
    </xf>
    <xf numFmtId="168" fontId="0" fillId="0" borderId="8" xfId="22" applyNumberFormat="1" applyFont="1" applyAlignment="1">
      <alignment horizontal="right" wrapText="1"/>
    </xf>
    <xf numFmtId="168" fontId="0" fillId="3" borderId="8" xfId="22" applyNumberFormat="1" applyFont="1" applyFill="1" applyAlignment="1">
      <alignment horizontal="right" wrapText="1"/>
    </xf>
    <xf numFmtId="168" fontId="10" fillId="3" borderId="9" xfId="21" applyNumberFormat="1" applyFill="1" applyAlignment="1">
      <alignment horizontal="right" wrapText="1"/>
    </xf>
    <xf numFmtId="169" fontId="0" fillId="0" borderId="8" xfId="22" applyNumberFormat="1" applyFont="1" applyAlignment="1">
      <alignment horizontal="right" wrapText="1"/>
    </xf>
    <xf numFmtId="165" fontId="24" fillId="0" borderId="22" xfId="53" applyNumberFormat="1" applyFont="1" applyBorder="1"/>
    <xf numFmtId="165" fontId="24" fillId="24" borderId="0" xfId="53" applyNumberFormat="1" applyFont="1" applyFill="1"/>
    <xf numFmtId="165" fontId="24" fillId="24" borderId="23" xfId="53" applyNumberFormat="1" applyFont="1" applyFill="1" applyBorder="1"/>
    <xf numFmtId="165" fontId="29" fillId="0" borderId="22" xfId="53" applyNumberFormat="1" applyFont="1" applyBorder="1"/>
    <xf numFmtId="165" fontId="29" fillId="24" borderId="0" xfId="53" applyNumberFormat="1" applyFont="1" applyFill="1"/>
    <xf numFmtId="165" fontId="29" fillId="24" borderId="23" xfId="53" applyNumberFormat="1" applyFont="1" applyFill="1" applyBorder="1"/>
    <xf numFmtId="165" fontId="30" fillId="0" borderId="22" xfId="53" applyNumberFormat="1" applyFont="1" applyBorder="1"/>
    <xf numFmtId="165" fontId="30" fillId="24" borderId="0" xfId="53" applyNumberFormat="1" applyFont="1" applyFill="1"/>
    <xf numFmtId="165" fontId="30" fillId="24" borderId="23" xfId="53" applyNumberFormat="1" applyFont="1" applyFill="1" applyBorder="1"/>
    <xf numFmtId="165" fontId="27" fillId="24" borderId="0" xfId="53" applyNumberFormat="1" applyFont="1" applyFill="1"/>
    <xf numFmtId="165" fontId="27" fillId="24" borderId="23" xfId="53" applyNumberFormat="1" applyFont="1" applyFill="1" applyBorder="1"/>
    <xf numFmtId="165" fontId="24" fillId="0" borderId="22" xfId="53" applyNumberFormat="1" applyFont="1" applyBorder="1" applyAlignment="1">
      <alignment horizontal="left" indent="1"/>
    </xf>
    <xf numFmtId="165" fontId="24" fillId="0" borderId="24" xfId="53" applyNumberFormat="1" applyFont="1" applyBorder="1" applyAlignment="1">
      <alignment horizontal="left" indent="1"/>
    </xf>
    <xf numFmtId="165" fontId="24" fillId="24" borderId="15" xfId="53" applyNumberFormat="1" applyFont="1" applyFill="1" applyBorder="1"/>
    <xf numFmtId="165" fontId="24" fillId="24" borderId="25" xfId="53" applyNumberFormat="1" applyFont="1" applyFill="1" applyBorder="1"/>
    <xf numFmtId="165" fontId="24" fillId="0" borderId="0" xfId="53" applyNumberFormat="1" applyFont="1"/>
    <xf numFmtId="165" fontId="13" fillId="0" borderId="17" xfId="53" applyNumberFormat="1" applyFont="1" applyBorder="1"/>
    <xf numFmtId="165" fontId="24" fillId="0" borderId="17" xfId="53" applyNumberFormat="1" applyFont="1" applyBorder="1"/>
    <xf numFmtId="166" fontId="24" fillId="0" borderId="0" xfId="52" applyNumberFormat="1" applyFont="1"/>
    <xf numFmtId="167" fontId="0" fillId="0" borderId="0" xfId="0" applyNumberFormat="1"/>
    <xf numFmtId="170" fontId="0" fillId="0" borderId="0" xfId="0" applyNumberFormat="1"/>
    <xf numFmtId="0" fontId="0" fillId="0" borderId="0" xfId="0"/>
    <xf numFmtId="0" fontId="16" fillId="0" borderId="3" xfId="6" applyFont="1" applyAlignment="1">
      <alignment wrapText="1"/>
    </xf>
    <xf numFmtId="0" fontId="0" fillId="0" borderId="3" xfId="0" applyBorder="1"/>
    <xf numFmtId="0" fontId="12" fillId="0" borderId="11" xfId="23" applyAlignment="1">
      <alignment wrapText="1"/>
    </xf>
    <xf numFmtId="0" fontId="0" fillId="0" borderId="11" xfId="0" applyBorder="1"/>
    <xf numFmtId="0" fontId="0" fillId="27" borderId="0" xfId="0" applyFill="1" applyAlignment="1">
      <alignment horizontal="center" wrapText="1"/>
    </xf>
    <xf numFmtId="14" fontId="0" fillId="0" borderId="0" xfId="0" applyNumberFormat="1"/>
  </cellXfs>
  <cellStyles count="54">
    <cellStyle name="20% - Accent1 2" xfId="32" xr:uid="{00000000-0005-0000-0000-000020000000}"/>
    <cellStyle name="20% - Accent2 2" xfId="34" xr:uid="{00000000-0005-0000-0000-000022000000}"/>
    <cellStyle name="20% - Accent3 2" xfId="36" xr:uid="{00000000-0005-0000-0000-000024000000}"/>
    <cellStyle name="20% - Accent4 2" xfId="38" xr:uid="{00000000-0005-0000-0000-000026000000}"/>
    <cellStyle name="20% - Accent5 2" xfId="40" xr:uid="{00000000-0005-0000-0000-000028000000}"/>
    <cellStyle name="20% - Accent6 2" xfId="42" xr:uid="{00000000-0005-0000-0000-00002A000000}"/>
    <cellStyle name="40% - Accent1 2" xfId="33" xr:uid="{00000000-0005-0000-0000-000021000000}"/>
    <cellStyle name="40% - Accent2 2" xfId="35" xr:uid="{00000000-0005-0000-0000-000023000000}"/>
    <cellStyle name="40% - Accent3 2" xfId="37" xr:uid="{00000000-0005-0000-0000-000025000000}"/>
    <cellStyle name="40% - Accent4 2" xfId="39" xr:uid="{00000000-0005-0000-0000-000027000000}"/>
    <cellStyle name="40% - Accent5 2" xfId="41" xr:uid="{00000000-0005-0000-0000-000029000000}"/>
    <cellStyle name="40% - Accent6 2" xfId="43" xr:uid="{00000000-0005-0000-0000-00002B000000}"/>
    <cellStyle name="60% - Accent1 2" xfId="25" xr:uid="{00000000-0005-0000-0000-000019000000}"/>
    <cellStyle name="60% - Accent2 2" xfId="26" xr:uid="{00000000-0005-0000-0000-00001A000000}"/>
    <cellStyle name="60% - Accent3 2" xfId="27" xr:uid="{00000000-0005-0000-0000-00001B000000}"/>
    <cellStyle name="60% - Accent4 2" xfId="28" xr:uid="{00000000-0005-0000-0000-00001C000000}"/>
    <cellStyle name="60% - Accent5 2" xfId="29" xr:uid="{00000000-0005-0000-0000-00001D000000}"/>
    <cellStyle name="60% - Accent6 2" xfId="30" xr:uid="{00000000-0005-0000-0000-00001E000000}"/>
    <cellStyle name="Body: normal cell" xfId="2" xr:uid="{00000000-0005-0000-0000-000002000000}"/>
    <cellStyle name="Body: normal cell 2" xfId="22" xr:uid="{00000000-0005-0000-0000-000016000000}"/>
    <cellStyle name="Comma" xfId="48" builtinId="3"/>
    <cellStyle name="Comma 2" xfId="47" xr:uid="{00000000-0005-0000-0000-00002F000000}"/>
    <cellStyle name="Comma 3" xfId="53" xr:uid="{00000000-0005-0000-0000-000035000000}"/>
    <cellStyle name="Font: Calibri, 9pt regular" xfId="8" xr:uid="{00000000-0005-0000-0000-000008000000}"/>
    <cellStyle name="Font: Calibri, 9pt regular 2" xfId="18" xr:uid="{00000000-0005-0000-0000-000012000000}"/>
    <cellStyle name="Footnotes: all except top row" xfId="10" xr:uid="{00000000-0005-0000-0000-00000A000000}"/>
    <cellStyle name="Footnotes: top row" xfId="6" xr:uid="{00000000-0005-0000-0000-000006000000}"/>
    <cellStyle name="Footnotes: top row 2" xfId="23" xr:uid="{00000000-0005-0000-0000-000017000000}"/>
    <cellStyle name="Header: bottom row" xfId="1" xr:uid="{00000000-0005-0000-0000-000001000000}"/>
    <cellStyle name="Header: bottom row 2" xfId="19" xr:uid="{00000000-0005-0000-0000-000013000000}"/>
    <cellStyle name="Header: top rows" xfId="3" xr:uid="{00000000-0005-0000-0000-000003000000}"/>
    <cellStyle name="Hyperlink" xfId="9" builtinId="8"/>
    <cellStyle name="Neutral 2" xfId="24" xr:uid="{00000000-0005-0000-0000-000018000000}"/>
    <cellStyle name="Normal" xfId="0" builtinId="0"/>
    <cellStyle name="Normal 2" xfId="17" xr:uid="{00000000-0005-0000-0000-000011000000}"/>
    <cellStyle name="Normal 2 2" xfId="45" xr:uid="{00000000-0005-0000-0000-00002D000000}"/>
    <cellStyle name="Normal 3" xfId="12" xr:uid="{00000000-0005-0000-0000-00000C000000}"/>
    <cellStyle name="Normal 3 2" xfId="44" xr:uid="{00000000-0005-0000-0000-00002C000000}"/>
    <cellStyle name="Normal 4" xfId="13" xr:uid="{00000000-0005-0000-0000-00000D000000}"/>
    <cellStyle name="Normal 4 2 2" xfId="46" xr:uid="{00000000-0005-0000-0000-00002E000000}"/>
    <cellStyle name="Normal 5" xfId="14" xr:uid="{00000000-0005-0000-0000-00000E000000}"/>
    <cellStyle name="Normal 58" xfId="16" xr:uid="{00000000-0005-0000-0000-000010000000}"/>
    <cellStyle name="Normal 6" xfId="15" xr:uid="{00000000-0005-0000-0000-00000F000000}"/>
    <cellStyle name="Normal 7" xfId="50" xr:uid="{00000000-0005-0000-0000-000032000000}"/>
    <cellStyle name="Normal_Texas Energy 6.01.xls.xls" xfId="51" xr:uid="{00000000-0005-0000-0000-000033000000}"/>
    <cellStyle name="Note 2" xfId="31" xr:uid="{00000000-0005-0000-0000-00001F000000}"/>
    <cellStyle name="Parent row" xfId="5" xr:uid="{00000000-0005-0000-0000-000005000000}"/>
    <cellStyle name="Parent row 2" xfId="21" xr:uid="{00000000-0005-0000-0000-000015000000}"/>
    <cellStyle name="Percent" xfId="49" builtinId="5"/>
    <cellStyle name="Percent 2" xfId="52" xr:uid="{00000000-0005-0000-0000-000034000000}"/>
    <cellStyle name="Section Break" xfId="7" xr:uid="{00000000-0005-0000-0000-000007000000}"/>
    <cellStyle name="Section Break: parent row" xfId="4" xr:uid="{00000000-0005-0000-0000-000004000000}"/>
    <cellStyle name="Table title" xfId="11" xr:uid="{00000000-0005-0000-0000-00000B000000}"/>
    <cellStyle name="Table title 2" xfId="20" xr:uid="{00000000-0005-0000-0000-000014000000}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wnloads/stationary_combustion_modul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jeff-nonadmin/Dropbox%20(Energy%20Innovation)/EI-PlcyMdl/eps-1.5.0-us-wipE/InputData/web-app/BCF/BTU%20Conversion%20Factor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14321/Desktop/SIT%20Updates/Revisions%20for%20November/CO2FFC%20Module%2010.19.201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icf-hq.icfconsulting.com/Share/US%20GHG%20Inventory/1990-2012/Spreadsheets/FR/CO2%20from%20Fossil%20Fuel%20Combustion%2090-12_3_31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workbookViewId="0">
      <selection activeCell="B12" sqref="B12"/>
    </sheetView>
  </sheetViews>
  <sheetFormatPr baseColWidth="10" defaultColWidth="8.83203125" defaultRowHeight="15"/>
  <cols>
    <col min="2" max="2" width="76.5" style="128" customWidth="1"/>
    <col min="3" max="3" width="42.5" style="128" customWidth="1"/>
    <col min="4" max="4" width="57.83203125" style="128" bestFit="1" customWidth="1"/>
    <col min="5" max="5" width="60.5" style="128" customWidth="1"/>
  </cols>
  <sheetData>
    <row r="1" spans="1:3">
      <c r="A1" s="15" t="s">
        <v>0</v>
      </c>
      <c r="C1" s="165">
        <v>44307</v>
      </c>
    </row>
    <row r="3" spans="1:3">
      <c r="A3" s="15" t="s">
        <v>1</v>
      </c>
      <c r="B3" s="2" t="s">
        <v>2</v>
      </c>
    </row>
    <row r="4" spans="1:3">
      <c r="B4" t="s">
        <v>3</v>
      </c>
    </row>
    <row r="5" spans="1:3">
      <c r="B5" s="1">
        <v>2020</v>
      </c>
    </row>
    <row r="6" spans="1:3">
      <c r="B6" t="s">
        <v>4</v>
      </c>
    </row>
    <row r="7" spans="1:3">
      <c r="B7" s="3" t="s">
        <v>5</v>
      </c>
    </row>
    <row r="10" spans="1:3">
      <c r="A10" s="15" t="s">
        <v>6</v>
      </c>
    </row>
    <row r="11" spans="1:3">
      <c r="A11" s="11" t="s">
        <v>7</v>
      </c>
      <c r="B11" s="12"/>
    </row>
    <row r="12" spans="1:3">
      <c r="A12" t="s">
        <v>8</v>
      </c>
    </row>
    <row r="14" spans="1:3">
      <c r="A14" t="s">
        <v>9</v>
      </c>
    </row>
    <row r="15" spans="1:3">
      <c r="A15" t="s">
        <v>10</v>
      </c>
    </row>
    <row r="16" spans="1:3">
      <c r="A16" t="s">
        <v>11</v>
      </c>
    </row>
    <row r="18" spans="1:4">
      <c r="A18" t="s">
        <v>12</v>
      </c>
    </row>
    <row r="19" spans="1:4">
      <c r="A19" t="s">
        <v>13</v>
      </c>
    </row>
    <row r="21" spans="1:4">
      <c r="A21" s="15" t="s">
        <v>14</v>
      </c>
    </row>
    <row r="22" spans="1:4">
      <c r="A22" t="s">
        <v>15</v>
      </c>
    </row>
    <row r="23" spans="1:4">
      <c r="A23" t="s">
        <v>16</v>
      </c>
    </row>
    <row r="24" spans="1:4">
      <c r="A24" t="s">
        <v>17</v>
      </c>
    </row>
    <row r="25" spans="1:4">
      <c r="A25" t="s">
        <v>18</v>
      </c>
    </row>
    <row r="26" spans="1:4">
      <c r="A26" t="s">
        <v>19</v>
      </c>
    </row>
    <row r="28" spans="1:4">
      <c r="D28" s="26"/>
    </row>
    <row r="29" spans="1:4" ht="15" customHeight="1"/>
    <row r="31" spans="1:4">
      <c r="D31" s="26"/>
    </row>
    <row r="32" spans="1:4">
      <c r="D32" s="26"/>
    </row>
    <row r="33" spans="4:4">
      <c r="D33" s="26"/>
    </row>
    <row r="34" spans="4:4">
      <c r="D34" s="26"/>
    </row>
    <row r="35" spans="4:4">
      <c r="D35" s="26"/>
    </row>
    <row r="36" spans="4:4">
      <c r="D36" s="25"/>
    </row>
    <row r="37" spans="4:4">
      <c r="D37" s="26"/>
    </row>
    <row r="38" spans="4:4">
      <c r="D38" s="25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min="1" max="1" width="52.3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595</v>
      </c>
      <c r="B10" s="24" t="s">
        <v>596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597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A18" s="30" t="s">
        <v>598</v>
      </c>
      <c r="B18" s="26" t="s">
        <v>186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34">
        <v>0</v>
      </c>
      <c r="AC18" s="34">
        <v>0</v>
      </c>
      <c r="AD18" s="34">
        <v>0</v>
      </c>
      <c r="AE18" s="34">
        <v>0</v>
      </c>
      <c r="AF18" s="34">
        <v>0</v>
      </c>
      <c r="AG18" s="34">
        <v>0</v>
      </c>
      <c r="AH18" s="34"/>
      <c r="AI18" s="134"/>
    </row>
    <row r="19" spans="1:35" ht="15" customHeight="1">
      <c r="A19" s="30" t="s">
        <v>599</v>
      </c>
      <c r="B19" s="26" t="s">
        <v>188</v>
      </c>
      <c r="C19" s="34">
        <v>0.74313099999999999</v>
      </c>
      <c r="D19" s="34">
        <v>0.65649000000000002</v>
      </c>
      <c r="E19" s="34">
        <v>0.69529200000000002</v>
      </c>
      <c r="F19" s="34">
        <v>0.69961899999999999</v>
      </c>
      <c r="G19" s="34">
        <v>0.71281799999999995</v>
      </c>
      <c r="H19" s="34">
        <v>0.73784099999999997</v>
      </c>
      <c r="I19" s="34">
        <v>0.75045600000000001</v>
      </c>
      <c r="J19" s="34">
        <v>0.74023300000000003</v>
      </c>
      <c r="K19" s="34">
        <v>0.72467499999999996</v>
      </c>
      <c r="L19" s="34">
        <v>0.70696099999999995</v>
      </c>
      <c r="M19" s="34">
        <v>0.68881300000000001</v>
      </c>
      <c r="N19" s="34">
        <v>0.68740699999999999</v>
      </c>
      <c r="O19" s="34">
        <v>0.68806699999999998</v>
      </c>
      <c r="P19" s="34">
        <v>0.68756099999999998</v>
      </c>
      <c r="Q19" s="34">
        <v>0.68562900000000004</v>
      </c>
      <c r="R19" s="34">
        <v>0.68472200000000005</v>
      </c>
      <c r="S19" s="34">
        <v>0.68730599999999997</v>
      </c>
      <c r="T19" s="34">
        <v>0.685083</v>
      </c>
      <c r="U19" s="34">
        <v>0.68243200000000004</v>
      </c>
      <c r="V19" s="34">
        <v>0.68695300000000004</v>
      </c>
      <c r="W19" s="34">
        <v>0.67920999999999998</v>
      </c>
      <c r="X19" s="34">
        <v>0.67535100000000003</v>
      </c>
      <c r="Y19" s="34">
        <v>0.67404600000000003</v>
      </c>
      <c r="Z19" s="34">
        <v>0.67503800000000003</v>
      </c>
      <c r="AA19" s="34">
        <v>0.67557100000000003</v>
      </c>
      <c r="AB19" s="34">
        <v>0.67132499999999995</v>
      </c>
      <c r="AC19" s="34">
        <v>0.667686</v>
      </c>
      <c r="AD19" s="34">
        <v>0.66226300000000005</v>
      </c>
      <c r="AE19" s="34">
        <v>0.655941</v>
      </c>
      <c r="AF19" s="34">
        <v>0.64954100000000004</v>
      </c>
      <c r="AG19" s="34">
        <v>0.64607599999999998</v>
      </c>
      <c r="AH19" s="34"/>
      <c r="AI19" s="134"/>
    </row>
    <row r="20" spans="1:35" ht="15" customHeight="1">
      <c r="A20" s="30" t="s">
        <v>600</v>
      </c>
      <c r="B20" s="26" t="s">
        <v>314</v>
      </c>
      <c r="C20" s="34">
        <v>0.79246099999999997</v>
      </c>
      <c r="D20" s="34">
        <v>0.66853300000000004</v>
      </c>
      <c r="E20" s="34">
        <v>0.52868700000000002</v>
      </c>
      <c r="F20" s="34">
        <v>0.57991700000000002</v>
      </c>
      <c r="G20" s="34">
        <v>0.58267999999999998</v>
      </c>
      <c r="H20" s="34">
        <v>0.58818499999999996</v>
      </c>
      <c r="I20" s="34">
        <v>0.59928199999999998</v>
      </c>
      <c r="J20" s="34">
        <v>0.59465100000000004</v>
      </c>
      <c r="K20" s="34">
        <v>0.57709999999999995</v>
      </c>
      <c r="L20" s="34">
        <v>0.55974999999999997</v>
      </c>
      <c r="M20" s="34">
        <v>0.53645100000000001</v>
      </c>
      <c r="N20" s="34">
        <v>0.53074900000000003</v>
      </c>
      <c r="O20" s="34">
        <v>0.53012999999999999</v>
      </c>
      <c r="P20" s="34">
        <v>0.52746000000000004</v>
      </c>
      <c r="Q20" s="34">
        <v>0.52291100000000001</v>
      </c>
      <c r="R20" s="34">
        <v>0.52026099999999997</v>
      </c>
      <c r="S20" s="34">
        <v>0.51628200000000002</v>
      </c>
      <c r="T20" s="34">
        <v>0.50798500000000002</v>
      </c>
      <c r="U20" s="34">
        <v>0.50316700000000003</v>
      </c>
      <c r="V20" s="34">
        <v>0.50073500000000004</v>
      </c>
      <c r="W20" s="34">
        <v>0.496201</v>
      </c>
      <c r="X20" s="34">
        <v>0.49152499999999999</v>
      </c>
      <c r="Y20" s="34">
        <v>0.488348</v>
      </c>
      <c r="Z20" s="34">
        <v>0.48980200000000002</v>
      </c>
      <c r="AA20" s="34">
        <v>0.488041</v>
      </c>
      <c r="AB20" s="34">
        <v>0.48541800000000002</v>
      </c>
      <c r="AC20" s="34">
        <v>0.47973900000000003</v>
      </c>
      <c r="AD20" s="34">
        <v>0.473107</v>
      </c>
      <c r="AE20" s="34">
        <v>0.46531600000000001</v>
      </c>
      <c r="AF20" s="34">
        <v>0.45847199999999999</v>
      </c>
      <c r="AG20" s="34">
        <v>0.453816</v>
      </c>
      <c r="AH20" s="34"/>
      <c r="AI20" s="134"/>
    </row>
    <row r="21" spans="1:35" ht="15" customHeight="1">
      <c r="A21" s="30" t="s">
        <v>601</v>
      </c>
      <c r="B21" s="26" t="s">
        <v>192</v>
      </c>
      <c r="C21" s="34">
        <v>3.1648350000000001</v>
      </c>
      <c r="D21" s="34">
        <v>3.4469370000000001</v>
      </c>
      <c r="E21" s="34">
        <v>3.1717339999999998</v>
      </c>
      <c r="F21" s="34">
        <v>4.2713039999999998</v>
      </c>
      <c r="G21" s="34">
        <v>5.4996090000000004</v>
      </c>
      <c r="H21" s="34">
        <v>6.2012830000000001</v>
      </c>
      <c r="I21" s="34">
        <v>6.9199640000000002</v>
      </c>
      <c r="J21" s="34">
        <v>7.5965920000000002</v>
      </c>
      <c r="K21" s="34">
        <v>8.2805040000000005</v>
      </c>
      <c r="L21" s="34">
        <v>8.6703580000000002</v>
      </c>
      <c r="M21" s="34">
        <v>9.091412</v>
      </c>
      <c r="N21" s="34">
        <v>9.5428610000000003</v>
      </c>
      <c r="O21" s="34">
        <v>9.9649370000000008</v>
      </c>
      <c r="P21" s="34">
        <v>10.056462</v>
      </c>
      <c r="Q21" s="34">
        <v>10.176392999999999</v>
      </c>
      <c r="R21" s="34">
        <v>10.325732</v>
      </c>
      <c r="S21" s="34">
        <v>10.439223</v>
      </c>
      <c r="T21" s="34">
        <v>10.561124</v>
      </c>
      <c r="U21" s="34">
        <v>10.700246</v>
      </c>
      <c r="V21" s="34">
        <v>10.840301</v>
      </c>
      <c r="W21" s="34">
        <v>10.933928</v>
      </c>
      <c r="X21" s="34">
        <v>11.036674</v>
      </c>
      <c r="Y21" s="34">
        <v>11.142742</v>
      </c>
      <c r="Z21" s="34">
        <v>11.268499</v>
      </c>
      <c r="AA21" s="34">
        <v>11.352050999999999</v>
      </c>
      <c r="AB21" s="34">
        <v>11.440481</v>
      </c>
      <c r="AC21" s="34">
        <v>11.483734999999999</v>
      </c>
      <c r="AD21" s="34">
        <v>11.520761</v>
      </c>
      <c r="AE21" s="34">
        <v>11.541338</v>
      </c>
      <c r="AF21" s="34">
        <v>11.574735</v>
      </c>
      <c r="AG21" s="34">
        <v>11.655673</v>
      </c>
      <c r="AH21" s="34"/>
      <c r="AI21" s="134"/>
    </row>
    <row r="22" spans="1:35" ht="15" customHeight="1">
      <c r="A22" s="30" t="s">
        <v>602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4"/>
    </row>
    <row r="23" spans="1:35" ht="15" customHeight="1">
      <c r="A23" s="30" t="s">
        <v>603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4"/>
    </row>
    <row r="24" spans="1:35" ht="15" customHeight="1">
      <c r="A24" s="30" t="s">
        <v>604</v>
      </c>
      <c r="B24" s="26" t="s">
        <v>200</v>
      </c>
      <c r="C24" s="34">
        <v>108.428101</v>
      </c>
      <c r="D24" s="34">
        <v>111.564308</v>
      </c>
      <c r="E24" s="34">
        <v>117.38887</v>
      </c>
      <c r="F24" s="34">
        <v>116.07184599999999</v>
      </c>
      <c r="G24" s="34">
        <v>116.084328</v>
      </c>
      <c r="H24" s="34">
        <v>116.583595</v>
      </c>
      <c r="I24" s="34">
        <v>116.35891700000001</v>
      </c>
      <c r="J24" s="34">
        <v>115.298615</v>
      </c>
      <c r="K24" s="34">
        <v>114.099991</v>
      </c>
      <c r="L24" s="34">
        <v>112.938194</v>
      </c>
      <c r="M24" s="34">
        <v>112.118858</v>
      </c>
      <c r="N24" s="34">
        <v>111.720901</v>
      </c>
      <c r="O24" s="34">
        <v>111.523949</v>
      </c>
      <c r="P24" s="34">
        <v>111.55455000000001</v>
      </c>
      <c r="Q24" s="34">
        <v>111.90411400000001</v>
      </c>
      <c r="R24" s="34">
        <v>112.702034</v>
      </c>
      <c r="S24" s="34">
        <v>113.46457700000001</v>
      </c>
      <c r="T24" s="34">
        <v>114.290802</v>
      </c>
      <c r="U24" s="34">
        <v>115.27810700000001</v>
      </c>
      <c r="V24" s="34">
        <v>116.246483</v>
      </c>
      <c r="W24" s="34">
        <v>116.866371</v>
      </c>
      <c r="X24" s="34">
        <v>117.481163</v>
      </c>
      <c r="Y24" s="34">
        <v>118.19699900000001</v>
      </c>
      <c r="Z24" s="34">
        <v>119.221771</v>
      </c>
      <c r="AA24" s="34">
        <v>119.72981299999999</v>
      </c>
      <c r="AB24" s="34">
        <v>120.381516</v>
      </c>
      <c r="AC24" s="34">
        <v>120.546638</v>
      </c>
      <c r="AD24" s="34">
        <v>120.518738</v>
      </c>
      <c r="AE24" s="34">
        <v>120.428032</v>
      </c>
      <c r="AF24" s="34">
        <v>120.48484000000001</v>
      </c>
      <c r="AG24" s="34">
        <v>120.8479</v>
      </c>
      <c r="AH24" s="34"/>
      <c r="AI24" s="134"/>
    </row>
    <row r="25" spans="1:35" ht="15" customHeight="1">
      <c r="A25" s="30" t="s">
        <v>605</v>
      </c>
      <c r="B25" s="26" t="s">
        <v>319</v>
      </c>
      <c r="C25" s="34">
        <v>0</v>
      </c>
      <c r="D25" s="34">
        <v>0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0</v>
      </c>
      <c r="O25" s="34">
        <v>0</v>
      </c>
      <c r="P25" s="34">
        <v>0</v>
      </c>
      <c r="Q25" s="34">
        <v>0</v>
      </c>
      <c r="R25" s="34">
        <v>0</v>
      </c>
      <c r="S25" s="34">
        <v>0</v>
      </c>
      <c r="T25" s="34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34">
        <v>0</v>
      </c>
      <c r="AC25" s="34">
        <v>0</v>
      </c>
      <c r="AD25" s="34">
        <v>0</v>
      </c>
      <c r="AE25" s="34">
        <v>0</v>
      </c>
      <c r="AF25" s="34">
        <v>0</v>
      </c>
      <c r="AG25" s="34">
        <v>0</v>
      </c>
      <c r="AH25" s="34"/>
      <c r="AI25" s="134"/>
    </row>
    <row r="26" spans="1:35" ht="15" customHeight="1">
      <c r="A26" s="30" t="s">
        <v>606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4"/>
    </row>
    <row r="27" spans="1:35" ht="15" customHeight="1">
      <c r="A27" s="30" t="s">
        <v>607</v>
      </c>
      <c r="B27" s="26" t="s">
        <v>212</v>
      </c>
      <c r="C27" s="34">
        <v>70.344498000000002</v>
      </c>
      <c r="D27" s="34">
        <v>73.075057999999999</v>
      </c>
      <c r="E27" s="34">
        <v>74.249038999999996</v>
      </c>
      <c r="F27" s="34">
        <v>75.167670999999999</v>
      </c>
      <c r="G27" s="34">
        <v>76.887191999999999</v>
      </c>
      <c r="H27" s="34">
        <v>78.377548000000004</v>
      </c>
      <c r="I27" s="34">
        <v>79.386688000000007</v>
      </c>
      <c r="J27" s="34">
        <v>79.801826000000005</v>
      </c>
      <c r="K27" s="34">
        <v>80.004929000000004</v>
      </c>
      <c r="L27" s="34">
        <v>79.830132000000006</v>
      </c>
      <c r="M27" s="34">
        <v>79.913962999999995</v>
      </c>
      <c r="N27" s="34">
        <v>80.182281000000003</v>
      </c>
      <c r="O27" s="34">
        <v>80.753967000000003</v>
      </c>
      <c r="P27" s="34">
        <v>80.702010999999999</v>
      </c>
      <c r="Q27" s="34">
        <v>80.780135999999999</v>
      </c>
      <c r="R27" s="34">
        <v>81.100364999999996</v>
      </c>
      <c r="S27" s="34">
        <v>81.435508999999996</v>
      </c>
      <c r="T27" s="34">
        <v>81.819350999999997</v>
      </c>
      <c r="U27" s="34">
        <v>82.312156999999999</v>
      </c>
      <c r="V27" s="34">
        <v>82.837913999999998</v>
      </c>
      <c r="W27" s="34">
        <v>83.118720999999994</v>
      </c>
      <c r="X27" s="34">
        <v>83.429962000000003</v>
      </c>
      <c r="Y27" s="34">
        <v>83.840378000000001</v>
      </c>
      <c r="Z27" s="34">
        <v>84.498977999999994</v>
      </c>
      <c r="AA27" s="34">
        <v>84.837112000000005</v>
      </c>
      <c r="AB27" s="34">
        <v>85.203277999999997</v>
      </c>
      <c r="AC27" s="34">
        <v>85.268105000000006</v>
      </c>
      <c r="AD27" s="34">
        <v>85.236335999999994</v>
      </c>
      <c r="AE27" s="34">
        <v>85.094536000000005</v>
      </c>
      <c r="AF27" s="34">
        <v>85.134040999999996</v>
      </c>
      <c r="AG27" s="34">
        <v>85.475159000000005</v>
      </c>
      <c r="AH27" s="34"/>
      <c r="AI27" s="134"/>
    </row>
    <row r="28" spans="1:35" ht="15" customHeight="1">
      <c r="A28" s="30" t="s">
        <v>608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3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609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4"/>
    </row>
    <row r="33" spans="1:35" ht="15" customHeight="1">
      <c r="A33" s="30" t="s">
        <v>610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4"/>
    </row>
    <row r="34" spans="1:35" ht="15" customHeight="1">
      <c r="A34" s="30" t="s">
        <v>611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612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613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614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615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616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617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4"/>
    </row>
    <row r="41" spans="1:35" ht="15" customHeight="1">
      <c r="A41" s="30" t="s">
        <v>618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619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3"/>
    </row>
    <row r="44" spans="1:35" ht="15" customHeight="1">
      <c r="B44" s="25" t="s">
        <v>336</v>
      </c>
    </row>
    <row r="45" spans="1:35" ht="15" customHeight="1">
      <c r="A45" s="30" t="s">
        <v>620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3"/>
    </row>
    <row r="48" spans="1:35" ht="15" customHeight="1">
      <c r="B48" s="25" t="s">
        <v>338</v>
      </c>
    </row>
    <row r="49" spans="1:35" ht="15" customHeight="1">
      <c r="B49" s="25" t="s">
        <v>259</v>
      </c>
    </row>
    <row r="50" spans="1:35" ht="15" customHeight="1">
      <c r="A50" s="30" t="s">
        <v>621</v>
      </c>
      <c r="B50" s="26" t="s">
        <v>261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622</v>
      </c>
      <c r="B51" s="26" t="s">
        <v>234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4"/>
    </row>
    <row r="52" spans="1:35" ht="15" customHeight="1">
      <c r="A52" s="30" t="s">
        <v>623</v>
      </c>
      <c r="B52" s="26" t="s">
        <v>342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4"/>
    </row>
    <row r="53" spans="1:35" ht="15" customHeight="1">
      <c r="A53" s="30" t="s">
        <v>624</v>
      </c>
      <c r="B53" s="26" t="s">
        <v>266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625</v>
      </c>
      <c r="B54" s="25" t="s">
        <v>240</v>
      </c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133"/>
    </row>
    <row r="55" spans="1:35" ht="15" customHeight="1">
      <c r="B55" s="25" t="s">
        <v>268</v>
      </c>
    </row>
    <row r="56" spans="1:35" ht="15" customHeight="1">
      <c r="A56" s="30" t="s">
        <v>626</v>
      </c>
      <c r="B56" s="26" t="s">
        <v>261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627</v>
      </c>
      <c r="B57" s="26" t="s">
        <v>234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4"/>
    </row>
    <row r="58" spans="1:35" ht="15" customHeight="1">
      <c r="A58" s="30" t="s">
        <v>628</v>
      </c>
      <c r="B58" s="26" t="s">
        <v>342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4"/>
    </row>
    <row r="59" spans="1:35" ht="15" customHeight="1">
      <c r="A59" s="30" t="s">
        <v>629</v>
      </c>
      <c r="B59" s="26" t="s">
        <v>266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4"/>
    </row>
    <row r="60" spans="1:35" ht="15" customHeight="1">
      <c r="A60" s="30" t="s">
        <v>630</v>
      </c>
      <c r="B60" s="25" t="s">
        <v>240</v>
      </c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133"/>
    </row>
    <row r="61" spans="1:35" ht="15" customHeight="1">
      <c r="B61" s="25" t="s">
        <v>274</v>
      </c>
    </row>
    <row r="62" spans="1:35" ht="15" customHeight="1">
      <c r="A62" s="30" t="s">
        <v>631</v>
      </c>
      <c r="B62" s="26" t="s">
        <v>276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 thickBot="1">
      <c r="A63" s="30" t="s">
        <v>632</v>
      </c>
      <c r="B63" s="26" t="s">
        <v>278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4"/>
    </row>
    <row r="64" spans="1:35" ht="15" customHeight="1">
      <c r="B64" s="129" t="s">
        <v>352</v>
      </c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29"/>
      <c r="AF64" s="129"/>
      <c r="AG64" s="129"/>
      <c r="AH64" s="129"/>
      <c r="AI64" s="129"/>
    </row>
    <row r="65" spans="2:2" ht="15" customHeight="1">
      <c r="B65" s="31" t="s">
        <v>402</v>
      </c>
    </row>
    <row r="66" spans="2:2" ht="15" customHeight="1">
      <c r="B66" s="31" t="s">
        <v>354</v>
      </c>
    </row>
    <row r="67" spans="2:2" ht="15" customHeight="1">
      <c r="B67" s="31" t="s">
        <v>355</v>
      </c>
    </row>
    <row r="68" spans="2:2" ht="15" customHeight="1">
      <c r="B68" s="31" t="s">
        <v>356</v>
      </c>
    </row>
    <row r="69" spans="2:2" ht="15" customHeight="1">
      <c r="B69" s="31" t="s">
        <v>299</v>
      </c>
    </row>
    <row r="70" spans="2:2" ht="15" customHeight="1">
      <c r="B70" s="31" t="s">
        <v>300</v>
      </c>
    </row>
    <row r="71" spans="2:2" ht="15" customHeight="1">
      <c r="B71" s="31" t="s">
        <v>301</v>
      </c>
    </row>
    <row r="72" spans="2:2" ht="15" customHeight="1">
      <c r="B72" s="31" t="s">
        <v>302</v>
      </c>
    </row>
    <row r="73" spans="2:2" ht="15" customHeight="1">
      <c r="B73" s="31" t="s">
        <v>303</v>
      </c>
    </row>
    <row r="74" spans="2:2" ht="15" customHeight="1">
      <c r="B74" s="31" t="s">
        <v>357</v>
      </c>
    </row>
    <row r="75" spans="2:2" ht="15" customHeight="1">
      <c r="B75" s="31" t="s">
        <v>358</v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min="1" max="1" width="37.6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633</v>
      </c>
      <c r="B10" s="24" t="s">
        <v>634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636</v>
      </c>
    </row>
    <row r="17" spans="1:35" ht="15" customHeight="1">
      <c r="A17" s="30" t="s">
        <v>637</v>
      </c>
      <c r="B17" s="26" t="s">
        <v>638</v>
      </c>
      <c r="C17" s="34">
        <v>7.2338490000000002</v>
      </c>
      <c r="D17" s="34">
        <v>7.5777939999999999</v>
      </c>
      <c r="E17" s="34">
        <v>5.8212219999999997</v>
      </c>
      <c r="F17" s="34">
        <v>10.098307</v>
      </c>
      <c r="G17" s="34">
        <v>10.102898</v>
      </c>
      <c r="H17" s="34">
        <v>10.222531</v>
      </c>
      <c r="I17" s="34">
        <v>10.399366000000001</v>
      </c>
      <c r="J17" s="34">
        <v>10.430567</v>
      </c>
      <c r="K17" s="34">
        <v>10.261187</v>
      </c>
      <c r="L17" s="34">
        <v>10.116542000000001</v>
      </c>
      <c r="M17" s="34">
        <v>9.8436369999999993</v>
      </c>
      <c r="N17" s="34">
        <v>9.7794530000000002</v>
      </c>
      <c r="O17" s="34">
        <v>9.7627020000000009</v>
      </c>
      <c r="P17" s="34">
        <v>9.7323970000000006</v>
      </c>
      <c r="Q17" s="34">
        <v>9.7290349999999997</v>
      </c>
      <c r="R17" s="34">
        <v>9.7955950000000005</v>
      </c>
      <c r="S17" s="34">
        <v>9.8325300000000002</v>
      </c>
      <c r="T17" s="34">
        <v>9.7744450000000001</v>
      </c>
      <c r="U17" s="34">
        <v>9.7611869999999996</v>
      </c>
      <c r="V17" s="34">
        <v>9.7854939999999999</v>
      </c>
      <c r="W17" s="34">
        <v>9.8113600000000005</v>
      </c>
      <c r="X17" s="34">
        <v>9.8791580000000003</v>
      </c>
      <c r="Y17" s="34">
        <v>9.9557350000000007</v>
      </c>
      <c r="Z17" s="34">
        <v>10.088528999999999</v>
      </c>
      <c r="AA17" s="34">
        <v>10.123471</v>
      </c>
      <c r="AB17" s="34">
        <v>10.209130999999999</v>
      </c>
      <c r="AC17" s="34">
        <v>10.270913</v>
      </c>
      <c r="AD17" s="34">
        <v>10.277416000000001</v>
      </c>
      <c r="AE17" s="34">
        <v>10.340664</v>
      </c>
      <c r="AF17" s="34">
        <v>10.396630999999999</v>
      </c>
      <c r="AG17" s="34">
        <v>10.477518999999999</v>
      </c>
      <c r="AH17" s="34"/>
      <c r="AI17" s="134"/>
    </row>
    <row r="18" spans="1:35" ht="15" customHeight="1">
      <c r="A18" s="30" t="s">
        <v>639</v>
      </c>
      <c r="B18" s="26" t="s">
        <v>640</v>
      </c>
      <c r="C18" s="34">
        <v>1.9622839999999999</v>
      </c>
      <c r="D18" s="34">
        <v>2.1971750000000001</v>
      </c>
      <c r="E18" s="34">
        <v>2.2226720000000002</v>
      </c>
      <c r="F18" s="34">
        <v>2.1188039999999999</v>
      </c>
      <c r="G18" s="34">
        <v>2.093852</v>
      </c>
      <c r="H18" s="34">
        <v>2.1450979999999999</v>
      </c>
      <c r="I18" s="34">
        <v>2.1531020000000001</v>
      </c>
      <c r="J18" s="34">
        <v>2.1378509999999999</v>
      </c>
      <c r="K18" s="34">
        <v>2.1189789999999999</v>
      </c>
      <c r="L18" s="34">
        <v>2.0992190000000002</v>
      </c>
      <c r="M18" s="34">
        <v>2.0727720000000001</v>
      </c>
      <c r="N18" s="34">
        <v>2.073696</v>
      </c>
      <c r="O18" s="34">
        <v>2.0729169999999999</v>
      </c>
      <c r="P18" s="34">
        <v>2.071539</v>
      </c>
      <c r="Q18" s="34">
        <v>2.0761069999999999</v>
      </c>
      <c r="R18" s="34">
        <v>2.0947710000000002</v>
      </c>
      <c r="S18" s="34">
        <v>2.1199050000000002</v>
      </c>
      <c r="T18" s="34">
        <v>2.122465</v>
      </c>
      <c r="U18" s="34">
        <v>2.1194120000000001</v>
      </c>
      <c r="V18" s="34">
        <v>2.1370429999999998</v>
      </c>
      <c r="W18" s="34">
        <v>2.1347580000000002</v>
      </c>
      <c r="X18" s="34">
        <v>2.154029</v>
      </c>
      <c r="Y18" s="34">
        <v>2.1743549999999998</v>
      </c>
      <c r="Z18" s="34">
        <v>2.1946349999999999</v>
      </c>
      <c r="AA18" s="34">
        <v>2.2032029999999998</v>
      </c>
      <c r="AB18" s="34">
        <v>2.216037</v>
      </c>
      <c r="AC18" s="34">
        <v>2.2351760000000001</v>
      </c>
      <c r="AD18" s="34">
        <v>2.240767</v>
      </c>
      <c r="AE18" s="34">
        <v>2.262505</v>
      </c>
      <c r="AF18" s="34">
        <v>2.2805800000000001</v>
      </c>
      <c r="AG18" s="34">
        <v>2.3058010000000002</v>
      </c>
      <c r="AH18" s="34"/>
      <c r="AI18" s="134"/>
    </row>
    <row r="19" spans="1:35" ht="15" customHeight="1">
      <c r="A19" s="30" t="s">
        <v>641</v>
      </c>
      <c r="B19" s="26" t="s">
        <v>642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4"/>
    </row>
    <row r="20" spans="1:35" ht="15" customHeight="1">
      <c r="A20" s="30" t="s">
        <v>643</v>
      </c>
      <c r="B20" s="26" t="s">
        <v>644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4"/>
    </row>
    <row r="21" spans="1:35" ht="15" customHeight="1">
      <c r="A21" s="30" t="s">
        <v>645</v>
      </c>
      <c r="B21" s="26" t="s">
        <v>646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134"/>
    </row>
    <row r="22" spans="1:35" ht="15" customHeight="1">
      <c r="A22" s="30" t="s">
        <v>647</v>
      </c>
      <c r="B22" s="26" t="s">
        <v>648</v>
      </c>
      <c r="C22" s="34">
        <v>210.96565200000001</v>
      </c>
      <c r="D22" s="34">
        <v>201.090012</v>
      </c>
      <c r="E22" s="34">
        <v>215.01181</v>
      </c>
      <c r="F22" s="34">
        <v>221.47996499999999</v>
      </c>
      <c r="G22" s="34">
        <v>228.83033800000001</v>
      </c>
      <c r="H22" s="34">
        <v>234.29203799999999</v>
      </c>
      <c r="I22" s="34">
        <v>236.48672500000001</v>
      </c>
      <c r="J22" s="34">
        <v>235.16922</v>
      </c>
      <c r="K22" s="34">
        <v>232.88777200000001</v>
      </c>
      <c r="L22" s="34">
        <v>231.427582</v>
      </c>
      <c r="M22" s="34">
        <v>228.91464199999999</v>
      </c>
      <c r="N22" s="34">
        <v>229.13374300000001</v>
      </c>
      <c r="O22" s="34">
        <v>229.813141</v>
      </c>
      <c r="P22" s="34">
        <v>230.75225800000001</v>
      </c>
      <c r="Q22" s="34">
        <v>232.792114</v>
      </c>
      <c r="R22" s="34">
        <v>236.05233799999999</v>
      </c>
      <c r="S22" s="34">
        <v>239.15062</v>
      </c>
      <c r="T22" s="34">
        <v>241.663208</v>
      </c>
      <c r="U22" s="34">
        <v>244.29594399999999</v>
      </c>
      <c r="V22" s="34">
        <v>246.89331100000001</v>
      </c>
      <c r="W22" s="34">
        <v>250.17433199999999</v>
      </c>
      <c r="X22" s="34">
        <v>254.066879</v>
      </c>
      <c r="Y22" s="34">
        <v>257.88662699999998</v>
      </c>
      <c r="Z22" s="34">
        <v>262.09588600000001</v>
      </c>
      <c r="AA22" s="34">
        <v>264.749908</v>
      </c>
      <c r="AB22" s="34">
        <v>268.83801299999999</v>
      </c>
      <c r="AC22" s="34">
        <v>272.913971</v>
      </c>
      <c r="AD22" s="34">
        <v>275.028839</v>
      </c>
      <c r="AE22" s="34">
        <v>279.49941999999999</v>
      </c>
      <c r="AF22" s="34">
        <v>284.41549700000002</v>
      </c>
      <c r="AG22" s="34">
        <v>289.24468999999999</v>
      </c>
      <c r="AH22" s="34"/>
      <c r="AI22" s="134"/>
    </row>
    <row r="23" spans="1:35" ht="15" customHeight="1">
      <c r="A23" s="30" t="s">
        <v>649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4"/>
    </row>
    <row r="24" spans="1:35" ht="15" customHeight="1">
      <c r="A24" s="30" t="s">
        <v>651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4"/>
    </row>
    <row r="25" spans="1:35" ht="15" customHeight="1">
      <c r="A25" s="30" t="s">
        <v>653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4"/>
    </row>
    <row r="26" spans="1:35" ht="15" customHeight="1">
      <c r="A26" s="30" t="s">
        <v>655</v>
      </c>
      <c r="B26" s="26" t="s">
        <v>656</v>
      </c>
      <c r="C26" s="34">
        <v>130.49870300000001</v>
      </c>
      <c r="D26" s="34">
        <v>130.067307</v>
      </c>
      <c r="E26" s="34">
        <v>133.44580099999999</v>
      </c>
      <c r="F26" s="34">
        <v>139.035538</v>
      </c>
      <c r="G26" s="34">
        <v>145.42184399999999</v>
      </c>
      <c r="H26" s="34">
        <v>150.698273</v>
      </c>
      <c r="I26" s="34">
        <v>154.33682300000001</v>
      </c>
      <c r="J26" s="34">
        <v>156.364014</v>
      </c>
      <c r="K26" s="34">
        <v>157.53637699999999</v>
      </c>
      <c r="L26" s="34">
        <v>158.41609199999999</v>
      </c>
      <c r="M26" s="34">
        <v>159.22605899999999</v>
      </c>
      <c r="N26" s="34">
        <v>160.50262499999999</v>
      </c>
      <c r="O26" s="34">
        <v>162.21560700000001</v>
      </c>
      <c r="P26" s="34">
        <v>163.13966400000001</v>
      </c>
      <c r="Q26" s="34">
        <v>164.55422999999999</v>
      </c>
      <c r="R26" s="34">
        <v>166.69064299999999</v>
      </c>
      <c r="S26" s="34">
        <v>168.79132100000001</v>
      </c>
      <c r="T26" s="34">
        <v>170.44342</v>
      </c>
      <c r="U26" s="34">
        <v>172.12339800000001</v>
      </c>
      <c r="V26" s="34">
        <v>173.75924699999999</v>
      </c>
      <c r="W26" s="34">
        <v>175.87977599999999</v>
      </c>
      <c r="X26" s="34">
        <v>178.53028900000001</v>
      </c>
      <c r="Y26" s="34">
        <v>181.140152</v>
      </c>
      <c r="Z26" s="34">
        <v>183.98031599999999</v>
      </c>
      <c r="AA26" s="34">
        <v>185.79070999999999</v>
      </c>
      <c r="AB26" s="34">
        <v>188.448486</v>
      </c>
      <c r="AC26" s="34">
        <v>191.148315</v>
      </c>
      <c r="AD26" s="34">
        <v>192.63024899999999</v>
      </c>
      <c r="AE26" s="34">
        <v>195.531937</v>
      </c>
      <c r="AF26" s="34">
        <v>198.84243799999999</v>
      </c>
      <c r="AG26" s="34">
        <v>202.29440299999999</v>
      </c>
      <c r="AH26" s="34"/>
      <c r="AI26" s="134"/>
    </row>
    <row r="27" spans="1:35" ht="15" customHeight="1">
      <c r="A27" s="30" t="s">
        <v>657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3"/>
    </row>
    <row r="29" spans="1:35" ht="15" customHeight="1">
      <c r="B29" s="25" t="s">
        <v>659</v>
      </c>
    </row>
    <row r="30" spans="1:35" ht="15" customHeight="1">
      <c r="A30" s="30" t="s">
        <v>660</v>
      </c>
      <c r="B30" s="26" t="s">
        <v>638</v>
      </c>
      <c r="C30" s="34">
        <v>3.541731</v>
      </c>
      <c r="D30" s="34">
        <v>4.292535</v>
      </c>
      <c r="E30" s="34">
        <v>3.0321579999999999</v>
      </c>
      <c r="F30" s="34">
        <v>3.914596</v>
      </c>
      <c r="G30" s="34">
        <v>3.4902410000000001</v>
      </c>
      <c r="H30" s="34">
        <v>3.3972720000000001</v>
      </c>
      <c r="I30" s="34">
        <v>3.3028409999999999</v>
      </c>
      <c r="J30" s="34">
        <v>3.276427</v>
      </c>
      <c r="K30" s="34">
        <v>3.2264650000000001</v>
      </c>
      <c r="L30" s="34">
        <v>3.201114</v>
      </c>
      <c r="M30" s="34">
        <v>3.129696</v>
      </c>
      <c r="N30" s="34">
        <v>3.113632</v>
      </c>
      <c r="O30" s="34">
        <v>3.089947</v>
      </c>
      <c r="P30" s="34">
        <v>3.0779589999999999</v>
      </c>
      <c r="Q30" s="34">
        <v>3.066843</v>
      </c>
      <c r="R30" s="34">
        <v>3.0828600000000002</v>
      </c>
      <c r="S30" s="34">
        <v>3.094903</v>
      </c>
      <c r="T30" s="34">
        <v>3.0618460000000001</v>
      </c>
      <c r="U30" s="34">
        <v>3.035053</v>
      </c>
      <c r="V30" s="34">
        <v>3.0335209999999999</v>
      </c>
      <c r="W30" s="34">
        <v>3.0105439999999999</v>
      </c>
      <c r="X30" s="34">
        <v>3.0151949999999998</v>
      </c>
      <c r="Y30" s="34">
        <v>3.0212509999999999</v>
      </c>
      <c r="Z30" s="34">
        <v>3.03633</v>
      </c>
      <c r="AA30" s="34">
        <v>3.0312299999999999</v>
      </c>
      <c r="AB30" s="34">
        <v>3.0299079999999998</v>
      </c>
      <c r="AC30" s="34">
        <v>3.033204</v>
      </c>
      <c r="AD30" s="34">
        <v>3.021579</v>
      </c>
      <c r="AE30" s="34">
        <v>3.0252539999999999</v>
      </c>
      <c r="AF30" s="34">
        <v>3.0268730000000001</v>
      </c>
      <c r="AG30" s="34">
        <v>3.0388359999999999</v>
      </c>
      <c r="AH30" s="34"/>
      <c r="AI30" s="134"/>
    </row>
    <row r="31" spans="1:35" ht="15" customHeight="1">
      <c r="A31" s="30" t="s">
        <v>661</v>
      </c>
      <c r="B31" s="26" t="s">
        <v>640</v>
      </c>
      <c r="C31" s="34">
        <v>2.8045789999999999</v>
      </c>
      <c r="D31" s="34">
        <v>3.3596529999999998</v>
      </c>
      <c r="E31" s="34">
        <v>3.2699319999999998</v>
      </c>
      <c r="F31" s="34">
        <v>3.0166390000000001</v>
      </c>
      <c r="G31" s="34">
        <v>2.9278249999999999</v>
      </c>
      <c r="H31" s="34">
        <v>2.964178</v>
      </c>
      <c r="I31" s="34">
        <v>2.9490669999999999</v>
      </c>
      <c r="J31" s="34">
        <v>2.9641630000000001</v>
      </c>
      <c r="K31" s="34">
        <v>2.983946</v>
      </c>
      <c r="L31" s="34">
        <v>3.0140720000000001</v>
      </c>
      <c r="M31" s="34">
        <v>3.033283</v>
      </c>
      <c r="N31" s="34">
        <v>3.0568909999999998</v>
      </c>
      <c r="O31" s="34">
        <v>3.0755970000000001</v>
      </c>
      <c r="P31" s="34">
        <v>3.0906579999999999</v>
      </c>
      <c r="Q31" s="34">
        <v>3.1129630000000001</v>
      </c>
      <c r="R31" s="34">
        <v>3.1602830000000002</v>
      </c>
      <c r="S31" s="34">
        <v>3.2019839999999999</v>
      </c>
      <c r="T31" s="34">
        <v>3.2216320000000001</v>
      </c>
      <c r="U31" s="34">
        <v>3.2416160000000001</v>
      </c>
      <c r="V31" s="34">
        <v>3.2707199999999998</v>
      </c>
      <c r="W31" s="34">
        <v>3.291118</v>
      </c>
      <c r="X31" s="34">
        <v>3.3286129999999998</v>
      </c>
      <c r="Y31" s="34">
        <v>3.3648060000000002</v>
      </c>
      <c r="Z31" s="34">
        <v>3.4008769999999999</v>
      </c>
      <c r="AA31" s="34">
        <v>3.4209329999999998</v>
      </c>
      <c r="AB31" s="34">
        <v>3.4490210000000001</v>
      </c>
      <c r="AC31" s="34">
        <v>3.4868250000000001</v>
      </c>
      <c r="AD31" s="34">
        <v>3.4967679999999999</v>
      </c>
      <c r="AE31" s="34">
        <v>3.5385110000000002</v>
      </c>
      <c r="AF31" s="34">
        <v>3.5814550000000001</v>
      </c>
      <c r="AG31" s="34">
        <v>3.621454</v>
      </c>
      <c r="AH31" s="34"/>
      <c r="AI31" s="134"/>
    </row>
    <row r="32" spans="1:35" ht="15" customHeight="1">
      <c r="A32" s="30" t="s">
        <v>662</v>
      </c>
      <c r="B32" s="26" t="s">
        <v>642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34">
        <v>0</v>
      </c>
      <c r="AC32" s="34">
        <v>0</v>
      </c>
      <c r="AD32" s="34">
        <v>0</v>
      </c>
      <c r="AE32" s="34">
        <v>0</v>
      </c>
      <c r="AF32" s="34">
        <v>0</v>
      </c>
      <c r="AG32" s="34">
        <v>0</v>
      </c>
      <c r="AH32" s="34"/>
      <c r="AI32" s="134"/>
    </row>
    <row r="33" spans="1:35" ht="15" customHeight="1">
      <c r="A33" s="30" t="s">
        <v>663</v>
      </c>
      <c r="B33" s="26" t="s">
        <v>644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4">
        <v>0</v>
      </c>
      <c r="P33" s="34">
        <v>0</v>
      </c>
      <c r="Q33" s="34">
        <v>0</v>
      </c>
      <c r="R33" s="34">
        <v>0</v>
      </c>
      <c r="S33" s="34">
        <v>0</v>
      </c>
      <c r="T33" s="34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34">
        <v>0</v>
      </c>
      <c r="AC33" s="34">
        <v>0</v>
      </c>
      <c r="AD33" s="34">
        <v>0</v>
      </c>
      <c r="AE33" s="34">
        <v>0</v>
      </c>
      <c r="AF33" s="34">
        <v>0</v>
      </c>
      <c r="AG33" s="34">
        <v>0</v>
      </c>
      <c r="AH33" s="34"/>
      <c r="AI33" s="134"/>
    </row>
    <row r="34" spans="1:35" ht="15" customHeight="1">
      <c r="A34" s="30" t="s">
        <v>664</v>
      </c>
      <c r="B34" s="26" t="s">
        <v>646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134"/>
    </row>
    <row r="35" spans="1:35" ht="15" customHeight="1">
      <c r="A35" s="30" t="s">
        <v>665</v>
      </c>
      <c r="B35" s="26" t="s">
        <v>648</v>
      </c>
      <c r="C35" s="34">
        <v>74.341003000000001</v>
      </c>
      <c r="D35" s="34">
        <v>65.909576000000001</v>
      </c>
      <c r="E35" s="34">
        <v>71.286895999999999</v>
      </c>
      <c r="F35" s="34">
        <v>74.379562000000007</v>
      </c>
      <c r="G35" s="34">
        <v>77.119484</v>
      </c>
      <c r="H35" s="34">
        <v>78.714675999999997</v>
      </c>
      <c r="I35" s="34">
        <v>78.754913000000002</v>
      </c>
      <c r="J35" s="34">
        <v>77.579018000000005</v>
      </c>
      <c r="K35" s="34">
        <v>76.348388999999997</v>
      </c>
      <c r="L35" s="34">
        <v>75.439575000000005</v>
      </c>
      <c r="M35" s="34">
        <v>74.471999999999994</v>
      </c>
      <c r="N35" s="34">
        <v>74.116730000000004</v>
      </c>
      <c r="O35" s="34">
        <v>74.060912999999999</v>
      </c>
      <c r="P35" s="34">
        <v>74.066451999999998</v>
      </c>
      <c r="Q35" s="34">
        <v>74.574630999999997</v>
      </c>
      <c r="R35" s="34">
        <v>75.434066999999999</v>
      </c>
      <c r="S35" s="34">
        <v>76.229705999999993</v>
      </c>
      <c r="T35" s="34">
        <v>76.752898999999999</v>
      </c>
      <c r="U35" s="34">
        <v>77.343742000000006</v>
      </c>
      <c r="V35" s="34">
        <v>77.963898</v>
      </c>
      <c r="W35" s="34">
        <v>78.750465000000005</v>
      </c>
      <c r="X35" s="34">
        <v>79.610305999999994</v>
      </c>
      <c r="Y35" s="34">
        <v>80.406502000000003</v>
      </c>
      <c r="Z35" s="34">
        <v>81.322982999999994</v>
      </c>
      <c r="AA35" s="34">
        <v>81.904160000000005</v>
      </c>
      <c r="AB35" s="34">
        <v>82.776191999999995</v>
      </c>
      <c r="AC35" s="34">
        <v>83.786422999999999</v>
      </c>
      <c r="AD35" s="34">
        <v>84.089447000000007</v>
      </c>
      <c r="AE35" s="34">
        <v>85.117485000000002</v>
      </c>
      <c r="AF35" s="34">
        <v>86.293982999999997</v>
      </c>
      <c r="AG35" s="34">
        <v>87.155090000000001</v>
      </c>
      <c r="AH35" s="34"/>
      <c r="AI35" s="134"/>
    </row>
    <row r="36" spans="1:35" ht="15" customHeight="1">
      <c r="A36" s="30" t="s">
        <v>666</v>
      </c>
      <c r="B36" s="26" t="s">
        <v>652</v>
      </c>
      <c r="C36" s="34">
        <v>0.178561</v>
      </c>
      <c r="D36" s="34">
        <v>0.17860400000000001</v>
      </c>
      <c r="E36" s="34">
        <v>0.180702</v>
      </c>
      <c r="F36" s="34">
        <v>0.18326799999999999</v>
      </c>
      <c r="G36" s="34">
        <v>0.185834</v>
      </c>
      <c r="H36" s="34">
        <v>0.18711700000000001</v>
      </c>
      <c r="I36" s="34">
        <v>0.18840000000000001</v>
      </c>
      <c r="J36" s="34">
        <v>0.18968399999999999</v>
      </c>
      <c r="K36" s="34">
        <v>0.190967</v>
      </c>
      <c r="L36" s="34">
        <v>0.191608</v>
      </c>
      <c r="M36" s="34">
        <v>0.19225</v>
      </c>
      <c r="N36" s="34">
        <v>0.19289100000000001</v>
      </c>
      <c r="O36" s="34">
        <v>0.19353300000000001</v>
      </c>
      <c r="P36" s="34">
        <v>0.19353300000000001</v>
      </c>
      <c r="Q36" s="34">
        <v>0.19353300000000001</v>
      </c>
      <c r="R36" s="34">
        <v>0.19353300000000001</v>
      </c>
      <c r="S36" s="34">
        <v>0.19353300000000001</v>
      </c>
      <c r="T36" s="34">
        <v>0.19353300000000001</v>
      </c>
      <c r="U36" s="34">
        <v>0.19353300000000001</v>
      </c>
      <c r="V36" s="34">
        <v>0.19353300000000001</v>
      </c>
      <c r="W36" s="34">
        <v>0.19353300000000001</v>
      </c>
      <c r="X36" s="34">
        <v>0.19353300000000001</v>
      </c>
      <c r="Y36" s="34">
        <v>0.19353300000000001</v>
      </c>
      <c r="Z36" s="34">
        <v>0.19353300000000001</v>
      </c>
      <c r="AA36" s="34">
        <v>0.19353300000000001</v>
      </c>
      <c r="AB36" s="34">
        <v>0.19353300000000001</v>
      </c>
      <c r="AC36" s="34">
        <v>0.19353300000000001</v>
      </c>
      <c r="AD36" s="34">
        <v>0.19353300000000001</v>
      </c>
      <c r="AE36" s="34">
        <v>0.19353300000000001</v>
      </c>
      <c r="AF36" s="34">
        <v>0.19353300000000001</v>
      </c>
      <c r="AG36" s="34">
        <v>0.19353300000000001</v>
      </c>
      <c r="AH36" s="34"/>
      <c r="AI36" s="134"/>
    </row>
    <row r="37" spans="1:35" ht="15" customHeight="1">
      <c r="A37" s="30" t="s">
        <v>667</v>
      </c>
      <c r="B37" s="26" t="s">
        <v>654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134"/>
    </row>
    <row r="38" spans="1:35" ht="15" customHeight="1">
      <c r="A38" s="30" t="s">
        <v>668</v>
      </c>
      <c r="B38" s="26" t="s">
        <v>656</v>
      </c>
      <c r="C38" s="34">
        <v>65.042465000000007</v>
      </c>
      <c r="D38" s="34">
        <v>64.677536000000003</v>
      </c>
      <c r="E38" s="34">
        <v>66.518600000000006</v>
      </c>
      <c r="F38" s="34">
        <v>68.715912000000003</v>
      </c>
      <c r="G38" s="34">
        <v>71.111350999999999</v>
      </c>
      <c r="H38" s="34">
        <v>73.479545999999999</v>
      </c>
      <c r="I38" s="34">
        <v>74.641396</v>
      </c>
      <c r="J38" s="34">
        <v>75.414642000000001</v>
      </c>
      <c r="K38" s="34">
        <v>76.036613000000003</v>
      </c>
      <c r="L38" s="34">
        <v>76.701194999999998</v>
      </c>
      <c r="M38" s="34">
        <v>77.273987000000005</v>
      </c>
      <c r="N38" s="34">
        <v>77.834457</v>
      </c>
      <c r="O38" s="34">
        <v>78.641495000000006</v>
      </c>
      <c r="P38" s="34">
        <v>79.160995</v>
      </c>
      <c r="Q38" s="34">
        <v>79.963295000000002</v>
      </c>
      <c r="R38" s="34">
        <v>81.137291000000005</v>
      </c>
      <c r="S38" s="34">
        <v>82.248740999999995</v>
      </c>
      <c r="T38" s="34">
        <v>83.005127000000002</v>
      </c>
      <c r="U38" s="34">
        <v>83.790558000000004</v>
      </c>
      <c r="V38" s="34">
        <v>84.631148999999994</v>
      </c>
      <c r="W38" s="34">
        <v>85.609084999999993</v>
      </c>
      <c r="X38" s="34">
        <v>86.803443999999999</v>
      </c>
      <c r="Y38" s="34">
        <v>87.925078999999997</v>
      </c>
      <c r="Z38" s="34">
        <v>89.123572999999993</v>
      </c>
      <c r="AA38" s="34">
        <v>89.980759000000006</v>
      </c>
      <c r="AB38" s="34">
        <v>91.059441000000007</v>
      </c>
      <c r="AC38" s="34">
        <v>92.335708999999994</v>
      </c>
      <c r="AD38" s="34">
        <v>92.937461999999996</v>
      </c>
      <c r="AE38" s="34">
        <v>94.221428000000003</v>
      </c>
      <c r="AF38" s="34">
        <v>95.692824999999999</v>
      </c>
      <c r="AG38" s="34">
        <v>96.995232000000001</v>
      </c>
      <c r="AH38" s="34"/>
      <c r="AI38" s="134"/>
    </row>
    <row r="39" spans="1:35" ht="15" customHeight="1">
      <c r="A39" s="30" t="s">
        <v>669</v>
      </c>
      <c r="B39" s="25" t="s">
        <v>658</v>
      </c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133"/>
    </row>
    <row r="41" spans="1:35" ht="15" customHeight="1">
      <c r="B41" s="25" t="s">
        <v>670</v>
      </c>
    </row>
    <row r="42" spans="1:35" ht="15" customHeight="1">
      <c r="A42" s="30" t="s">
        <v>671</v>
      </c>
      <c r="B42" s="26" t="s">
        <v>638</v>
      </c>
      <c r="C42" s="34">
        <v>1.4360010000000001</v>
      </c>
      <c r="D42" s="34">
        <v>2.4687209999999999</v>
      </c>
      <c r="E42" s="34">
        <v>1.52433</v>
      </c>
      <c r="F42" s="34">
        <v>1.3257840000000001</v>
      </c>
      <c r="G42" s="34">
        <v>1.026362</v>
      </c>
      <c r="H42" s="34">
        <v>0.94769300000000001</v>
      </c>
      <c r="I42" s="34">
        <v>0.87553700000000001</v>
      </c>
      <c r="J42" s="34">
        <v>0.86839299999999997</v>
      </c>
      <c r="K42" s="34">
        <v>0.86684899999999998</v>
      </c>
      <c r="L42" s="34">
        <v>0.87004899999999996</v>
      </c>
      <c r="M42" s="34">
        <v>0.87106799999999995</v>
      </c>
      <c r="N42" s="34">
        <v>0.87660199999999999</v>
      </c>
      <c r="O42" s="34">
        <v>0.87392199999999998</v>
      </c>
      <c r="P42" s="34">
        <v>0.87974200000000002</v>
      </c>
      <c r="Q42" s="34">
        <v>0.87974600000000003</v>
      </c>
      <c r="R42" s="34">
        <v>0.88644900000000004</v>
      </c>
      <c r="S42" s="34">
        <v>0.89600100000000005</v>
      </c>
      <c r="T42" s="34">
        <v>0.89044599999999996</v>
      </c>
      <c r="U42" s="34">
        <v>0.88223399999999996</v>
      </c>
      <c r="V42" s="34">
        <v>0.884687</v>
      </c>
      <c r="W42" s="34">
        <v>0.87289399999999995</v>
      </c>
      <c r="X42" s="34">
        <v>0.874857</v>
      </c>
      <c r="Y42" s="34">
        <v>0.87907299999999999</v>
      </c>
      <c r="Z42" s="34">
        <v>0.88102999999999998</v>
      </c>
      <c r="AA42" s="34">
        <v>0.87941000000000003</v>
      </c>
      <c r="AB42" s="34">
        <v>0.87833099999999997</v>
      </c>
      <c r="AC42" s="34">
        <v>0.87873599999999996</v>
      </c>
      <c r="AD42" s="34">
        <v>0.88191399999999998</v>
      </c>
      <c r="AE42" s="34">
        <v>0.88623600000000002</v>
      </c>
      <c r="AF42" s="34">
        <v>0.88571599999999995</v>
      </c>
      <c r="AG42" s="34">
        <v>0.89395500000000006</v>
      </c>
      <c r="AH42" s="34"/>
      <c r="AI42" s="134"/>
    </row>
    <row r="43" spans="1:35" ht="15" customHeight="1">
      <c r="A43" s="30" t="s">
        <v>672</v>
      </c>
      <c r="B43" s="26" t="s">
        <v>640</v>
      </c>
      <c r="C43" s="34">
        <v>0.58535099999999995</v>
      </c>
      <c r="D43" s="34">
        <v>1.108608</v>
      </c>
      <c r="E43" s="34">
        <v>0.84951500000000002</v>
      </c>
      <c r="F43" s="34">
        <v>0.57552400000000004</v>
      </c>
      <c r="G43" s="34">
        <v>0.43972600000000001</v>
      </c>
      <c r="H43" s="34">
        <v>0.40597299999999997</v>
      </c>
      <c r="I43" s="34">
        <v>0.37312800000000002</v>
      </c>
      <c r="J43" s="34">
        <v>0.371224</v>
      </c>
      <c r="K43" s="34">
        <v>0.37352600000000002</v>
      </c>
      <c r="L43" s="34">
        <v>0.37695000000000001</v>
      </c>
      <c r="M43" s="34">
        <v>0.380193</v>
      </c>
      <c r="N43" s="34">
        <v>0.38456299999999999</v>
      </c>
      <c r="O43" s="34">
        <v>0.38424199999999997</v>
      </c>
      <c r="P43" s="34">
        <v>0.38749699999999998</v>
      </c>
      <c r="Q43" s="34">
        <v>0.38801600000000003</v>
      </c>
      <c r="R43" s="34">
        <v>0.39160299999999998</v>
      </c>
      <c r="S43" s="34">
        <v>0.39703300000000002</v>
      </c>
      <c r="T43" s="34">
        <v>0.39572000000000002</v>
      </c>
      <c r="U43" s="34">
        <v>0.39232699999999998</v>
      </c>
      <c r="V43" s="34">
        <v>0.39440199999999997</v>
      </c>
      <c r="W43" s="34">
        <v>0.38852199999999998</v>
      </c>
      <c r="X43" s="34">
        <v>0.38974799999999998</v>
      </c>
      <c r="Y43" s="34">
        <v>0.392071</v>
      </c>
      <c r="Z43" s="34">
        <v>0.39258799999999999</v>
      </c>
      <c r="AA43" s="34">
        <v>0.39221899999999998</v>
      </c>
      <c r="AB43" s="34">
        <v>0.39128099999999999</v>
      </c>
      <c r="AC43" s="34">
        <v>0.39199899999999999</v>
      </c>
      <c r="AD43" s="34">
        <v>0.39407900000000001</v>
      </c>
      <c r="AE43" s="34">
        <v>0.39661600000000002</v>
      </c>
      <c r="AF43" s="34">
        <v>0.39679700000000001</v>
      </c>
      <c r="AG43" s="34">
        <v>0.40121800000000002</v>
      </c>
      <c r="AH43" s="34"/>
      <c r="AI43" s="134"/>
    </row>
    <row r="44" spans="1:35" ht="15" customHeight="1">
      <c r="A44" s="30" t="s">
        <v>673</v>
      </c>
      <c r="B44" s="26" t="s">
        <v>642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4"/>
      <c r="AI44" s="134"/>
    </row>
    <row r="45" spans="1:35" ht="15" customHeight="1">
      <c r="A45" s="30" t="s">
        <v>674</v>
      </c>
      <c r="B45" s="26" t="s">
        <v>644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4"/>
      <c r="AI45" s="134"/>
    </row>
    <row r="46" spans="1:35" ht="15" customHeight="1">
      <c r="A46" s="30" t="s">
        <v>675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4"/>
    </row>
    <row r="47" spans="1:35" ht="15" customHeight="1">
      <c r="A47" s="30" t="s">
        <v>676</v>
      </c>
      <c r="B47" s="26" t="s">
        <v>648</v>
      </c>
      <c r="C47" s="34">
        <v>60.157302999999999</v>
      </c>
      <c r="D47" s="34">
        <v>56.821472</v>
      </c>
      <c r="E47" s="34">
        <v>61.495972000000002</v>
      </c>
      <c r="F47" s="34">
        <v>64.037612999999993</v>
      </c>
      <c r="G47" s="34">
        <v>66.217376999999999</v>
      </c>
      <c r="H47" s="34">
        <v>67.168304000000006</v>
      </c>
      <c r="I47" s="34">
        <v>67.464614999999995</v>
      </c>
      <c r="J47" s="34">
        <v>67.332763999999997</v>
      </c>
      <c r="K47" s="34">
        <v>67.16095</v>
      </c>
      <c r="L47" s="34">
        <v>66.951995999999994</v>
      </c>
      <c r="M47" s="34">
        <v>64.863297000000003</v>
      </c>
      <c r="N47" s="34">
        <v>65.142921000000001</v>
      </c>
      <c r="O47" s="34">
        <v>65.399360999999999</v>
      </c>
      <c r="P47" s="34">
        <v>66.009963999999997</v>
      </c>
      <c r="Q47" s="34">
        <v>66.802834000000004</v>
      </c>
      <c r="R47" s="34">
        <v>67.680083999999994</v>
      </c>
      <c r="S47" s="34">
        <v>68.522339000000002</v>
      </c>
      <c r="T47" s="34">
        <v>69.405190000000005</v>
      </c>
      <c r="U47" s="34">
        <v>70.341308999999995</v>
      </c>
      <c r="V47" s="34">
        <v>71.348838999999998</v>
      </c>
      <c r="W47" s="34">
        <v>72.381714000000002</v>
      </c>
      <c r="X47" s="34">
        <v>73.365829000000005</v>
      </c>
      <c r="Y47" s="34">
        <v>74.339377999999996</v>
      </c>
      <c r="Z47" s="34">
        <v>75.381180000000001</v>
      </c>
      <c r="AA47" s="34">
        <v>76.331100000000006</v>
      </c>
      <c r="AB47" s="34">
        <v>77.420044000000004</v>
      </c>
      <c r="AC47" s="34">
        <v>78.530022000000002</v>
      </c>
      <c r="AD47" s="34">
        <v>79.538330000000002</v>
      </c>
      <c r="AE47" s="34">
        <v>80.765320000000003</v>
      </c>
      <c r="AF47" s="34">
        <v>81.955139000000003</v>
      </c>
      <c r="AG47" s="34">
        <v>83.007003999999995</v>
      </c>
      <c r="AH47" s="34"/>
      <c r="AI47" s="134"/>
    </row>
    <row r="48" spans="1:35" ht="15" customHeight="1">
      <c r="A48" s="30" t="s">
        <v>677</v>
      </c>
      <c r="B48" s="26" t="s">
        <v>652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4"/>
      <c r="AI48" s="134"/>
    </row>
    <row r="49" spans="1:35" ht="15" customHeight="1">
      <c r="A49" s="30" t="s">
        <v>678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4"/>
    </row>
    <row r="50" spans="1:35" ht="15" customHeight="1">
      <c r="A50" s="30" t="s">
        <v>679</v>
      </c>
      <c r="B50" s="26" t="s">
        <v>656</v>
      </c>
      <c r="C50" s="34">
        <v>90.901222000000004</v>
      </c>
      <c r="D50" s="34">
        <v>93.264403999999999</v>
      </c>
      <c r="E50" s="34">
        <v>96.315398999999999</v>
      </c>
      <c r="F50" s="34">
        <v>100.034485</v>
      </c>
      <c r="G50" s="34">
        <v>103.720215</v>
      </c>
      <c r="H50" s="34">
        <v>106.06463599999999</v>
      </c>
      <c r="I50" s="34">
        <v>108.05336800000001</v>
      </c>
      <c r="J50" s="34">
        <v>109.923187</v>
      </c>
      <c r="K50" s="34">
        <v>111.70040899999999</v>
      </c>
      <c r="L50" s="34">
        <v>113.08865400000001</v>
      </c>
      <c r="M50" s="34">
        <v>114.35766599999999</v>
      </c>
      <c r="N50" s="34">
        <v>115.663956</v>
      </c>
      <c r="O50" s="34">
        <v>117.35687299999999</v>
      </c>
      <c r="P50" s="34">
        <v>118.782455</v>
      </c>
      <c r="Q50" s="34">
        <v>120.321426</v>
      </c>
      <c r="R50" s="34">
        <v>121.93019099999999</v>
      </c>
      <c r="S50" s="34">
        <v>123.577957</v>
      </c>
      <c r="T50" s="34">
        <v>125.169113</v>
      </c>
      <c r="U50" s="34">
        <v>126.730057</v>
      </c>
      <c r="V50" s="34">
        <v>128.44390899999999</v>
      </c>
      <c r="W50" s="34">
        <v>130.198883</v>
      </c>
      <c r="X50" s="34">
        <v>132.00325000000001</v>
      </c>
      <c r="Y50" s="34">
        <v>133.84065200000001</v>
      </c>
      <c r="Z50" s="34">
        <v>135.73834199999999</v>
      </c>
      <c r="AA50" s="34">
        <v>137.45309399999999</v>
      </c>
      <c r="AB50" s="34">
        <v>139.334518</v>
      </c>
      <c r="AC50" s="34">
        <v>141.31646699999999</v>
      </c>
      <c r="AD50" s="34">
        <v>143.20489499999999</v>
      </c>
      <c r="AE50" s="34">
        <v>145.31951900000001</v>
      </c>
      <c r="AF50" s="34">
        <v>147.51892100000001</v>
      </c>
      <c r="AG50" s="34">
        <v>149.70404099999999</v>
      </c>
      <c r="AH50" s="34"/>
      <c r="AI50" s="134"/>
    </row>
    <row r="51" spans="1:35" ht="15" customHeight="1">
      <c r="A51" s="30" t="s">
        <v>680</v>
      </c>
      <c r="B51" s="25" t="s">
        <v>658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3"/>
    </row>
    <row r="53" spans="1:35" ht="15" customHeight="1">
      <c r="B53" s="25" t="s">
        <v>681</v>
      </c>
    </row>
    <row r="54" spans="1:35" ht="15" customHeight="1">
      <c r="A54" s="30" t="s">
        <v>682</v>
      </c>
      <c r="B54" s="26" t="s">
        <v>638</v>
      </c>
      <c r="C54" s="34">
        <v>1.8638410000000001</v>
      </c>
      <c r="D54" s="34">
        <v>2.158623</v>
      </c>
      <c r="E54" s="34">
        <v>1.5179720000000001</v>
      </c>
      <c r="F54" s="34">
        <v>4.3369669999999996</v>
      </c>
      <c r="G54" s="34">
        <v>4.1292780000000002</v>
      </c>
      <c r="H54" s="34">
        <v>4.094951</v>
      </c>
      <c r="I54" s="34">
        <v>4.1179810000000003</v>
      </c>
      <c r="J54" s="34">
        <v>4.1490970000000003</v>
      </c>
      <c r="K54" s="34">
        <v>4.1071429999999998</v>
      </c>
      <c r="L54" s="34">
        <v>4.0240150000000003</v>
      </c>
      <c r="M54" s="34">
        <v>3.8946580000000002</v>
      </c>
      <c r="N54" s="34">
        <v>3.8453930000000001</v>
      </c>
      <c r="O54" s="34">
        <v>3.8264260000000001</v>
      </c>
      <c r="P54" s="34">
        <v>3.8197860000000001</v>
      </c>
      <c r="Q54" s="34">
        <v>3.818705</v>
      </c>
      <c r="R54" s="34">
        <v>3.8323779999999998</v>
      </c>
      <c r="S54" s="34">
        <v>3.8400479999999999</v>
      </c>
      <c r="T54" s="34">
        <v>3.8050570000000001</v>
      </c>
      <c r="U54" s="34">
        <v>3.7788840000000001</v>
      </c>
      <c r="V54" s="34">
        <v>3.7879420000000001</v>
      </c>
      <c r="W54" s="34">
        <v>3.772691</v>
      </c>
      <c r="X54" s="34">
        <v>3.7760210000000001</v>
      </c>
      <c r="Y54" s="34">
        <v>3.7824990000000001</v>
      </c>
      <c r="Z54" s="34">
        <v>3.7933880000000002</v>
      </c>
      <c r="AA54" s="34">
        <v>3.7895439999999998</v>
      </c>
      <c r="AB54" s="34">
        <v>3.7777259999999999</v>
      </c>
      <c r="AC54" s="34">
        <v>3.7615859999999999</v>
      </c>
      <c r="AD54" s="34">
        <v>3.7471199999999998</v>
      </c>
      <c r="AE54" s="34">
        <v>3.7200229999999999</v>
      </c>
      <c r="AF54" s="34">
        <v>3.689136</v>
      </c>
      <c r="AG54" s="34">
        <v>3.6658469999999999</v>
      </c>
      <c r="AH54" s="34"/>
      <c r="AI54" s="134"/>
    </row>
    <row r="55" spans="1:35" ht="15" customHeight="1">
      <c r="A55" s="30" t="s">
        <v>683</v>
      </c>
      <c r="B55" s="26" t="s">
        <v>640</v>
      </c>
      <c r="C55" s="34">
        <v>2.301199</v>
      </c>
      <c r="D55" s="34">
        <v>3.0977489999999999</v>
      </c>
      <c r="E55" s="34">
        <v>2.7687499999999998</v>
      </c>
      <c r="F55" s="34">
        <v>2.3539500000000002</v>
      </c>
      <c r="G55" s="34">
        <v>2.1546970000000001</v>
      </c>
      <c r="H55" s="34">
        <v>2.1556030000000002</v>
      </c>
      <c r="I55" s="34">
        <v>2.148037</v>
      </c>
      <c r="J55" s="34">
        <v>2.1529250000000002</v>
      </c>
      <c r="K55" s="34">
        <v>2.1477369999999998</v>
      </c>
      <c r="L55" s="34">
        <v>2.1107520000000002</v>
      </c>
      <c r="M55" s="34">
        <v>2.0648110000000002</v>
      </c>
      <c r="N55" s="34">
        <v>2.050338</v>
      </c>
      <c r="O55" s="34">
        <v>2.0382069999999999</v>
      </c>
      <c r="P55" s="34">
        <v>2.036905</v>
      </c>
      <c r="Q55" s="34">
        <v>2.0375679999999998</v>
      </c>
      <c r="R55" s="34">
        <v>2.0492689999999998</v>
      </c>
      <c r="S55" s="34">
        <v>2.066764</v>
      </c>
      <c r="T55" s="34">
        <v>2.0560350000000001</v>
      </c>
      <c r="U55" s="34">
        <v>2.0372919999999999</v>
      </c>
      <c r="V55" s="34">
        <v>2.0512030000000001</v>
      </c>
      <c r="W55" s="34">
        <v>2.0220530000000001</v>
      </c>
      <c r="X55" s="34">
        <v>2.019558</v>
      </c>
      <c r="Y55" s="34">
        <v>2.0212300000000001</v>
      </c>
      <c r="Z55" s="34">
        <v>2.014148</v>
      </c>
      <c r="AA55" s="34">
        <v>2.0074990000000001</v>
      </c>
      <c r="AB55" s="34">
        <v>1.9856389999999999</v>
      </c>
      <c r="AC55" s="34">
        <v>1.9754130000000001</v>
      </c>
      <c r="AD55" s="34">
        <v>1.967544</v>
      </c>
      <c r="AE55" s="34">
        <v>1.9537819999999999</v>
      </c>
      <c r="AF55" s="34">
        <v>1.9318519999999999</v>
      </c>
      <c r="AG55" s="34">
        <v>1.9187669999999999</v>
      </c>
      <c r="AH55" s="34"/>
      <c r="AI55" s="134"/>
    </row>
    <row r="56" spans="1:35" ht="15" customHeight="1">
      <c r="A56" s="30" t="s">
        <v>684</v>
      </c>
      <c r="B56" s="26" t="s">
        <v>642</v>
      </c>
      <c r="C56" s="34">
        <v>1.5585720000000001</v>
      </c>
      <c r="D56" s="34">
        <v>3.0507949999999999</v>
      </c>
      <c r="E56" s="34">
        <v>2.3465560000000001</v>
      </c>
      <c r="F56" s="34">
        <v>1.5669489999999999</v>
      </c>
      <c r="G56" s="34">
        <v>1.1051029999999999</v>
      </c>
      <c r="H56" s="34">
        <v>0.95861799999999997</v>
      </c>
      <c r="I56" s="34">
        <v>0.83388200000000001</v>
      </c>
      <c r="J56" s="34">
        <v>0.86816300000000002</v>
      </c>
      <c r="K56" s="34">
        <v>0.90610400000000002</v>
      </c>
      <c r="L56" s="34">
        <v>0.93601100000000004</v>
      </c>
      <c r="M56" s="34">
        <v>0.94320899999999996</v>
      </c>
      <c r="N56" s="34">
        <v>0.96608400000000005</v>
      </c>
      <c r="O56" s="34">
        <v>0.971418</v>
      </c>
      <c r="P56" s="34">
        <v>0.98682400000000003</v>
      </c>
      <c r="Q56" s="34">
        <v>0.98820300000000005</v>
      </c>
      <c r="R56" s="34">
        <v>1.0038579999999999</v>
      </c>
      <c r="S56" s="34">
        <v>1.02264</v>
      </c>
      <c r="T56" s="34">
        <v>1.0104150000000001</v>
      </c>
      <c r="U56" s="34">
        <v>0.989981</v>
      </c>
      <c r="V56" s="34">
        <v>1.0024850000000001</v>
      </c>
      <c r="W56" s="34">
        <v>0.96510799999999997</v>
      </c>
      <c r="X56" s="34">
        <v>0.96396000000000004</v>
      </c>
      <c r="Y56" s="34">
        <v>0.96497900000000003</v>
      </c>
      <c r="Z56" s="34">
        <v>0.95607399999999998</v>
      </c>
      <c r="AA56" s="34">
        <v>0.94920300000000002</v>
      </c>
      <c r="AB56" s="34">
        <v>0.92164500000000005</v>
      </c>
      <c r="AC56" s="34">
        <v>0.91088400000000003</v>
      </c>
      <c r="AD56" s="34">
        <v>0.91376999999999997</v>
      </c>
      <c r="AE56" s="34">
        <v>0.90164599999999995</v>
      </c>
      <c r="AF56" s="34">
        <v>0.87707800000000002</v>
      </c>
      <c r="AG56" s="34">
        <v>0.87553499999999995</v>
      </c>
      <c r="AH56" s="34"/>
      <c r="AI56" s="134"/>
    </row>
    <row r="57" spans="1:35" ht="15" customHeight="1">
      <c r="A57" s="30" t="s">
        <v>685</v>
      </c>
      <c r="B57" s="26" t="s">
        <v>644</v>
      </c>
      <c r="C57" s="34">
        <v>0</v>
      </c>
      <c r="D57" s="34">
        <v>0</v>
      </c>
      <c r="E57" s="34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0</v>
      </c>
      <c r="S57" s="34">
        <v>0</v>
      </c>
      <c r="T57" s="34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34">
        <v>0</v>
      </c>
      <c r="AC57" s="34">
        <v>0</v>
      </c>
      <c r="AD57" s="34">
        <v>0</v>
      </c>
      <c r="AE57" s="34">
        <v>0</v>
      </c>
      <c r="AF57" s="34">
        <v>0</v>
      </c>
      <c r="AG57" s="34">
        <v>0</v>
      </c>
      <c r="AH57" s="34"/>
      <c r="AI57" s="134"/>
    </row>
    <row r="58" spans="1:35" ht="15" customHeight="1">
      <c r="A58" s="30" t="s">
        <v>686</v>
      </c>
      <c r="B58" s="26" t="s">
        <v>646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134"/>
    </row>
    <row r="59" spans="1:35" ht="15" customHeight="1">
      <c r="A59" s="30" t="s">
        <v>687</v>
      </c>
      <c r="B59" s="26" t="s">
        <v>648</v>
      </c>
      <c r="C59" s="34">
        <v>156.536316</v>
      </c>
      <c r="D59" s="34">
        <v>145.207031</v>
      </c>
      <c r="E59" s="34">
        <v>154.30316199999999</v>
      </c>
      <c r="F59" s="34">
        <v>162.656937</v>
      </c>
      <c r="G59" s="34">
        <v>168.956558</v>
      </c>
      <c r="H59" s="34">
        <v>172.79139699999999</v>
      </c>
      <c r="I59" s="34">
        <v>175.295029</v>
      </c>
      <c r="J59" s="34">
        <v>175.12231399999999</v>
      </c>
      <c r="K59" s="34">
        <v>174.28595000000001</v>
      </c>
      <c r="L59" s="34">
        <v>171.55569499999999</v>
      </c>
      <c r="M59" s="34">
        <v>167.964203</v>
      </c>
      <c r="N59" s="34">
        <v>167.368225</v>
      </c>
      <c r="O59" s="34">
        <v>168.17089799999999</v>
      </c>
      <c r="P59" s="34">
        <v>169.620026</v>
      </c>
      <c r="Q59" s="34">
        <v>172.07225</v>
      </c>
      <c r="R59" s="34">
        <v>174.670502</v>
      </c>
      <c r="S59" s="34">
        <v>177.30346700000001</v>
      </c>
      <c r="T59" s="34">
        <v>179.689987</v>
      </c>
      <c r="U59" s="34">
        <v>182.06343100000001</v>
      </c>
      <c r="V59" s="34">
        <v>184.94073499999999</v>
      </c>
      <c r="W59" s="34">
        <v>187.89370700000001</v>
      </c>
      <c r="X59" s="34">
        <v>190.850235</v>
      </c>
      <c r="Y59" s="34">
        <v>193.71362300000001</v>
      </c>
      <c r="Z59" s="34">
        <v>196.38481100000001</v>
      </c>
      <c r="AA59" s="34">
        <v>198.87429800000001</v>
      </c>
      <c r="AB59" s="34">
        <v>201.452789</v>
      </c>
      <c r="AC59" s="34">
        <v>203.85775799999999</v>
      </c>
      <c r="AD59" s="34">
        <v>205.73611500000001</v>
      </c>
      <c r="AE59" s="34">
        <v>207.803391</v>
      </c>
      <c r="AF59" s="34">
        <v>210.21054100000001</v>
      </c>
      <c r="AG59" s="34">
        <v>211.91452000000001</v>
      </c>
      <c r="AH59" s="34"/>
      <c r="AI59" s="134"/>
    </row>
    <row r="60" spans="1:35" ht="15" customHeight="1">
      <c r="A60" s="30" t="s">
        <v>688</v>
      </c>
      <c r="B60" s="26" t="s">
        <v>652</v>
      </c>
      <c r="C60" s="34">
        <v>0.19777</v>
      </c>
      <c r="D60" s="34">
        <v>0.19764200000000001</v>
      </c>
      <c r="E60" s="34">
        <v>0.199792</v>
      </c>
      <c r="F60" s="34">
        <v>0.20244899999999999</v>
      </c>
      <c r="G60" s="34">
        <v>0.20508999999999999</v>
      </c>
      <c r="H60" s="34">
        <v>0.20631099999999999</v>
      </c>
      <c r="I60" s="34">
        <v>0.20752300000000001</v>
      </c>
      <c r="J60" s="34">
        <v>0.20872299999999999</v>
      </c>
      <c r="K60" s="34">
        <v>0.20991499999999999</v>
      </c>
      <c r="L60" s="34">
        <v>0.21037600000000001</v>
      </c>
      <c r="M60" s="34">
        <v>0.21082600000000001</v>
      </c>
      <c r="N60" s="34">
        <v>0.21127799999999999</v>
      </c>
      <c r="O60" s="34">
        <v>0.21174799999999999</v>
      </c>
      <c r="P60" s="34">
        <v>0.211511</v>
      </c>
      <c r="Q60" s="34">
        <v>0.21127199999999999</v>
      </c>
      <c r="R60" s="34">
        <v>0.21102399999999999</v>
      </c>
      <c r="S60" s="34">
        <v>0.21076500000000001</v>
      </c>
      <c r="T60" s="34">
        <v>0.21048800000000001</v>
      </c>
      <c r="U60" s="34">
        <v>0.210202</v>
      </c>
      <c r="V60" s="34">
        <v>0.20991399999999999</v>
      </c>
      <c r="W60" s="34">
        <v>0.20959800000000001</v>
      </c>
      <c r="X60" s="34">
        <v>0.209261</v>
      </c>
      <c r="Y60" s="34">
        <v>0.208896</v>
      </c>
      <c r="Z60" s="34">
        <v>0.208485</v>
      </c>
      <c r="AA60" s="34">
        <v>0.20802999999999999</v>
      </c>
      <c r="AB60" s="34">
        <v>0.20753199999999999</v>
      </c>
      <c r="AC60" s="34">
        <v>0.206986</v>
      </c>
      <c r="AD60" s="34">
        <v>0.20638799999999999</v>
      </c>
      <c r="AE60" s="34">
        <v>0.20574300000000001</v>
      </c>
      <c r="AF60" s="34">
        <v>0.20505499999999999</v>
      </c>
      <c r="AG60" s="34">
        <v>0.204288</v>
      </c>
      <c r="AH60" s="34"/>
      <c r="AI60" s="134"/>
    </row>
    <row r="61" spans="1:35" ht="15" customHeight="1">
      <c r="A61" s="30" t="s">
        <v>689</v>
      </c>
      <c r="B61" s="26" t="s">
        <v>654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4"/>
    </row>
    <row r="62" spans="1:35" ht="15" customHeight="1">
      <c r="A62" s="30" t="s">
        <v>690</v>
      </c>
      <c r="B62" s="26" t="s">
        <v>656</v>
      </c>
      <c r="C62" s="34">
        <v>121.387047</v>
      </c>
      <c r="D62" s="34">
        <v>124.466454</v>
      </c>
      <c r="E62" s="34">
        <v>125.40679900000001</v>
      </c>
      <c r="F62" s="34">
        <v>130.17926</v>
      </c>
      <c r="G62" s="34">
        <v>134.37943999999999</v>
      </c>
      <c r="H62" s="34">
        <v>138.336502</v>
      </c>
      <c r="I62" s="34">
        <v>141.89328</v>
      </c>
      <c r="J62" s="34">
        <v>144.491119</v>
      </c>
      <c r="K62" s="34">
        <v>146.236572</v>
      </c>
      <c r="L62" s="34">
        <v>145.720474</v>
      </c>
      <c r="M62" s="34">
        <v>145.20512400000001</v>
      </c>
      <c r="N62" s="34">
        <v>145.475708</v>
      </c>
      <c r="O62" s="34">
        <v>147.138824</v>
      </c>
      <c r="P62" s="34">
        <v>148.572205</v>
      </c>
      <c r="Q62" s="34">
        <v>150.49865700000001</v>
      </c>
      <c r="R62" s="34">
        <v>152.376846</v>
      </c>
      <c r="S62" s="34">
        <v>154.38700900000001</v>
      </c>
      <c r="T62" s="34">
        <v>156.049103</v>
      </c>
      <c r="U62" s="34">
        <v>157.60475199999999</v>
      </c>
      <c r="V62" s="34">
        <v>159.61788899999999</v>
      </c>
      <c r="W62" s="34">
        <v>161.54837000000001</v>
      </c>
      <c r="X62" s="34">
        <v>163.66712999999999</v>
      </c>
      <c r="Y62" s="34">
        <v>165.71935999999999</v>
      </c>
      <c r="Z62" s="34">
        <v>167.49383499999999</v>
      </c>
      <c r="AA62" s="34">
        <v>169.158691</v>
      </c>
      <c r="AB62" s="34">
        <v>170.61694299999999</v>
      </c>
      <c r="AC62" s="34">
        <v>171.99163799999999</v>
      </c>
      <c r="AD62" s="34">
        <v>173.071472</v>
      </c>
      <c r="AE62" s="34">
        <v>173.936859</v>
      </c>
      <c r="AF62" s="34">
        <v>175.11140399999999</v>
      </c>
      <c r="AG62" s="34">
        <v>175.90202300000001</v>
      </c>
      <c r="AH62" s="34"/>
      <c r="AI62" s="134"/>
    </row>
    <row r="63" spans="1:35" ht="15" customHeight="1">
      <c r="A63" s="30" t="s">
        <v>691</v>
      </c>
      <c r="B63" s="25" t="s">
        <v>658</v>
      </c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133"/>
    </row>
    <row r="66" spans="1:35" ht="15" customHeight="1">
      <c r="B66" s="25" t="s">
        <v>692</v>
      </c>
    </row>
    <row r="67" spans="1:35" ht="15" customHeight="1">
      <c r="A67" s="30" t="s">
        <v>693</v>
      </c>
      <c r="B67" s="26" t="s">
        <v>638</v>
      </c>
      <c r="C67" s="34">
        <v>2.1955629999999999</v>
      </c>
      <c r="D67" s="34">
        <v>2.5512990000000002</v>
      </c>
      <c r="E67" s="34">
        <v>1.8827449999999999</v>
      </c>
      <c r="F67" s="34">
        <v>2.2322579999999999</v>
      </c>
      <c r="G67" s="34">
        <v>1.9545459999999999</v>
      </c>
      <c r="H67" s="34">
        <v>1.8731949999999999</v>
      </c>
      <c r="I67" s="34">
        <v>1.794583</v>
      </c>
      <c r="J67" s="34">
        <v>1.774977</v>
      </c>
      <c r="K67" s="34">
        <v>1.7428490000000001</v>
      </c>
      <c r="L67" s="34">
        <v>1.7199450000000001</v>
      </c>
      <c r="M67" s="34">
        <v>1.683508</v>
      </c>
      <c r="N67" s="34">
        <v>1.669529</v>
      </c>
      <c r="O67" s="34">
        <v>1.6450849999999999</v>
      </c>
      <c r="P67" s="34">
        <v>1.63046</v>
      </c>
      <c r="Q67" s="34">
        <v>1.611043</v>
      </c>
      <c r="R67" s="34">
        <v>1.6086879999999999</v>
      </c>
      <c r="S67" s="34">
        <v>1.610924</v>
      </c>
      <c r="T67" s="34">
        <v>1.5944640000000001</v>
      </c>
      <c r="U67" s="34">
        <v>1.5791299999999999</v>
      </c>
      <c r="V67" s="34">
        <v>1.580263</v>
      </c>
      <c r="W67" s="34">
        <v>1.5637099999999999</v>
      </c>
      <c r="X67" s="34">
        <v>1.563604</v>
      </c>
      <c r="Y67" s="34">
        <v>1.567007</v>
      </c>
      <c r="Z67" s="34">
        <v>1.570708</v>
      </c>
      <c r="AA67" s="34">
        <v>1.565537</v>
      </c>
      <c r="AB67" s="34">
        <v>1.5574699999999999</v>
      </c>
      <c r="AC67" s="34">
        <v>1.5557270000000001</v>
      </c>
      <c r="AD67" s="34">
        <v>1.549652</v>
      </c>
      <c r="AE67" s="34">
        <v>1.5474410000000001</v>
      </c>
      <c r="AF67" s="34">
        <v>1.543547</v>
      </c>
      <c r="AG67" s="34">
        <v>1.5526629999999999</v>
      </c>
      <c r="AH67" s="34"/>
      <c r="AI67" s="134"/>
    </row>
    <row r="68" spans="1:35" ht="15" customHeight="1">
      <c r="A68" s="30" t="s">
        <v>694</v>
      </c>
      <c r="B68" s="26" t="s">
        <v>640</v>
      </c>
      <c r="C68" s="34">
        <v>0.59797100000000003</v>
      </c>
      <c r="D68" s="34">
        <v>0.68044499999999997</v>
      </c>
      <c r="E68" s="34">
        <v>0.67498400000000003</v>
      </c>
      <c r="F68" s="34">
        <v>0.62793699999999997</v>
      </c>
      <c r="G68" s="34">
        <v>0.60524900000000004</v>
      </c>
      <c r="H68" s="34">
        <v>0.61145799999999995</v>
      </c>
      <c r="I68" s="34">
        <v>0.61079300000000003</v>
      </c>
      <c r="J68" s="34">
        <v>0.61159699999999995</v>
      </c>
      <c r="K68" s="34">
        <v>0.61082199999999998</v>
      </c>
      <c r="L68" s="34">
        <v>0.610402</v>
      </c>
      <c r="M68" s="34">
        <v>0.61068599999999995</v>
      </c>
      <c r="N68" s="34">
        <v>0.61362300000000003</v>
      </c>
      <c r="O68" s="34">
        <v>0.61454799999999998</v>
      </c>
      <c r="P68" s="34">
        <v>0.61549600000000004</v>
      </c>
      <c r="Q68" s="34">
        <v>0.61651100000000003</v>
      </c>
      <c r="R68" s="34">
        <v>0.622637</v>
      </c>
      <c r="S68" s="34">
        <v>0.63117299999999998</v>
      </c>
      <c r="T68" s="34">
        <v>0.63572399999999996</v>
      </c>
      <c r="U68" s="34">
        <v>0.63996299999999995</v>
      </c>
      <c r="V68" s="34">
        <v>0.64761599999999997</v>
      </c>
      <c r="W68" s="34">
        <v>0.65177200000000002</v>
      </c>
      <c r="X68" s="34">
        <v>0.65965799999999997</v>
      </c>
      <c r="Y68" s="34">
        <v>0.66787700000000005</v>
      </c>
      <c r="Z68" s="34">
        <v>0.67529499999999998</v>
      </c>
      <c r="AA68" s="34">
        <v>0.68051300000000003</v>
      </c>
      <c r="AB68" s="34">
        <v>0.68471599999999999</v>
      </c>
      <c r="AC68" s="34">
        <v>0.692353</v>
      </c>
      <c r="AD68" s="34">
        <v>0.69591700000000001</v>
      </c>
      <c r="AE68" s="34">
        <v>0.70258699999999996</v>
      </c>
      <c r="AF68" s="34">
        <v>0.710364</v>
      </c>
      <c r="AG68" s="34">
        <v>0.72081499999999998</v>
      </c>
      <c r="AH68" s="34"/>
      <c r="AI68" s="134"/>
    </row>
    <row r="69" spans="1:35" ht="15" customHeight="1">
      <c r="A69" s="30" t="s">
        <v>695</v>
      </c>
      <c r="B69" s="26" t="s">
        <v>642</v>
      </c>
      <c r="C69" s="34">
        <v>0</v>
      </c>
      <c r="D69" s="34">
        <v>0</v>
      </c>
      <c r="E69" s="34">
        <v>0</v>
      </c>
      <c r="F69" s="34">
        <v>0</v>
      </c>
      <c r="G69" s="34">
        <v>0</v>
      </c>
      <c r="H69" s="34">
        <v>0</v>
      </c>
      <c r="I69" s="34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34">
        <v>0</v>
      </c>
      <c r="AC69" s="34">
        <v>0</v>
      </c>
      <c r="AD69" s="34">
        <v>0</v>
      </c>
      <c r="AE69" s="34">
        <v>0</v>
      </c>
      <c r="AF69" s="34">
        <v>0</v>
      </c>
      <c r="AG69" s="34">
        <v>0</v>
      </c>
      <c r="AH69" s="34"/>
      <c r="AI69" s="134"/>
    </row>
    <row r="70" spans="1:35" ht="15" customHeight="1">
      <c r="A70" s="30" t="s">
        <v>696</v>
      </c>
      <c r="B70" s="26" t="s">
        <v>644</v>
      </c>
      <c r="C70" s="34">
        <v>4.0374749999999997</v>
      </c>
      <c r="D70" s="34">
        <v>4.0714899999999998</v>
      </c>
      <c r="E70" s="34">
        <v>3.8156400000000001</v>
      </c>
      <c r="F70" s="34">
        <v>5.2197040000000001</v>
      </c>
      <c r="G70" s="34">
        <v>6.7173449999999999</v>
      </c>
      <c r="H70" s="34">
        <v>7.6502720000000002</v>
      </c>
      <c r="I70" s="34">
        <v>8.5488189999999999</v>
      </c>
      <c r="J70" s="34">
        <v>9.3855590000000007</v>
      </c>
      <c r="K70" s="34">
        <v>10.184517</v>
      </c>
      <c r="L70" s="34">
        <v>10.651790999999999</v>
      </c>
      <c r="M70" s="34">
        <v>11.151128</v>
      </c>
      <c r="N70" s="34">
        <v>11.678292000000001</v>
      </c>
      <c r="O70" s="34">
        <v>12.214919999999999</v>
      </c>
      <c r="P70" s="34">
        <v>12.351454</v>
      </c>
      <c r="Q70" s="34">
        <v>12.510102</v>
      </c>
      <c r="R70" s="34">
        <v>12.753553</v>
      </c>
      <c r="S70" s="34">
        <v>13.023777000000001</v>
      </c>
      <c r="T70" s="34">
        <v>13.253736</v>
      </c>
      <c r="U70" s="34">
        <v>13.493772999999999</v>
      </c>
      <c r="V70" s="34">
        <v>13.75001</v>
      </c>
      <c r="W70" s="34">
        <v>14.034941</v>
      </c>
      <c r="X70" s="34">
        <v>14.337306999999999</v>
      </c>
      <c r="Y70" s="34">
        <v>14.630814000000001</v>
      </c>
      <c r="Z70" s="34">
        <v>14.921388</v>
      </c>
      <c r="AA70" s="34">
        <v>15.157002</v>
      </c>
      <c r="AB70" s="34">
        <v>15.395814</v>
      </c>
      <c r="AC70" s="34">
        <v>15.691699</v>
      </c>
      <c r="AD70" s="34">
        <v>15.870818999999999</v>
      </c>
      <c r="AE70" s="34">
        <v>16.135643000000002</v>
      </c>
      <c r="AF70" s="34">
        <v>16.459019000000001</v>
      </c>
      <c r="AG70" s="34">
        <v>16.812408000000001</v>
      </c>
      <c r="AH70" s="34"/>
      <c r="AI70" s="134"/>
    </row>
    <row r="71" spans="1:35" ht="15" customHeight="1">
      <c r="A71" s="30" t="s">
        <v>697</v>
      </c>
      <c r="B71" s="26" t="s">
        <v>698</v>
      </c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134"/>
    </row>
    <row r="72" spans="1:35" ht="15" customHeight="1">
      <c r="A72" s="30" t="s">
        <v>699</v>
      </c>
      <c r="B72" s="26" t="s">
        <v>648</v>
      </c>
      <c r="C72" s="34">
        <v>35.288970999999997</v>
      </c>
      <c r="D72" s="34">
        <v>32.786476</v>
      </c>
      <c r="E72" s="34">
        <v>35.268878999999998</v>
      </c>
      <c r="F72" s="34">
        <v>36.400100999999999</v>
      </c>
      <c r="G72" s="34">
        <v>37.429839999999999</v>
      </c>
      <c r="H72" s="34">
        <v>38.219521</v>
      </c>
      <c r="I72" s="34">
        <v>38.522101999999997</v>
      </c>
      <c r="J72" s="34">
        <v>38.233958999999999</v>
      </c>
      <c r="K72" s="34">
        <v>37.758495000000003</v>
      </c>
      <c r="L72" s="34">
        <v>37.416786000000002</v>
      </c>
      <c r="M72" s="34">
        <v>37.004500999999998</v>
      </c>
      <c r="N72" s="34">
        <v>36.949244999999998</v>
      </c>
      <c r="O72" s="34">
        <v>36.914597000000001</v>
      </c>
      <c r="P72" s="34">
        <v>36.966621000000004</v>
      </c>
      <c r="Q72" s="34">
        <v>37.146220999999997</v>
      </c>
      <c r="R72" s="34">
        <v>37.552773000000002</v>
      </c>
      <c r="S72" s="34">
        <v>38.038032999999999</v>
      </c>
      <c r="T72" s="34">
        <v>38.496872000000003</v>
      </c>
      <c r="U72" s="34">
        <v>39.005409</v>
      </c>
      <c r="V72" s="34">
        <v>39.551887999999998</v>
      </c>
      <c r="W72" s="34">
        <v>40.180489000000001</v>
      </c>
      <c r="X72" s="34">
        <v>40.805900999999999</v>
      </c>
      <c r="Y72" s="34">
        <v>41.406703999999998</v>
      </c>
      <c r="Z72" s="34">
        <v>42.022148000000001</v>
      </c>
      <c r="AA72" s="34">
        <v>42.489337999999996</v>
      </c>
      <c r="AB72" s="34">
        <v>42.985965999999998</v>
      </c>
      <c r="AC72" s="34">
        <v>43.619723999999998</v>
      </c>
      <c r="AD72" s="34">
        <v>43.930695</v>
      </c>
      <c r="AE72" s="34">
        <v>44.489432999999998</v>
      </c>
      <c r="AF72" s="34">
        <v>45.191906000000003</v>
      </c>
      <c r="AG72" s="34">
        <v>45.898761999999998</v>
      </c>
      <c r="AH72" s="34"/>
      <c r="AI72" s="134"/>
    </row>
    <row r="73" spans="1:35" ht="15" customHeight="1">
      <c r="A73" s="30" t="s">
        <v>700</v>
      </c>
      <c r="B73" s="26" t="s">
        <v>652</v>
      </c>
      <c r="C73" s="34">
        <v>0</v>
      </c>
      <c r="D73" s="34">
        <v>0</v>
      </c>
      <c r="E73" s="34">
        <v>0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4">
        <v>0</v>
      </c>
      <c r="P73" s="34">
        <v>0</v>
      </c>
      <c r="Q73" s="34">
        <v>0</v>
      </c>
      <c r="R73" s="34">
        <v>0</v>
      </c>
      <c r="S73" s="34">
        <v>0</v>
      </c>
      <c r="T73" s="34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34">
        <v>0</v>
      </c>
      <c r="AC73" s="34">
        <v>0</v>
      </c>
      <c r="AD73" s="34">
        <v>0</v>
      </c>
      <c r="AE73" s="34">
        <v>0</v>
      </c>
      <c r="AF73" s="34">
        <v>0</v>
      </c>
      <c r="AG73" s="34">
        <v>0</v>
      </c>
      <c r="AH73" s="34"/>
      <c r="AI73" s="134"/>
    </row>
    <row r="74" spans="1:35" ht="15" customHeight="1">
      <c r="A74" s="30" t="s">
        <v>701</v>
      </c>
      <c r="B74" s="26" t="s">
        <v>654</v>
      </c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134"/>
    </row>
    <row r="75" spans="1:35" ht="15" customHeight="1">
      <c r="A75" s="30" t="s">
        <v>702</v>
      </c>
      <c r="B75" s="26" t="s">
        <v>656</v>
      </c>
      <c r="C75" s="34">
        <v>38.74371</v>
      </c>
      <c r="D75" s="34">
        <v>38.573501999999998</v>
      </c>
      <c r="E75" s="34">
        <v>39.418185999999999</v>
      </c>
      <c r="F75" s="34">
        <v>40.706398</v>
      </c>
      <c r="G75" s="34">
        <v>42.120044999999998</v>
      </c>
      <c r="H75" s="34">
        <v>43.521931000000002</v>
      </c>
      <c r="I75" s="34">
        <v>44.488002999999999</v>
      </c>
      <c r="J75" s="34">
        <v>45.008240000000001</v>
      </c>
      <c r="K75" s="34">
        <v>45.259459999999997</v>
      </c>
      <c r="L75" s="34">
        <v>45.462204</v>
      </c>
      <c r="M75" s="34">
        <v>45.756359000000003</v>
      </c>
      <c r="N75" s="34">
        <v>46.102435999999997</v>
      </c>
      <c r="O75" s="34">
        <v>46.486747999999999</v>
      </c>
      <c r="P75" s="34">
        <v>46.689621000000002</v>
      </c>
      <c r="Q75" s="34">
        <v>46.967274000000003</v>
      </c>
      <c r="R75" s="34">
        <v>47.531162000000002</v>
      </c>
      <c r="S75" s="34">
        <v>48.203361999999998</v>
      </c>
      <c r="T75" s="34">
        <v>48.793430000000001</v>
      </c>
      <c r="U75" s="34">
        <v>49.415866999999999</v>
      </c>
      <c r="V75" s="34">
        <v>50.095855999999998</v>
      </c>
      <c r="W75" s="34">
        <v>50.861922999999997</v>
      </c>
      <c r="X75" s="34">
        <v>51.675598000000001</v>
      </c>
      <c r="Y75" s="34">
        <v>52.467381000000003</v>
      </c>
      <c r="Z75" s="34">
        <v>53.257229000000002</v>
      </c>
      <c r="AA75" s="34">
        <v>53.872287999999998</v>
      </c>
      <c r="AB75" s="34">
        <v>54.483294999999998</v>
      </c>
      <c r="AC75" s="34">
        <v>55.288116000000002</v>
      </c>
      <c r="AD75" s="34">
        <v>55.717987000000001</v>
      </c>
      <c r="AE75" s="34">
        <v>56.401138000000003</v>
      </c>
      <c r="AF75" s="34">
        <v>57.288792000000001</v>
      </c>
      <c r="AG75" s="34">
        <v>58.248263999999999</v>
      </c>
      <c r="AH75" s="34"/>
      <c r="AI75" s="134"/>
    </row>
    <row r="76" spans="1:35" ht="15" customHeight="1">
      <c r="A76" s="30" t="s">
        <v>703</v>
      </c>
      <c r="B76" s="25" t="s">
        <v>658</v>
      </c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133"/>
    </row>
    <row r="78" spans="1:35" ht="15" customHeight="1">
      <c r="B78" s="25" t="s">
        <v>180</v>
      </c>
    </row>
    <row r="79" spans="1:35" ht="15" customHeight="1">
      <c r="A79" s="30" t="s">
        <v>704</v>
      </c>
      <c r="B79" s="26" t="s">
        <v>705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4"/>
    </row>
    <row r="80" spans="1:35" ht="15" customHeight="1">
      <c r="A80" s="30" t="s">
        <v>706</v>
      </c>
      <c r="B80" s="26" t="s">
        <v>707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4"/>
    </row>
    <row r="81" spans="1:35" ht="15" customHeight="1">
      <c r="A81" s="30" t="s">
        <v>708</v>
      </c>
      <c r="B81" s="26" t="s">
        <v>709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4"/>
    </row>
    <row r="82" spans="1:35" ht="15" customHeight="1">
      <c r="A82" s="30" t="s">
        <v>710</v>
      </c>
      <c r="B82" s="26" t="s">
        <v>711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4"/>
    </row>
    <row r="83" spans="1:35" ht="15" customHeight="1">
      <c r="A83" s="30" t="s">
        <v>712</v>
      </c>
      <c r="B83" s="26" t="s">
        <v>713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4"/>
    </row>
    <row r="85" spans="1:35" ht="15" customHeight="1">
      <c r="B85" s="25" t="s">
        <v>324</v>
      </c>
    </row>
    <row r="86" spans="1:35" ht="15" customHeight="1">
      <c r="B86" s="25" t="s">
        <v>325</v>
      </c>
    </row>
    <row r="87" spans="1:35" ht="15" customHeight="1">
      <c r="A87" s="30" t="s">
        <v>714</v>
      </c>
      <c r="B87" s="26" t="s">
        <v>705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4"/>
    </row>
    <row r="88" spans="1:35" ht="15" customHeight="1">
      <c r="A88" s="30" t="s">
        <v>715</v>
      </c>
      <c r="B88" s="26" t="s">
        <v>707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4"/>
    </row>
    <row r="89" spans="1:35" ht="15" customHeight="1">
      <c r="A89" s="30" t="s">
        <v>716</v>
      </c>
      <c r="B89" s="26" t="s">
        <v>709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4"/>
    </row>
    <row r="90" spans="1:35" ht="15" customHeight="1">
      <c r="A90" s="30" t="s">
        <v>717</v>
      </c>
      <c r="B90" s="26" t="s">
        <v>711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4"/>
    </row>
    <row r="91" spans="1:35" ht="15" customHeight="1">
      <c r="A91" s="30" t="s">
        <v>718</v>
      </c>
      <c r="B91" s="26" t="s">
        <v>713</v>
      </c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134"/>
    </row>
    <row r="93" spans="1:35" ht="15" customHeight="1">
      <c r="B93" s="25" t="s">
        <v>719</v>
      </c>
    </row>
    <row r="94" spans="1:35" ht="15" customHeight="1">
      <c r="B94" s="25" t="s">
        <v>720</v>
      </c>
    </row>
    <row r="95" spans="1:35" ht="15" customHeight="1">
      <c r="A95" s="30" t="s">
        <v>721</v>
      </c>
      <c r="B95" s="26" t="s">
        <v>705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134"/>
    </row>
    <row r="96" spans="1:35" ht="15" customHeight="1">
      <c r="A96" s="30" t="s">
        <v>722</v>
      </c>
      <c r="B96" s="26" t="s">
        <v>707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4"/>
    </row>
    <row r="97" spans="1:35" ht="15" customHeight="1">
      <c r="A97" s="30" t="s">
        <v>723</v>
      </c>
      <c r="B97" s="26" t="s">
        <v>709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4"/>
    </row>
    <row r="98" spans="1:35" ht="15" customHeight="1">
      <c r="A98" s="30" t="s">
        <v>724</v>
      </c>
      <c r="B98" s="26" t="s">
        <v>711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4"/>
    </row>
    <row r="99" spans="1:35" ht="15" customHeight="1">
      <c r="A99" s="30" t="s">
        <v>725</v>
      </c>
      <c r="B99" s="26" t="s">
        <v>713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4"/>
    </row>
    <row r="102" spans="1:35" ht="15" customHeight="1">
      <c r="B102" s="25" t="s">
        <v>726</v>
      </c>
    </row>
    <row r="103" spans="1:35" ht="15" customHeight="1">
      <c r="B103" s="25" t="s">
        <v>727</v>
      </c>
    </row>
    <row r="104" spans="1:35" ht="15" customHeight="1">
      <c r="B104" s="25" t="s">
        <v>728</v>
      </c>
    </row>
    <row r="106" spans="1:35" ht="15" customHeight="1">
      <c r="B106" s="25" t="s">
        <v>729</v>
      </c>
    </row>
    <row r="107" spans="1:35" ht="15" customHeight="1">
      <c r="B107" s="25" t="s">
        <v>259</v>
      </c>
    </row>
    <row r="108" spans="1:35" ht="15" customHeight="1">
      <c r="A108" s="30" t="s">
        <v>730</v>
      </c>
      <c r="B108" s="26" t="s">
        <v>261</v>
      </c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134"/>
    </row>
    <row r="109" spans="1:35" ht="15" customHeight="1">
      <c r="A109" s="30" t="s">
        <v>731</v>
      </c>
      <c r="B109" s="26" t="s">
        <v>234</v>
      </c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134"/>
    </row>
    <row r="110" spans="1:35" ht="15" customHeight="1">
      <c r="A110" s="30" t="s">
        <v>732</v>
      </c>
      <c r="B110" s="26" t="s">
        <v>342</v>
      </c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134"/>
    </row>
    <row r="111" spans="1:35" ht="15" customHeight="1">
      <c r="A111" s="30" t="s">
        <v>733</v>
      </c>
      <c r="B111" s="26" t="s">
        <v>494</v>
      </c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134"/>
    </row>
    <row r="112" spans="1:35" ht="15" customHeight="1">
      <c r="A112" s="30" t="s">
        <v>734</v>
      </c>
      <c r="B112" s="25" t="s">
        <v>240</v>
      </c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133"/>
    </row>
    <row r="113" spans="1:35" ht="15" customHeight="1">
      <c r="B113" s="25" t="s">
        <v>268</v>
      </c>
    </row>
    <row r="114" spans="1:35" ht="15" customHeight="1">
      <c r="A114" s="30" t="s">
        <v>735</v>
      </c>
      <c r="B114" s="26" t="s">
        <v>261</v>
      </c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134"/>
    </row>
    <row r="115" spans="1:35" ht="15" customHeight="1">
      <c r="A115" s="30" t="s">
        <v>736</v>
      </c>
      <c r="B115" s="26" t="s">
        <v>234</v>
      </c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134"/>
    </row>
    <row r="116" spans="1:35" ht="15" customHeight="1">
      <c r="A116" s="30" t="s">
        <v>737</v>
      </c>
      <c r="B116" s="26" t="s">
        <v>342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134"/>
    </row>
    <row r="117" spans="1:35" ht="15" customHeight="1">
      <c r="A117" s="30" t="s">
        <v>738</v>
      </c>
      <c r="B117" s="26" t="s">
        <v>494</v>
      </c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134"/>
    </row>
    <row r="118" spans="1:35" ht="15" customHeight="1">
      <c r="A118" s="30" t="s">
        <v>739</v>
      </c>
      <c r="B118" s="25" t="s">
        <v>240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133"/>
    </row>
    <row r="119" spans="1:35" ht="15" customHeight="1">
      <c r="B119" s="25" t="s">
        <v>274</v>
      </c>
    </row>
    <row r="120" spans="1:35" ht="15" customHeight="1">
      <c r="A120" s="30" t="s">
        <v>740</v>
      </c>
      <c r="B120" s="26" t="s">
        <v>276</v>
      </c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134"/>
    </row>
    <row r="121" spans="1:35" ht="15" customHeight="1">
      <c r="A121" s="30" t="s">
        <v>741</v>
      </c>
      <c r="B121" s="26" t="s">
        <v>278</v>
      </c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134"/>
    </row>
    <row r="122" spans="1:35" ht="15" customHeight="1" thickBot="1"/>
    <row r="123" spans="1:35" ht="15" customHeight="1">
      <c r="B123" s="129" t="s">
        <v>352</v>
      </c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  <c r="V123" s="129"/>
      <c r="W123" s="129"/>
      <c r="X123" s="129"/>
      <c r="Y123" s="129"/>
      <c r="Z123" s="129"/>
      <c r="AA123" s="129"/>
      <c r="AB123" s="129"/>
      <c r="AC123" s="129"/>
      <c r="AD123" s="129"/>
      <c r="AE123" s="129"/>
      <c r="AF123" s="129"/>
      <c r="AG123" s="129"/>
      <c r="AH123" s="129"/>
      <c r="AI123" s="129"/>
    </row>
    <row r="124" spans="1:35" ht="15" customHeight="1">
      <c r="B124" s="31" t="s">
        <v>503</v>
      </c>
    </row>
    <row r="125" spans="1:35" ht="15" customHeight="1">
      <c r="B125" s="31" t="s">
        <v>504</v>
      </c>
    </row>
    <row r="126" spans="1:35" ht="15" customHeight="1">
      <c r="B126" s="31" t="s">
        <v>505</v>
      </c>
    </row>
    <row r="127" spans="1:35" ht="15" customHeight="1">
      <c r="B127" s="31" t="s">
        <v>299</v>
      </c>
    </row>
    <row r="128" spans="1:35" ht="15" customHeight="1">
      <c r="B128" s="31" t="s">
        <v>300</v>
      </c>
    </row>
    <row r="129" spans="2:2" ht="15" customHeight="1">
      <c r="B129" s="31" t="s">
        <v>301</v>
      </c>
    </row>
    <row r="130" spans="2:2" ht="15" customHeight="1">
      <c r="B130" s="31" t="s">
        <v>302</v>
      </c>
    </row>
    <row r="131" spans="2:2" ht="15" customHeight="1">
      <c r="B131" s="31" t="s">
        <v>303</v>
      </c>
    </row>
    <row r="132" spans="2:2" ht="15" customHeight="1">
      <c r="B132" s="31" t="s">
        <v>357</v>
      </c>
    </row>
    <row r="133" spans="2:2" ht="15" customHeight="1">
      <c r="B133" s="31" t="s">
        <v>358</v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6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742</v>
      </c>
      <c r="B10" s="24" t="s">
        <v>743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744</v>
      </c>
    </row>
    <row r="17" spans="1:35" ht="15" customHeight="1">
      <c r="A17" s="30" t="s">
        <v>745</v>
      </c>
      <c r="B17" s="26" t="s">
        <v>638</v>
      </c>
      <c r="C17" s="34">
        <v>7.0785010000000002</v>
      </c>
      <c r="D17" s="34">
        <v>7.0734409999999999</v>
      </c>
      <c r="E17" s="34">
        <v>5.6334650000000002</v>
      </c>
      <c r="F17" s="34">
        <v>7.1693470000000001</v>
      </c>
      <c r="G17" s="34">
        <v>7.1543840000000003</v>
      </c>
      <c r="H17" s="34">
        <v>7.316573</v>
      </c>
      <c r="I17" s="34">
        <v>7.4055140000000002</v>
      </c>
      <c r="J17" s="34">
        <v>7.3406650000000004</v>
      </c>
      <c r="K17" s="34">
        <v>7.0970120000000003</v>
      </c>
      <c r="L17" s="34">
        <v>6.9013749999999998</v>
      </c>
      <c r="M17" s="34">
        <v>6.6787340000000004</v>
      </c>
      <c r="N17" s="34">
        <v>6.631888</v>
      </c>
      <c r="O17" s="34">
        <v>6.702108</v>
      </c>
      <c r="P17" s="34">
        <v>6.6635119999999999</v>
      </c>
      <c r="Q17" s="34">
        <v>6.5402560000000003</v>
      </c>
      <c r="R17" s="34">
        <v>6.6137509999999997</v>
      </c>
      <c r="S17" s="34">
        <v>6.7268080000000001</v>
      </c>
      <c r="T17" s="34">
        <v>6.711138</v>
      </c>
      <c r="U17" s="34">
        <v>6.7486689999999996</v>
      </c>
      <c r="V17" s="34">
        <v>6.816376</v>
      </c>
      <c r="W17" s="34">
        <v>6.9085760000000001</v>
      </c>
      <c r="X17" s="34">
        <v>7.0924610000000001</v>
      </c>
      <c r="Y17" s="34">
        <v>7.2204550000000003</v>
      </c>
      <c r="Z17" s="34">
        <v>7.3861369999999997</v>
      </c>
      <c r="AA17" s="34">
        <v>7.5461689999999999</v>
      </c>
      <c r="AB17" s="34">
        <v>7.7807570000000004</v>
      </c>
      <c r="AC17" s="34">
        <v>7.9942190000000002</v>
      </c>
      <c r="AD17" s="34">
        <v>8.1169840000000004</v>
      </c>
      <c r="AE17" s="34">
        <v>8.2276070000000008</v>
      </c>
      <c r="AF17" s="34">
        <v>8.3270920000000004</v>
      </c>
      <c r="AG17" s="34">
        <v>8.4707810000000006</v>
      </c>
      <c r="AH17" s="34"/>
      <c r="AI17" s="134"/>
    </row>
    <row r="18" spans="1:35" ht="15" customHeight="1">
      <c r="A18" s="30" t="s">
        <v>746</v>
      </c>
      <c r="B18" s="26" t="s">
        <v>640</v>
      </c>
      <c r="C18" s="34">
        <v>9.4778000000000002</v>
      </c>
      <c r="D18" s="34">
        <v>9.2416689999999999</v>
      </c>
      <c r="E18" s="34">
        <v>10.113578</v>
      </c>
      <c r="F18" s="34">
        <v>10.256308000000001</v>
      </c>
      <c r="G18" s="34">
        <v>10.562046</v>
      </c>
      <c r="H18" s="34">
        <v>11.154555999999999</v>
      </c>
      <c r="I18" s="34">
        <v>11.393352999999999</v>
      </c>
      <c r="J18" s="34">
        <v>11.247331000000001</v>
      </c>
      <c r="K18" s="34">
        <v>10.942287</v>
      </c>
      <c r="L18" s="34">
        <v>10.648644000000001</v>
      </c>
      <c r="M18" s="34">
        <v>10.399768999999999</v>
      </c>
      <c r="N18" s="34">
        <v>10.400425</v>
      </c>
      <c r="O18" s="34">
        <v>10.573427000000001</v>
      </c>
      <c r="P18" s="34">
        <v>10.565303999999999</v>
      </c>
      <c r="Q18" s="34">
        <v>10.409852000000001</v>
      </c>
      <c r="R18" s="34">
        <v>10.579465000000001</v>
      </c>
      <c r="S18" s="34">
        <v>10.880611999999999</v>
      </c>
      <c r="T18" s="34">
        <v>10.956775</v>
      </c>
      <c r="U18" s="34">
        <v>11.056694</v>
      </c>
      <c r="V18" s="34">
        <v>11.25548</v>
      </c>
      <c r="W18" s="34">
        <v>11.38743</v>
      </c>
      <c r="X18" s="34">
        <v>11.738686</v>
      </c>
      <c r="Y18" s="34">
        <v>11.997783</v>
      </c>
      <c r="Z18" s="34">
        <v>12.265027999999999</v>
      </c>
      <c r="AA18" s="34">
        <v>12.583757</v>
      </c>
      <c r="AB18" s="34">
        <v>12.97226</v>
      </c>
      <c r="AC18" s="34">
        <v>13.406828000000001</v>
      </c>
      <c r="AD18" s="34">
        <v>13.679021000000001</v>
      </c>
      <c r="AE18" s="34">
        <v>13.933935999999999</v>
      </c>
      <c r="AF18" s="34">
        <v>14.147451</v>
      </c>
      <c r="AG18" s="34">
        <v>14.441314</v>
      </c>
      <c r="AH18" s="34"/>
      <c r="AI18" s="134"/>
    </row>
    <row r="19" spans="1:35" ht="15" customHeight="1">
      <c r="A19" s="30" t="s">
        <v>747</v>
      </c>
      <c r="B19" s="26" t="s">
        <v>642</v>
      </c>
      <c r="C19" s="34">
        <v>0.39190799999999998</v>
      </c>
      <c r="D19" s="34">
        <v>0.40307300000000001</v>
      </c>
      <c r="E19" s="34">
        <v>0.42293199999999997</v>
      </c>
      <c r="F19" s="34">
        <v>0.44425199999999998</v>
      </c>
      <c r="G19" s="34">
        <v>0.47023799999999999</v>
      </c>
      <c r="H19" s="34">
        <v>0.48830299999999999</v>
      </c>
      <c r="I19" s="34">
        <v>0.497728</v>
      </c>
      <c r="J19" s="34">
        <v>0.50290999999999997</v>
      </c>
      <c r="K19" s="34">
        <v>0.50637900000000002</v>
      </c>
      <c r="L19" s="34">
        <v>0.50645099999999998</v>
      </c>
      <c r="M19" s="34">
        <v>0.50811799999999996</v>
      </c>
      <c r="N19" s="34">
        <v>0.50991600000000004</v>
      </c>
      <c r="O19" s="34">
        <v>0.51423600000000003</v>
      </c>
      <c r="P19" s="34">
        <v>0.50764500000000001</v>
      </c>
      <c r="Q19" s="34">
        <v>0.49798799999999999</v>
      </c>
      <c r="R19" s="34">
        <v>0.50050700000000004</v>
      </c>
      <c r="S19" s="34">
        <v>0.50346800000000003</v>
      </c>
      <c r="T19" s="34">
        <v>0.50538799999999995</v>
      </c>
      <c r="U19" s="34">
        <v>0.51103799999999999</v>
      </c>
      <c r="V19" s="34">
        <v>0.51661100000000004</v>
      </c>
      <c r="W19" s="34">
        <v>0.52497499999999997</v>
      </c>
      <c r="X19" s="34">
        <v>0.53778700000000002</v>
      </c>
      <c r="Y19" s="34">
        <v>0.54560900000000001</v>
      </c>
      <c r="Z19" s="34">
        <v>0.55356899999999998</v>
      </c>
      <c r="AA19" s="34">
        <v>0.56154499999999996</v>
      </c>
      <c r="AB19" s="34">
        <v>0.57498000000000005</v>
      </c>
      <c r="AC19" s="34">
        <v>0.586503</v>
      </c>
      <c r="AD19" s="34">
        <v>0.59402200000000005</v>
      </c>
      <c r="AE19" s="34">
        <v>0.60375699999999999</v>
      </c>
      <c r="AF19" s="34">
        <v>0.61311599999999999</v>
      </c>
      <c r="AG19" s="34">
        <v>0.62494499999999997</v>
      </c>
      <c r="AH19" s="34"/>
      <c r="AI19" s="134"/>
    </row>
    <row r="20" spans="1:35" ht="15" customHeight="1">
      <c r="A20" s="30" t="s">
        <v>748</v>
      </c>
      <c r="B20" s="26" t="s">
        <v>646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134"/>
    </row>
    <row r="21" spans="1:35" ht="15" customHeight="1">
      <c r="A21" s="30" t="s">
        <v>749</v>
      </c>
      <c r="B21" s="26" t="s">
        <v>648</v>
      </c>
      <c r="C21" s="34">
        <v>64.258178999999998</v>
      </c>
      <c r="D21" s="34">
        <v>63.337119999999999</v>
      </c>
      <c r="E21" s="34">
        <v>68.904838999999996</v>
      </c>
      <c r="F21" s="34">
        <v>70.070732000000007</v>
      </c>
      <c r="G21" s="34">
        <v>71.607590000000002</v>
      </c>
      <c r="H21" s="34">
        <v>73.435317999999995</v>
      </c>
      <c r="I21" s="34">
        <v>73.833725000000001</v>
      </c>
      <c r="J21" s="34">
        <v>73.232506000000001</v>
      </c>
      <c r="K21" s="34">
        <v>72.230255</v>
      </c>
      <c r="L21" s="34">
        <v>71.685294999999996</v>
      </c>
      <c r="M21" s="34">
        <v>70.746063000000007</v>
      </c>
      <c r="N21" s="34">
        <v>70.662064000000001</v>
      </c>
      <c r="O21" s="34">
        <v>70.996253999999993</v>
      </c>
      <c r="P21" s="34">
        <v>70.812552999999994</v>
      </c>
      <c r="Q21" s="34">
        <v>70.215857999999997</v>
      </c>
      <c r="R21" s="34">
        <v>71.076430999999999</v>
      </c>
      <c r="S21" s="34">
        <v>72.117096000000004</v>
      </c>
      <c r="T21" s="34">
        <v>72.858681000000004</v>
      </c>
      <c r="U21" s="34">
        <v>74.064696999999995</v>
      </c>
      <c r="V21" s="34">
        <v>75.296593000000001</v>
      </c>
      <c r="W21" s="34">
        <v>76.881088000000005</v>
      </c>
      <c r="X21" s="34">
        <v>79.094666000000004</v>
      </c>
      <c r="Y21" s="34">
        <v>80.809569999999994</v>
      </c>
      <c r="Z21" s="34">
        <v>82.655356999999995</v>
      </c>
      <c r="AA21" s="34">
        <v>84.618790000000004</v>
      </c>
      <c r="AB21" s="34">
        <v>87.345778999999993</v>
      </c>
      <c r="AC21" s="34">
        <v>89.995728</v>
      </c>
      <c r="AD21" s="34">
        <v>92.102035999999998</v>
      </c>
      <c r="AE21" s="34">
        <v>94.536452999999995</v>
      </c>
      <c r="AF21" s="34">
        <v>97.059173999999999</v>
      </c>
      <c r="AG21" s="34">
        <v>99.958313000000004</v>
      </c>
      <c r="AH21" s="34"/>
      <c r="AI21" s="134"/>
    </row>
    <row r="22" spans="1:35" ht="15" customHeight="1">
      <c r="A22" s="30" t="s">
        <v>750</v>
      </c>
      <c r="B22" s="26" t="s">
        <v>652</v>
      </c>
      <c r="C22" s="34">
        <v>0.55999500000000002</v>
      </c>
      <c r="D22" s="34">
        <v>0.57123199999999996</v>
      </c>
      <c r="E22" s="34">
        <v>0.59905900000000001</v>
      </c>
      <c r="F22" s="34">
        <v>0.60596700000000003</v>
      </c>
      <c r="G22" s="34">
        <v>0.61773299999999998</v>
      </c>
      <c r="H22" s="34">
        <v>0.628691</v>
      </c>
      <c r="I22" s="34">
        <v>0.62996099999999999</v>
      </c>
      <c r="J22" s="34">
        <v>0.62727100000000002</v>
      </c>
      <c r="K22" s="34">
        <v>0.622942</v>
      </c>
      <c r="L22" s="34">
        <v>0.61826199999999998</v>
      </c>
      <c r="M22" s="34">
        <v>0.61541599999999996</v>
      </c>
      <c r="N22" s="34">
        <v>0.61249699999999996</v>
      </c>
      <c r="O22" s="34">
        <v>0.61186399999999996</v>
      </c>
      <c r="P22" s="34">
        <v>0.603487</v>
      </c>
      <c r="Q22" s="34">
        <v>0.59221999999999997</v>
      </c>
      <c r="R22" s="34">
        <v>0.59309699999999999</v>
      </c>
      <c r="S22" s="34">
        <v>0.59478900000000001</v>
      </c>
      <c r="T22" s="34">
        <v>0.59546900000000003</v>
      </c>
      <c r="U22" s="34">
        <v>0.59951100000000002</v>
      </c>
      <c r="V22" s="34">
        <v>0.60354699999999994</v>
      </c>
      <c r="W22" s="34">
        <v>0.61028199999999999</v>
      </c>
      <c r="X22" s="34">
        <v>0.621421</v>
      </c>
      <c r="Y22" s="34">
        <v>0.62758700000000001</v>
      </c>
      <c r="Z22" s="34">
        <v>0.63386699999999996</v>
      </c>
      <c r="AA22" s="34">
        <v>0.640127</v>
      </c>
      <c r="AB22" s="34">
        <v>0.651694</v>
      </c>
      <c r="AC22" s="34">
        <v>0.66132299999999999</v>
      </c>
      <c r="AD22" s="34">
        <v>0.66689200000000004</v>
      </c>
      <c r="AE22" s="34">
        <v>0.67456799999999995</v>
      </c>
      <c r="AF22" s="34">
        <v>0.68181899999999995</v>
      </c>
      <c r="AG22" s="34">
        <v>0.69143100000000002</v>
      </c>
      <c r="AH22" s="34"/>
      <c r="AI22" s="134"/>
    </row>
    <row r="23" spans="1:35" ht="15" customHeight="1">
      <c r="A23" s="30" t="s">
        <v>751</v>
      </c>
      <c r="B23" s="26" t="s">
        <v>650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34">
        <v>0</v>
      </c>
      <c r="AC23" s="34">
        <v>0</v>
      </c>
      <c r="AD23" s="34">
        <v>0</v>
      </c>
      <c r="AE23" s="34">
        <v>0</v>
      </c>
      <c r="AF23" s="34">
        <v>0</v>
      </c>
      <c r="AG23" s="34">
        <v>0</v>
      </c>
      <c r="AH23" s="34"/>
      <c r="AI23" s="134"/>
    </row>
    <row r="24" spans="1:35" ht="15" customHeight="1">
      <c r="A24" s="30" t="s">
        <v>752</v>
      </c>
      <c r="B24" s="26" t="s">
        <v>654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4"/>
    </row>
    <row r="25" spans="1:35" ht="15" customHeight="1">
      <c r="A25" s="30" t="s">
        <v>753</v>
      </c>
      <c r="B25" s="26" t="s">
        <v>656</v>
      </c>
      <c r="C25" s="34">
        <v>62.050410999999997</v>
      </c>
      <c r="D25" s="34">
        <v>62.707335999999998</v>
      </c>
      <c r="E25" s="34">
        <v>65.138947000000002</v>
      </c>
      <c r="F25" s="34">
        <v>66.795760999999999</v>
      </c>
      <c r="G25" s="34">
        <v>68.940360999999996</v>
      </c>
      <c r="H25" s="34">
        <v>71.029647999999995</v>
      </c>
      <c r="I25" s="34">
        <v>71.711776999999998</v>
      </c>
      <c r="J25" s="34">
        <v>71.884224000000003</v>
      </c>
      <c r="K25" s="34">
        <v>71.718788000000004</v>
      </c>
      <c r="L25" s="34">
        <v>71.419830000000005</v>
      </c>
      <c r="M25" s="34">
        <v>71.205787999999998</v>
      </c>
      <c r="N25" s="34">
        <v>71.321074999999993</v>
      </c>
      <c r="O25" s="34">
        <v>71.964873999999995</v>
      </c>
      <c r="P25" s="34">
        <v>71.909690999999995</v>
      </c>
      <c r="Q25" s="34">
        <v>71.578193999999996</v>
      </c>
      <c r="R25" s="34">
        <v>72.227951000000004</v>
      </c>
      <c r="S25" s="34">
        <v>73.114563000000004</v>
      </c>
      <c r="T25" s="34">
        <v>73.589584000000002</v>
      </c>
      <c r="U25" s="34">
        <v>74.593886999999995</v>
      </c>
      <c r="V25" s="34">
        <v>75.608658000000005</v>
      </c>
      <c r="W25" s="34">
        <v>77.044899000000001</v>
      </c>
      <c r="X25" s="34">
        <v>79.241721999999996</v>
      </c>
      <c r="Y25" s="34">
        <v>80.708786000000003</v>
      </c>
      <c r="Z25" s="34">
        <v>82.228499999999997</v>
      </c>
      <c r="AA25" s="34">
        <v>83.824119999999994</v>
      </c>
      <c r="AB25" s="34">
        <v>86.234909000000002</v>
      </c>
      <c r="AC25" s="34">
        <v>88.444962000000004</v>
      </c>
      <c r="AD25" s="34">
        <v>89.899803000000006</v>
      </c>
      <c r="AE25" s="34">
        <v>91.541801000000007</v>
      </c>
      <c r="AF25" s="34">
        <v>93.172034999999994</v>
      </c>
      <c r="AG25" s="34">
        <v>95.138596000000007</v>
      </c>
      <c r="AH25" s="34"/>
      <c r="AI25" s="134"/>
    </row>
    <row r="26" spans="1:35" ht="15" customHeight="1">
      <c r="A26" s="30" t="s">
        <v>754</v>
      </c>
      <c r="B26" s="25" t="s">
        <v>658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133"/>
    </row>
    <row r="28" spans="1:35" ht="15" customHeight="1">
      <c r="B28" s="25" t="s">
        <v>755</v>
      </c>
    </row>
    <row r="29" spans="1:35" ht="15" customHeight="1">
      <c r="A29" s="30" t="s">
        <v>756</v>
      </c>
      <c r="B29" s="26" t="s">
        <v>638</v>
      </c>
      <c r="C29" s="34">
        <v>3.6539579999999998</v>
      </c>
      <c r="D29" s="34">
        <v>4.344557</v>
      </c>
      <c r="E29" s="34">
        <v>3.1337920000000001</v>
      </c>
      <c r="F29" s="34">
        <v>5.5711820000000003</v>
      </c>
      <c r="G29" s="34">
        <v>5.2703340000000001</v>
      </c>
      <c r="H29" s="34">
        <v>5.1797500000000003</v>
      </c>
      <c r="I29" s="34">
        <v>5.1308160000000003</v>
      </c>
      <c r="J29" s="34">
        <v>5.1144800000000004</v>
      </c>
      <c r="K29" s="34">
        <v>5.0394009999999998</v>
      </c>
      <c r="L29" s="34">
        <v>4.9664359999999999</v>
      </c>
      <c r="M29" s="34">
        <v>4.8240530000000001</v>
      </c>
      <c r="N29" s="34">
        <v>4.7625229999999998</v>
      </c>
      <c r="O29" s="34">
        <v>4.7180929999999996</v>
      </c>
      <c r="P29" s="34">
        <v>4.6867169999999998</v>
      </c>
      <c r="Q29" s="34">
        <v>4.6539000000000001</v>
      </c>
      <c r="R29" s="34">
        <v>4.6556009999999999</v>
      </c>
      <c r="S29" s="34">
        <v>4.6458789999999999</v>
      </c>
      <c r="T29" s="34">
        <v>4.5884960000000001</v>
      </c>
      <c r="U29" s="34">
        <v>4.5569540000000002</v>
      </c>
      <c r="V29" s="34">
        <v>4.558414</v>
      </c>
      <c r="W29" s="34">
        <v>4.5381159999999996</v>
      </c>
      <c r="X29" s="34">
        <v>4.5315669999999999</v>
      </c>
      <c r="Y29" s="34">
        <v>4.5347920000000004</v>
      </c>
      <c r="Z29" s="34">
        <v>4.5527629999999997</v>
      </c>
      <c r="AA29" s="34">
        <v>4.5382600000000002</v>
      </c>
      <c r="AB29" s="34">
        <v>4.5346390000000003</v>
      </c>
      <c r="AC29" s="34">
        <v>4.5184100000000003</v>
      </c>
      <c r="AD29" s="34">
        <v>4.5022159999999998</v>
      </c>
      <c r="AE29" s="34">
        <v>4.49254</v>
      </c>
      <c r="AF29" s="34">
        <v>4.473757</v>
      </c>
      <c r="AG29" s="34">
        <v>4.468369</v>
      </c>
      <c r="AH29" s="34"/>
      <c r="AI29" s="134"/>
    </row>
    <row r="30" spans="1:35" ht="15" customHeight="1">
      <c r="A30" s="30" t="s">
        <v>757</v>
      </c>
      <c r="B30" s="26" t="s">
        <v>640</v>
      </c>
      <c r="C30" s="34">
        <v>2.8240340000000002</v>
      </c>
      <c r="D30" s="34">
        <v>5.4104999999999999</v>
      </c>
      <c r="E30" s="34">
        <v>4.1949959999999997</v>
      </c>
      <c r="F30" s="34">
        <v>2.8443320000000001</v>
      </c>
      <c r="G30" s="34">
        <v>2.2155689999999999</v>
      </c>
      <c r="H30" s="34">
        <v>2.0587070000000001</v>
      </c>
      <c r="I30" s="34">
        <v>1.9185049999999999</v>
      </c>
      <c r="J30" s="34">
        <v>1.932625</v>
      </c>
      <c r="K30" s="34">
        <v>1.957039</v>
      </c>
      <c r="L30" s="34">
        <v>1.9872110000000001</v>
      </c>
      <c r="M30" s="34">
        <v>2.0013709999999998</v>
      </c>
      <c r="N30" s="34">
        <v>2.0240589999999998</v>
      </c>
      <c r="O30" s="34">
        <v>2.0338479999999999</v>
      </c>
      <c r="P30" s="34">
        <v>2.0583</v>
      </c>
      <c r="Q30" s="34">
        <v>2.0693359999999998</v>
      </c>
      <c r="R30" s="34">
        <v>2.0991740000000001</v>
      </c>
      <c r="S30" s="34">
        <v>2.1363780000000001</v>
      </c>
      <c r="T30" s="34">
        <v>2.1389939999999998</v>
      </c>
      <c r="U30" s="34">
        <v>2.1379649999999999</v>
      </c>
      <c r="V30" s="34">
        <v>2.1687409999999998</v>
      </c>
      <c r="W30" s="34">
        <v>2.1565720000000002</v>
      </c>
      <c r="X30" s="34">
        <v>2.1799179999999998</v>
      </c>
      <c r="Y30" s="34">
        <v>2.207713</v>
      </c>
      <c r="Z30" s="34">
        <v>2.2244510000000002</v>
      </c>
      <c r="AA30" s="34">
        <v>2.238378</v>
      </c>
      <c r="AB30" s="34">
        <v>2.2407520000000001</v>
      </c>
      <c r="AC30" s="34">
        <v>2.2539009999999999</v>
      </c>
      <c r="AD30" s="34">
        <v>2.2779539999999998</v>
      </c>
      <c r="AE30" s="34">
        <v>2.293434</v>
      </c>
      <c r="AF30" s="34">
        <v>2.2965599999999999</v>
      </c>
      <c r="AG30" s="34">
        <v>2.3245809999999998</v>
      </c>
      <c r="AH30" s="34"/>
      <c r="AI30" s="134"/>
    </row>
    <row r="31" spans="1:35" ht="15" customHeight="1">
      <c r="A31" s="30" t="s">
        <v>758</v>
      </c>
      <c r="B31" s="26" t="s">
        <v>642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4">
        <v>0</v>
      </c>
      <c r="AC31" s="34">
        <v>0</v>
      </c>
      <c r="AD31" s="34">
        <v>0</v>
      </c>
      <c r="AE31" s="34">
        <v>0</v>
      </c>
      <c r="AF31" s="34">
        <v>0</v>
      </c>
      <c r="AG31" s="34">
        <v>0</v>
      </c>
      <c r="AH31" s="34"/>
      <c r="AI31" s="134"/>
    </row>
    <row r="32" spans="1:35" ht="15" customHeight="1">
      <c r="A32" s="30" t="s">
        <v>759</v>
      </c>
      <c r="B32" s="26" t="s">
        <v>646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4"/>
    </row>
    <row r="33" spans="1:35" ht="15" customHeight="1">
      <c r="A33" s="30" t="s">
        <v>760</v>
      </c>
      <c r="B33" s="26" t="s">
        <v>648</v>
      </c>
      <c r="C33" s="34">
        <v>108.92892500000001</v>
      </c>
      <c r="D33" s="34">
        <v>100.80439800000001</v>
      </c>
      <c r="E33" s="34">
        <v>112.012665</v>
      </c>
      <c r="F33" s="34">
        <v>118.519897</v>
      </c>
      <c r="G33" s="34">
        <v>123.142166</v>
      </c>
      <c r="H33" s="34">
        <v>125.74797100000001</v>
      </c>
      <c r="I33" s="34">
        <v>126.854218</v>
      </c>
      <c r="J33" s="34">
        <v>126.60629299999999</v>
      </c>
      <c r="K33" s="34">
        <v>126.33627300000001</v>
      </c>
      <c r="L33" s="34">
        <v>125.889923</v>
      </c>
      <c r="M33" s="34">
        <v>125.195587</v>
      </c>
      <c r="N33" s="34">
        <v>125.384888</v>
      </c>
      <c r="O33" s="34">
        <v>126.286484</v>
      </c>
      <c r="P33" s="34">
        <v>127.392242</v>
      </c>
      <c r="Q33" s="34">
        <v>128.96473700000001</v>
      </c>
      <c r="R33" s="34">
        <v>130.963776</v>
      </c>
      <c r="S33" s="34">
        <v>132.88601700000001</v>
      </c>
      <c r="T33" s="34">
        <v>134.83047500000001</v>
      </c>
      <c r="U33" s="34">
        <v>137.04274000000001</v>
      </c>
      <c r="V33" s="34">
        <v>139.47302199999999</v>
      </c>
      <c r="W33" s="34">
        <v>142.187714</v>
      </c>
      <c r="X33" s="34">
        <v>144.72186300000001</v>
      </c>
      <c r="Y33" s="34">
        <v>147.41598500000001</v>
      </c>
      <c r="Z33" s="34">
        <v>150.026917</v>
      </c>
      <c r="AA33" s="34">
        <v>152.23130800000001</v>
      </c>
      <c r="AB33" s="34">
        <v>154.89425700000001</v>
      </c>
      <c r="AC33" s="34">
        <v>157.264816</v>
      </c>
      <c r="AD33" s="34">
        <v>159.260437</v>
      </c>
      <c r="AE33" s="34">
        <v>161.79574600000001</v>
      </c>
      <c r="AF33" s="34">
        <v>164.43881200000001</v>
      </c>
      <c r="AG33" s="34">
        <v>166.870102</v>
      </c>
      <c r="AH33" s="34"/>
      <c r="AI33" s="134"/>
    </row>
    <row r="34" spans="1:35" ht="15" customHeight="1">
      <c r="A34" s="30" t="s">
        <v>761</v>
      </c>
      <c r="B34" s="26" t="s">
        <v>652</v>
      </c>
      <c r="C34" s="34">
        <v>7.2997000000000006E-2</v>
      </c>
      <c r="D34" s="34">
        <v>7.1869000000000002E-2</v>
      </c>
      <c r="E34" s="34">
        <v>7.2223999999999997E-2</v>
      </c>
      <c r="F34" s="34">
        <v>7.2648000000000004E-2</v>
      </c>
      <c r="G34" s="34">
        <v>7.3038000000000006E-2</v>
      </c>
      <c r="H34" s="34">
        <v>7.2916999999999996E-2</v>
      </c>
      <c r="I34" s="34">
        <v>7.2752999999999998E-2</v>
      </c>
      <c r="J34" s="34">
        <v>7.2548000000000001E-2</v>
      </c>
      <c r="K34" s="34">
        <v>7.2331999999999994E-2</v>
      </c>
      <c r="L34" s="34">
        <v>7.1862999999999996E-2</v>
      </c>
      <c r="M34" s="34">
        <v>7.1386000000000005E-2</v>
      </c>
      <c r="N34" s="34">
        <v>7.0926000000000003E-2</v>
      </c>
      <c r="O34" s="34">
        <v>7.0521E-2</v>
      </c>
      <c r="P34" s="34">
        <v>6.9875999999999994E-2</v>
      </c>
      <c r="Q34" s="34">
        <v>6.9250000000000006E-2</v>
      </c>
      <c r="R34" s="34">
        <v>6.8665000000000004E-2</v>
      </c>
      <c r="S34" s="34">
        <v>6.8068000000000004E-2</v>
      </c>
      <c r="T34" s="34">
        <v>6.7470000000000002E-2</v>
      </c>
      <c r="U34" s="34">
        <v>6.6878999999999994E-2</v>
      </c>
      <c r="V34" s="34">
        <v>6.6309000000000007E-2</v>
      </c>
      <c r="W34" s="34">
        <v>6.5752000000000005E-2</v>
      </c>
      <c r="X34" s="34">
        <v>6.5179000000000001E-2</v>
      </c>
      <c r="Y34" s="34">
        <v>6.4617999999999995E-2</v>
      </c>
      <c r="Z34" s="34">
        <v>6.4020999999999995E-2</v>
      </c>
      <c r="AA34" s="34">
        <v>6.3371999999999998E-2</v>
      </c>
      <c r="AB34" s="34">
        <v>6.2744999999999995E-2</v>
      </c>
      <c r="AC34" s="34">
        <v>6.2075999999999999E-2</v>
      </c>
      <c r="AD34" s="34">
        <v>6.1372000000000003E-2</v>
      </c>
      <c r="AE34" s="34">
        <v>6.0696E-2</v>
      </c>
      <c r="AF34" s="34">
        <v>6.0024000000000001E-2</v>
      </c>
      <c r="AG34" s="34">
        <v>5.9341999999999999E-2</v>
      </c>
      <c r="AH34" s="34"/>
      <c r="AI34" s="134"/>
    </row>
    <row r="35" spans="1:35" ht="15" customHeight="1">
      <c r="A35" s="30" t="s">
        <v>762</v>
      </c>
      <c r="B35" s="26" t="s">
        <v>650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4"/>
    </row>
    <row r="36" spans="1:35" ht="15" customHeight="1">
      <c r="A36" s="30" t="s">
        <v>763</v>
      </c>
      <c r="B36" s="26" t="s">
        <v>654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134"/>
    </row>
    <row r="37" spans="1:35" ht="15" customHeight="1">
      <c r="A37" s="30" t="s">
        <v>764</v>
      </c>
      <c r="B37" s="26" t="s">
        <v>656</v>
      </c>
      <c r="C37" s="34">
        <v>139.94442699999999</v>
      </c>
      <c r="D37" s="34">
        <v>143.131348</v>
      </c>
      <c r="E37" s="34">
        <v>148.10122699999999</v>
      </c>
      <c r="F37" s="34">
        <v>153.326584</v>
      </c>
      <c r="G37" s="34">
        <v>158.24906899999999</v>
      </c>
      <c r="H37" s="34">
        <v>162.30685399999999</v>
      </c>
      <c r="I37" s="34">
        <v>165.02366599999999</v>
      </c>
      <c r="J37" s="34">
        <v>166.965744</v>
      </c>
      <c r="K37" s="34">
        <v>168.60882599999999</v>
      </c>
      <c r="L37" s="34">
        <v>169.41752600000001</v>
      </c>
      <c r="M37" s="34">
        <v>170.07023599999999</v>
      </c>
      <c r="N37" s="34">
        <v>170.95657299999999</v>
      </c>
      <c r="O37" s="34">
        <v>172.858521</v>
      </c>
      <c r="P37" s="34">
        <v>174.27903699999999</v>
      </c>
      <c r="Q37" s="34">
        <v>175.99787900000001</v>
      </c>
      <c r="R37" s="34">
        <v>178.18978899999999</v>
      </c>
      <c r="S37" s="34">
        <v>180.35012800000001</v>
      </c>
      <c r="T37" s="34">
        <v>182.39636200000001</v>
      </c>
      <c r="U37" s="34">
        <v>184.681793</v>
      </c>
      <c r="V37" s="34">
        <v>187.31796299999999</v>
      </c>
      <c r="W37" s="34">
        <v>190.24200400000001</v>
      </c>
      <c r="X37" s="34">
        <v>193.11335800000001</v>
      </c>
      <c r="Y37" s="34">
        <v>196.18043499999999</v>
      </c>
      <c r="Z37" s="34">
        <v>199.045715</v>
      </c>
      <c r="AA37" s="34">
        <v>201.43808000000001</v>
      </c>
      <c r="AB37" s="34">
        <v>204.199051</v>
      </c>
      <c r="AC37" s="34">
        <v>206.65640300000001</v>
      </c>
      <c r="AD37" s="34">
        <v>208.78135700000001</v>
      </c>
      <c r="AE37" s="34">
        <v>211.27624499999999</v>
      </c>
      <c r="AF37" s="34">
        <v>213.95271299999999</v>
      </c>
      <c r="AG37" s="34">
        <v>216.587784</v>
      </c>
      <c r="AH37" s="34"/>
      <c r="AI37" s="134"/>
    </row>
    <row r="38" spans="1:35" ht="15" customHeight="1">
      <c r="A38" s="30" t="s">
        <v>765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3"/>
    </row>
    <row r="40" spans="1:35" ht="15" customHeight="1">
      <c r="B40" s="25" t="s">
        <v>766</v>
      </c>
    </row>
    <row r="41" spans="1:35" ht="15" customHeight="1">
      <c r="A41" s="30" t="s">
        <v>767</v>
      </c>
      <c r="B41" s="26" t="s">
        <v>638</v>
      </c>
      <c r="C41" s="34">
        <v>0</v>
      </c>
      <c r="D41" s="34">
        <v>0</v>
      </c>
      <c r="E41" s="34">
        <v>0</v>
      </c>
      <c r="F41" s="34">
        <v>1.6192009999999999</v>
      </c>
      <c r="G41" s="34">
        <v>1.617343</v>
      </c>
      <c r="H41" s="34">
        <v>1.6211249999999999</v>
      </c>
      <c r="I41" s="34">
        <v>1.6411610000000001</v>
      </c>
      <c r="J41" s="34">
        <v>1.6469510000000001</v>
      </c>
      <c r="K41" s="34">
        <v>1.6316550000000001</v>
      </c>
      <c r="L41" s="34">
        <v>1.618028</v>
      </c>
      <c r="M41" s="34">
        <v>1.5909500000000001</v>
      </c>
      <c r="N41" s="34">
        <v>1.5791710000000001</v>
      </c>
      <c r="O41" s="34">
        <v>1.565914</v>
      </c>
      <c r="P41" s="34">
        <v>1.553933</v>
      </c>
      <c r="Q41" s="34">
        <v>1.54434</v>
      </c>
      <c r="R41" s="34">
        <v>1.5437510000000001</v>
      </c>
      <c r="S41" s="34">
        <v>1.5417460000000001</v>
      </c>
      <c r="T41" s="34">
        <v>1.530502</v>
      </c>
      <c r="U41" s="34">
        <v>1.5281400000000001</v>
      </c>
      <c r="V41" s="34">
        <v>1.5320389999999999</v>
      </c>
      <c r="W41" s="34">
        <v>1.5342640000000001</v>
      </c>
      <c r="X41" s="34">
        <v>1.5393030000000001</v>
      </c>
      <c r="Y41" s="34">
        <v>1.5473079999999999</v>
      </c>
      <c r="Z41" s="34">
        <v>1.564379</v>
      </c>
      <c r="AA41" s="34">
        <v>1.574209</v>
      </c>
      <c r="AB41" s="34">
        <v>1.5799650000000001</v>
      </c>
      <c r="AC41" s="34">
        <v>1.5825929999999999</v>
      </c>
      <c r="AD41" s="34">
        <v>1.584101</v>
      </c>
      <c r="AE41" s="34">
        <v>1.588112</v>
      </c>
      <c r="AF41" s="34">
        <v>1.5936110000000001</v>
      </c>
      <c r="AG41" s="34">
        <v>1.5984100000000001</v>
      </c>
      <c r="AH41" s="34"/>
      <c r="AI41" s="134"/>
    </row>
    <row r="42" spans="1:35" ht="15" customHeight="1">
      <c r="A42" s="30" t="s">
        <v>768</v>
      </c>
      <c r="B42" s="26" t="s">
        <v>640</v>
      </c>
      <c r="C42" s="34">
        <v>11.908529</v>
      </c>
      <c r="D42" s="34">
        <v>12.422863</v>
      </c>
      <c r="E42" s="34">
        <v>12.948798</v>
      </c>
      <c r="F42" s="34">
        <v>12.672541000000001</v>
      </c>
      <c r="G42" s="34">
        <v>12.526757</v>
      </c>
      <c r="H42" s="34">
        <v>12.671782</v>
      </c>
      <c r="I42" s="34">
        <v>12.714394</v>
      </c>
      <c r="J42" s="34">
        <v>12.773121</v>
      </c>
      <c r="K42" s="34">
        <v>12.826900999999999</v>
      </c>
      <c r="L42" s="34">
        <v>12.845551</v>
      </c>
      <c r="M42" s="34">
        <v>12.88705</v>
      </c>
      <c r="N42" s="34">
        <v>12.935502</v>
      </c>
      <c r="O42" s="34">
        <v>12.926035000000001</v>
      </c>
      <c r="P42" s="34">
        <v>12.927547000000001</v>
      </c>
      <c r="Q42" s="34">
        <v>12.939631</v>
      </c>
      <c r="R42" s="34">
        <v>13.024552999999999</v>
      </c>
      <c r="S42" s="34">
        <v>13.152464999999999</v>
      </c>
      <c r="T42" s="34">
        <v>13.190066</v>
      </c>
      <c r="U42" s="34">
        <v>13.235946</v>
      </c>
      <c r="V42" s="34">
        <v>13.368114</v>
      </c>
      <c r="W42" s="34">
        <v>13.387288</v>
      </c>
      <c r="X42" s="34">
        <v>13.503743</v>
      </c>
      <c r="Y42" s="34">
        <v>13.649759</v>
      </c>
      <c r="Z42" s="34">
        <v>13.805985</v>
      </c>
      <c r="AA42" s="34">
        <v>13.952500000000001</v>
      </c>
      <c r="AB42" s="34">
        <v>14.018535999999999</v>
      </c>
      <c r="AC42" s="34">
        <v>14.115028000000001</v>
      </c>
      <c r="AD42" s="34">
        <v>14.217281</v>
      </c>
      <c r="AE42" s="34">
        <v>14.336201000000001</v>
      </c>
      <c r="AF42" s="34">
        <v>14.445487</v>
      </c>
      <c r="AG42" s="34">
        <v>14.577575</v>
      </c>
      <c r="AH42" s="34"/>
      <c r="AI42" s="134"/>
    </row>
    <row r="43" spans="1:35" ht="15" customHeight="1">
      <c r="A43" s="30" t="s">
        <v>769</v>
      </c>
      <c r="B43" s="26" t="s">
        <v>642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/>
      <c r="AI43" s="134"/>
    </row>
    <row r="44" spans="1:35" ht="15" customHeight="1">
      <c r="A44" s="30" t="s">
        <v>770</v>
      </c>
      <c r="B44" s="26" t="s">
        <v>644</v>
      </c>
      <c r="C44" s="34">
        <v>14.114182</v>
      </c>
      <c r="D44" s="34">
        <v>18.696821</v>
      </c>
      <c r="E44" s="34">
        <v>15.53776</v>
      </c>
      <c r="F44" s="34">
        <v>17.262744999999999</v>
      </c>
      <c r="G44" s="34">
        <v>17.712205999999998</v>
      </c>
      <c r="H44" s="34">
        <v>18.095324000000002</v>
      </c>
      <c r="I44" s="34">
        <v>18.030411000000001</v>
      </c>
      <c r="J44" s="34">
        <v>19.493134999999999</v>
      </c>
      <c r="K44" s="34">
        <v>21.180229000000001</v>
      </c>
      <c r="L44" s="34">
        <v>22.256381999999999</v>
      </c>
      <c r="M44" s="34">
        <v>23.469584999999999</v>
      </c>
      <c r="N44" s="34">
        <v>24.516939000000001</v>
      </c>
      <c r="O44" s="34">
        <v>25.185219</v>
      </c>
      <c r="P44" s="34">
        <v>25.343342</v>
      </c>
      <c r="Q44" s="34">
        <v>25.302506999999999</v>
      </c>
      <c r="R44" s="34">
        <v>25.546844</v>
      </c>
      <c r="S44" s="34">
        <v>25.948260999999999</v>
      </c>
      <c r="T44" s="34">
        <v>25.765079</v>
      </c>
      <c r="U44" s="34">
        <v>25.431674999999998</v>
      </c>
      <c r="V44" s="34">
        <v>25.504045000000001</v>
      </c>
      <c r="W44" s="34">
        <v>24.928677</v>
      </c>
      <c r="X44" s="34">
        <v>24.979095000000001</v>
      </c>
      <c r="Y44" s="34">
        <v>25.15737</v>
      </c>
      <c r="Z44" s="34">
        <v>25.174564</v>
      </c>
      <c r="AA44" s="34">
        <v>25.099257999999999</v>
      </c>
      <c r="AB44" s="34">
        <v>24.852535</v>
      </c>
      <c r="AC44" s="34">
        <v>24.701865999999999</v>
      </c>
      <c r="AD44" s="34">
        <v>24.708922999999999</v>
      </c>
      <c r="AE44" s="34">
        <v>24.712434999999999</v>
      </c>
      <c r="AF44" s="34">
        <v>24.502253</v>
      </c>
      <c r="AG44" s="34">
        <v>24.730881</v>
      </c>
      <c r="AH44" s="34"/>
      <c r="AI44" s="134"/>
    </row>
    <row r="45" spans="1:35" ht="15" customHeight="1">
      <c r="A45" s="30" t="s">
        <v>771</v>
      </c>
      <c r="B45" s="26" t="s">
        <v>772</v>
      </c>
      <c r="C45" s="34">
        <v>100.704353</v>
      </c>
      <c r="D45" s="34">
        <v>124.417686</v>
      </c>
      <c r="E45" s="34">
        <v>81.662086000000002</v>
      </c>
      <c r="F45" s="34">
        <v>73.678344999999993</v>
      </c>
      <c r="G45" s="34">
        <v>64.843636000000004</v>
      </c>
      <c r="H45" s="34">
        <v>61.400440000000003</v>
      </c>
      <c r="I45" s="34">
        <v>57.219200000000001</v>
      </c>
      <c r="J45" s="34">
        <v>58.755713999999998</v>
      </c>
      <c r="K45" s="34">
        <v>60.691459999999999</v>
      </c>
      <c r="L45" s="34">
        <v>62.451709999999999</v>
      </c>
      <c r="M45" s="34">
        <v>63.425446000000001</v>
      </c>
      <c r="N45" s="34">
        <v>64.963783000000006</v>
      </c>
      <c r="O45" s="34">
        <v>65.282379000000006</v>
      </c>
      <c r="P45" s="34">
        <v>65.698134999999994</v>
      </c>
      <c r="Q45" s="34">
        <v>65.468704000000002</v>
      </c>
      <c r="R45" s="34">
        <v>66.006247999999999</v>
      </c>
      <c r="S45" s="34">
        <v>66.821335000000005</v>
      </c>
      <c r="T45" s="34">
        <v>66.259238999999994</v>
      </c>
      <c r="U45" s="34">
        <v>65.389090999999993</v>
      </c>
      <c r="V45" s="34">
        <v>65.745506000000006</v>
      </c>
      <c r="W45" s="34">
        <v>64.207497000000004</v>
      </c>
      <c r="X45" s="34">
        <v>64.301331000000005</v>
      </c>
      <c r="Y45" s="34">
        <v>64.581276000000003</v>
      </c>
      <c r="Z45" s="34">
        <v>64.581985000000003</v>
      </c>
      <c r="AA45" s="34">
        <v>64.578484000000003</v>
      </c>
      <c r="AB45" s="34">
        <v>63.682949000000001</v>
      </c>
      <c r="AC45" s="34">
        <v>63.296059</v>
      </c>
      <c r="AD45" s="34">
        <v>63.433585999999998</v>
      </c>
      <c r="AE45" s="34">
        <v>63.134148000000003</v>
      </c>
      <c r="AF45" s="34">
        <v>62.331721999999999</v>
      </c>
      <c r="AG45" s="34">
        <v>62.666595000000001</v>
      </c>
      <c r="AH45" s="34"/>
      <c r="AI45" s="134"/>
    </row>
    <row r="46" spans="1:35" ht="15" customHeight="1">
      <c r="A46" s="30" t="s">
        <v>773</v>
      </c>
      <c r="B46" s="26" t="s">
        <v>646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4"/>
    </row>
    <row r="47" spans="1:35" ht="15" customHeight="1">
      <c r="A47" s="30" t="s">
        <v>774</v>
      </c>
      <c r="B47" s="26" t="s">
        <v>648</v>
      </c>
      <c r="C47" s="34">
        <v>777.81182899999999</v>
      </c>
      <c r="D47" s="34">
        <v>701.643372</v>
      </c>
      <c r="E47" s="34">
        <v>776.53582800000004</v>
      </c>
      <c r="F47" s="34">
        <v>842.33282499999996</v>
      </c>
      <c r="G47" s="34">
        <v>907.30780000000004</v>
      </c>
      <c r="H47" s="34">
        <v>945.91491699999995</v>
      </c>
      <c r="I47" s="34">
        <v>979.259277</v>
      </c>
      <c r="J47" s="34">
        <v>983.10082999999997</v>
      </c>
      <c r="K47" s="34">
        <v>983.41332999999997</v>
      </c>
      <c r="L47" s="34">
        <v>983.49963400000001</v>
      </c>
      <c r="M47" s="34">
        <v>984.44348100000002</v>
      </c>
      <c r="N47" s="34">
        <v>989.43920900000001</v>
      </c>
      <c r="O47" s="34">
        <v>996.55883800000004</v>
      </c>
      <c r="P47" s="34">
        <v>1003.934875</v>
      </c>
      <c r="Q47" s="34">
        <v>1016.1511839999999</v>
      </c>
      <c r="R47" s="34">
        <v>1030.3160399999999</v>
      </c>
      <c r="S47" s="34">
        <v>1043.960693</v>
      </c>
      <c r="T47" s="34">
        <v>1061.0566409999999</v>
      </c>
      <c r="U47" s="34">
        <v>1081.067871</v>
      </c>
      <c r="V47" s="34">
        <v>1098.60376</v>
      </c>
      <c r="W47" s="34">
        <v>1123.091553</v>
      </c>
      <c r="X47" s="34">
        <v>1144.126221</v>
      </c>
      <c r="Y47" s="34">
        <v>1166.88501</v>
      </c>
      <c r="Z47" s="34">
        <v>1193.182129</v>
      </c>
      <c r="AA47" s="34">
        <v>1218.4357910000001</v>
      </c>
      <c r="AB47" s="34">
        <v>1243.122314</v>
      </c>
      <c r="AC47" s="34">
        <v>1264.7126459999999</v>
      </c>
      <c r="AD47" s="34">
        <v>1282.6116939999999</v>
      </c>
      <c r="AE47" s="34">
        <v>1305.5626219999999</v>
      </c>
      <c r="AF47" s="34">
        <v>1333.2717290000001</v>
      </c>
      <c r="AG47" s="34">
        <v>1355.6530760000001</v>
      </c>
      <c r="AH47" s="34"/>
      <c r="AI47" s="134"/>
    </row>
    <row r="48" spans="1:35" ht="15" customHeight="1">
      <c r="A48" s="30" t="s">
        <v>775</v>
      </c>
      <c r="B48" s="26" t="s">
        <v>652</v>
      </c>
      <c r="C48" s="34">
        <v>51.485599999999998</v>
      </c>
      <c r="D48" s="34">
        <v>51.939757999999998</v>
      </c>
      <c r="E48" s="34">
        <v>54.225234999999998</v>
      </c>
      <c r="F48" s="34">
        <v>55.369529999999997</v>
      </c>
      <c r="G48" s="34">
        <v>56.650145999999999</v>
      </c>
      <c r="H48" s="34">
        <v>57.832450999999999</v>
      </c>
      <c r="I48" s="34">
        <v>58.797286999999997</v>
      </c>
      <c r="J48" s="34">
        <v>59.569496000000001</v>
      </c>
      <c r="K48" s="34">
        <v>60.217896000000003</v>
      </c>
      <c r="L48" s="34">
        <v>60.671416999999998</v>
      </c>
      <c r="M48" s="34">
        <v>61.145302000000001</v>
      </c>
      <c r="N48" s="34">
        <v>61.674202000000001</v>
      </c>
      <c r="O48" s="34">
        <v>62.212066999999998</v>
      </c>
      <c r="P48" s="34">
        <v>62.566811000000001</v>
      </c>
      <c r="Q48" s="34">
        <v>63.004406000000003</v>
      </c>
      <c r="R48" s="34">
        <v>63.643481999999999</v>
      </c>
      <c r="S48" s="34">
        <v>64.294708</v>
      </c>
      <c r="T48" s="34">
        <v>64.871573999999995</v>
      </c>
      <c r="U48" s="34">
        <v>65.541854999999998</v>
      </c>
      <c r="V48" s="34">
        <v>66.270126000000005</v>
      </c>
      <c r="W48" s="34">
        <v>67.019904999999994</v>
      </c>
      <c r="X48" s="34">
        <v>67.877953000000005</v>
      </c>
      <c r="Y48" s="34">
        <v>68.843933000000007</v>
      </c>
      <c r="Z48" s="34">
        <v>69.900513000000004</v>
      </c>
      <c r="AA48" s="34">
        <v>70.925811999999993</v>
      </c>
      <c r="AB48" s="34">
        <v>71.766402999999997</v>
      </c>
      <c r="AC48" s="34">
        <v>72.551177999999993</v>
      </c>
      <c r="AD48" s="34">
        <v>73.281845000000004</v>
      </c>
      <c r="AE48" s="34">
        <v>74.113784999999993</v>
      </c>
      <c r="AF48" s="34">
        <v>75.056747000000001</v>
      </c>
      <c r="AG48" s="34">
        <v>75.977371000000005</v>
      </c>
      <c r="AH48" s="34"/>
      <c r="AI48" s="134"/>
    </row>
    <row r="49" spans="1:35" ht="15" customHeight="1">
      <c r="A49" s="30" t="s">
        <v>776</v>
      </c>
      <c r="B49" s="26" t="s">
        <v>650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4"/>
    </row>
    <row r="50" spans="1:35" ht="15" customHeight="1">
      <c r="A50" s="30" t="s">
        <v>777</v>
      </c>
      <c r="B50" s="26" t="s">
        <v>654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4"/>
    </row>
    <row r="51" spans="1:35" ht="15" customHeight="1">
      <c r="A51" s="30" t="s">
        <v>778</v>
      </c>
      <c r="B51" s="26" t="s">
        <v>656</v>
      </c>
      <c r="C51" s="34">
        <v>371.15722699999998</v>
      </c>
      <c r="D51" s="34">
        <v>373.38104199999998</v>
      </c>
      <c r="E51" s="34">
        <v>379.49349999999998</v>
      </c>
      <c r="F51" s="34">
        <v>389.19360399999999</v>
      </c>
      <c r="G51" s="34">
        <v>398.67245500000001</v>
      </c>
      <c r="H51" s="34">
        <v>407.18810999999999</v>
      </c>
      <c r="I51" s="34">
        <v>414.10623199999998</v>
      </c>
      <c r="J51" s="34">
        <v>419.53070100000002</v>
      </c>
      <c r="K51" s="34">
        <v>423.591003</v>
      </c>
      <c r="L51" s="34">
        <v>426.09277300000002</v>
      </c>
      <c r="M51" s="34">
        <v>429.11593599999998</v>
      </c>
      <c r="N51" s="34">
        <v>431.87335200000001</v>
      </c>
      <c r="O51" s="34">
        <v>434.34899899999999</v>
      </c>
      <c r="P51" s="34">
        <v>435.72152699999998</v>
      </c>
      <c r="Q51" s="34">
        <v>437.76177999999999</v>
      </c>
      <c r="R51" s="34">
        <v>441.01007099999998</v>
      </c>
      <c r="S51" s="34">
        <v>444.70208700000001</v>
      </c>
      <c r="T51" s="34">
        <v>447.93899499999998</v>
      </c>
      <c r="U51" s="34">
        <v>451.695404</v>
      </c>
      <c r="V51" s="34">
        <v>455.95483400000001</v>
      </c>
      <c r="W51" s="34">
        <v>460.27569599999998</v>
      </c>
      <c r="X51" s="34">
        <v>465.33059700000001</v>
      </c>
      <c r="Y51" s="34">
        <v>471.24282799999997</v>
      </c>
      <c r="Z51" s="34">
        <v>478.024384</v>
      </c>
      <c r="AA51" s="34">
        <v>484.40029900000002</v>
      </c>
      <c r="AB51" s="34">
        <v>489.02484099999998</v>
      </c>
      <c r="AC51" s="34">
        <v>493.408142</v>
      </c>
      <c r="AD51" s="34">
        <v>497.38812300000001</v>
      </c>
      <c r="AE51" s="34">
        <v>502.02917500000001</v>
      </c>
      <c r="AF51" s="34">
        <v>507.689819</v>
      </c>
      <c r="AG51" s="34">
        <v>512.70471199999997</v>
      </c>
      <c r="AH51" s="34"/>
      <c r="AI51" s="134"/>
    </row>
    <row r="52" spans="1:35" ht="15" customHeight="1">
      <c r="A52" s="30" t="s">
        <v>779</v>
      </c>
      <c r="B52" s="25" t="s">
        <v>658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133"/>
    </row>
    <row r="55" spans="1:35" ht="15" customHeight="1">
      <c r="B55" s="25" t="s">
        <v>180</v>
      </c>
    </row>
    <row r="56" spans="1:35" ht="15" customHeight="1">
      <c r="A56" s="30" t="s">
        <v>780</v>
      </c>
      <c r="B56" s="26" t="s">
        <v>781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4"/>
    </row>
    <row r="57" spans="1:35" ht="15" customHeight="1">
      <c r="A57" s="30" t="s">
        <v>782</v>
      </c>
      <c r="B57" s="26" t="s">
        <v>783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4"/>
    </row>
    <row r="58" spans="1:35" ht="15" customHeight="1">
      <c r="A58" s="30" t="s">
        <v>784</v>
      </c>
      <c r="B58" s="26" t="s">
        <v>785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4"/>
    </row>
    <row r="60" spans="1:35" ht="15" customHeight="1">
      <c r="B60" s="25" t="s">
        <v>324</v>
      </c>
    </row>
    <row r="61" spans="1:35" ht="15" customHeight="1">
      <c r="B61" s="25" t="s">
        <v>325</v>
      </c>
    </row>
    <row r="62" spans="1:35" ht="15" customHeight="1">
      <c r="A62" s="30" t="s">
        <v>786</v>
      </c>
      <c r="B62" s="26" t="s">
        <v>781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>
      <c r="A63" s="30" t="s">
        <v>787</v>
      </c>
      <c r="B63" s="26" t="s">
        <v>783</v>
      </c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134"/>
    </row>
    <row r="64" spans="1:35" ht="15" customHeight="1">
      <c r="A64" s="30" t="s">
        <v>788</v>
      </c>
      <c r="B64" s="26" t="s">
        <v>785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4"/>
    </row>
    <row r="66" spans="1:35" ht="15" customHeight="1">
      <c r="B66" s="25" t="s">
        <v>789</v>
      </c>
    </row>
    <row r="67" spans="1:35" ht="15" customHeight="1">
      <c r="B67" s="25" t="s">
        <v>720</v>
      </c>
    </row>
    <row r="68" spans="1:35" ht="15" customHeight="1">
      <c r="A68" s="30" t="s">
        <v>790</v>
      </c>
      <c r="B68" s="26" t="s">
        <v>781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4"/>
    </row>
    <row r="69" spans="1:35" ht="15" customHeight="1">
      <c r="A69" s="30" t="s">
        <v>791</v>
      </c>
      <c r="B69" s="26" t="s">
        <v>783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134"/>
    </row>
    <row r="70" spans="1:35" ht="15" customHeight="1">
      <c r="A70" s="30" t="s">
        <v>792</v>
      </c>
      <c r="B70" s="26" t="s">
        <v>785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4"/>
    </row>
    <row r="73" spans="1:35" ht="15" customHeight="1">
      <c r="B73" s="25" t="s">
        <v>793</v>
      </c>
    </row>
    <row r="75" spans="1:35" ht="15" customHeight="1">
      <c r="B75" s="25" t="s">
        <v>794</v>
      </c>
    </row>
    <row r="76" spans="1:35" ht="15" customHeight="1">
      <c r="B76" s="25" t="s">
        <v>259</v>
      </c>
    </row>
    <row r="77" spans="1:35" ht="15" customHeight="1">
      <c r="A77" s="30" t="s">
        <v>795</v>
      </c>
      <c r="B77" s="26" t="s">
        <v>261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4"/>
    </row>
    <row r="78" spans="1:35" ht="15" customHeight="1">
      <c r="A78" s="30" t="s">
        <v>796</v>
      </c>
      <c r="B78" s="26" t="s">
        <v>234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134"/>
    </row>
    <row r="79" spans="1:35" ht="15" customHeight="1">
      <c r="A79" s="30" t="s">
        <v>797</v>
      </c>
      <c r="B79" s="26" t="s">
        <v>342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4"/>
    </row>
    <row r="80" spans="1:35" ht="15" customHeight="1">
      <c r="A80" s="30" t="s">
        <v>798</v>
      </c>
      <c r="B80" s="26" t="s">
        <v>266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4"/>
    </row>
    <row r="81" spans="1:35" ht="15" customHeight="1">
      <c r="A81" s="30" t="s">
        <v>799</v>
      </c>
      <c r="B81" s="25" t="s">
        <v>240</v>
      </c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133"/>
    </row>
    <row r="82" spans="1:35" ht="15" customHeight="1">
      <c r="B82" s="25" t="s">
        <v>268</v>
      </c>
    </row>
    <row r="83" spans="1:35" ht="15" customHeight="1">
      <c r="A83" s="30" t="s">
        <v>800</v>
      </c>
      <c r="B83" s="26" t="s">
        <v>261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4"/>
    </row>
    <row r="84" spans="1:35" ht="15" customHeight="1">
      <c r="A84" s="30" t="s">
        <v>801</v>
      </c>
      <c r="B84" s="26" t="s">
        <v>234</v>
      </c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134"/>
    </row>
    <row r="85" spans="1:35" ht="15" customHeight="1">
      <c r="A85" s="30" t="s">
        <v>802</v>
      </c>
      <c r="B85" s="26" t="s">
        <v>342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4"/>
    </row>
    <row r="86" spans="1:35" ht="15" customHeight="1">
      <c r="A86" s="30" t="s">
        <v>803</v>
      </c>
      <c r="B86" s="26" t="s">
        <v>266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4"/>
    </row>
    <row r="87" spans="1:35" ht="15" customHeight="1">
      <c r="A87" s="30" t="s">
        <v>804</v>
      </c>
      <c r="B87" s="25" t="s">
        <v>240</v>
      </c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133"/>
    </row>
    <row r="88" spans="1:35" ht="15" customHeight="1">
      <c r="B88" s="25" t="s">
        <v>274</v>
      </c>
    </row>
    <row r="89" spans="1:35" ht="15" customHeight="1">
      <c r="A89" s="30" t="s">
        <v>805</v>
      </c>
      <c r="B89" s="26" t="s">
        <v>276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4"/>
    </row>
    <row r="90" spans="1:35" ht="15" customHeight="1" thickBot="1">
      <c r="A90" s="30" t="s">
        <v>806</v>
      </c>
      <c r="B90" s="26" t="s">
        <v>278</v>
      </c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134"/>
    </row>
    <row r="91" spans="1:35" ht="15" customHeight="1">
      <c r="B91" s="129" t="s">
        <v>352</v>
      </c>
      <c r="C91" s="129"/>
      <c r="D91" s="129"/>
      <c r="E91" s="129"/>
      <c r="F91" s="129"/>
      <c r="G91" s="129"/>
      <c r="H91" s="129"/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  <c r="V91" s="129"/>
      <c r="W91" s="129"/>
      <c r="X91" s="129"/>
      <c r="Y91" s="129"/>
      <c r="Z91" s="129"/>
      <c r="AA91" s="129"/>
      <c r="AB91" s="129"/>
      <c r="AC91" s="129"/>
      <c r="AD91" s="129"/>
      <c r="AE91" s="129"/>
      <c r="AF91" s="129"/>
      <c r="AG91" s="129"/>
      <c r="AH91" s="129"/>
      <c r="AI91" s="129"/>
    </row>
    <row r="92" spans="1:35" ht="15" customHeight="1">
      <c r="B92" s="31" t="s">
        <v>402</v>
      </c>
    </row>
    <row r="93" spans="1:35" ht="15" customHeight="1">
      <c r="B93" s="31" t="s">
        <v>354</v>
      </c>
    </row>
    <row r="94" spans="1:35" ht="15" customHeight="1">
      <c r="B94" s="31" t="s">
        <v>355</v>
      </c>
    </row>
    <row r="95" spans="1:35" ht="15" customHeight="1">
      <c r="B95" s="31" t="s">
        <v>356</v>
      </c>
    </row>
    <row r="96" spans="1:35" ht="15" customHeight="1">
      <c r="B96" s="31" t="s">
        <v>299</v>
      </c>
    </row>
    <row r="97" spans="2:2" ht="15" customHeight="1">
      <c r="B97" s="31" t="s">
        <v>807</v>
      </c>
    </row>
    <row r="98" spans="2:2" ht="15" customHeight="1">
      <c r="B98" s="31" t="s">
        <v>301</v>
      </c>
    </row>
    <row r="99" spans="2:2" ht="15" customHeight="1">
      <c r="B99" s="31" t="s">
        <v>302</v>
      </c>
    </row>
    <row r="100" spans="2:2" ht="15" customHeight="1">
      <c r="B100" s="31" t="s">
        <v>303</v>
      </c>
    </row>
    <row r="101" spans="2:2" ht="15" customHeight="1">
      <c r="B101" s="31" t="s">
        <v>357</v>
      </c>
    </row>
    <row r="102" spans="2:2" ht="15" customHeight="1">
      <c r="B102" s="31" t="s">
        <v>358</v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808</v>
      </c>
      <c r="B10" s="24" t="s">
        <v>809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B15" s="25" t="s">
        <v>635</v>
      </c>
    </row>
    <row r="16" spans="1:35" ht="15" customHeight="1">
      <c r="B16" s="25" t="s">
        <v>810</v>
      </c>
    </row>
    <row r="17" spans="1:35" ht="15" customHeight="1">
      <c r="A17" s="30" t="s">
        <v>811</v>
      </c>
      <c r="B17" s="26" t="s">
        <v>642</v>
      </c>
      <c r="C17" s="34">
        <v>5.5946000000000003E-2</v>
      </c>
      <c r="D17" s="34">
        <v>5.6703000000000003E-2</v>
      </c>
      <c r="E17" s="34">
        <v>5.5643999999999999E-2</v>
      </c>
      <c r="F17" s="34">
        <v>5.7037999999999998E-2</v>
      </c>
      <c r="G17" s="34">
        <v>5.8251999999999998E-2</v>
      </c>
      <c r="H17" s="34">
        <v>5.7965999999999997E-2</v>
      </c>
      <c r="I17" s="34">
        <v>5.7549000000000003E-2</v>
      </c>
      <c r="J17" s="34">
        <v>5.7007000000000002E-2</v>
      </c>
      <c r="K17" s="34">
        <v>5.6346E-2</v>
      </c>
      <c r="L17" s="34">
        <v>5.4991999999999999E-2</v>
      </c>
      <c r="M17" s="34">
        <v>5.3559000000000002E-2</v>
      </c>
      <c r="N17" s="34">
        <v>5.2052000000000001E-2</v>
      </c>
      <c r="O17" s="34">
        <v>5.0452999999999998E-2</v>
      </c>
      <c r="P17" s="34">
        <v>4.8272000000000002E-2</v>
      </c>
      <c r="Q17" s="34">
        <v>4.6043000000000001E-2</v>
      </c>
      <c r="R17" s="34">
        <v>4.3746E-2</v>
      </c>
      <c r="S17" s="34">
        <v>4.1388000000000001E-2</v>
      </c>
      <c r="T17" s="34">
        <v>3.8989000000000003E-2</v>
      </c>
      <c r="U17" s="34">
        <v>3.6521999999999999E-2</v>
      </c>
      <c r="V17" s="34">
        <v>3.3995999999999998E-2</v>
      </c>
      <c r="W17" s="34">
        <v>3.1419000000000002E-2</v>
      </c>
      <c r="X17" s="34">
        <v>2.877E-2</v>
      </c>
      <c r="Y17" s="34">
        <v>2.6064E-2</v>
      </c>
      <c r="Z17" s="34">
        <v>2.3288E-2</v>
      </c>
      <c r="AA17" s="34">
        <v>2.0445999999999999E-2</v>
      </c>
      <c r="AB17" s="34">
        <v>1.8072999999999999E-2</v>
      </c>
      <c r="AC17" s="34">
        <v>1.8072999999999999E-2</v>
      </c>
      <c r="AD17" s="34">
        <v>1.8072999999999999E-2</v>
      </c>
      <c r="AE17" s="34">
        <v>1.8072999999999999E-2</v>
      </c>
      <c r="AF17" s="34">
        <v>1.8072999999999999E-2</v>
      </c>
      <c r="AG17" s="34">
        <v>1.8072999999999999E-2</v>
      </c>
      <c r="AH17" s="34"/>
      <c r="AI17" s="134"/>
    </row>
    <row r="18" spans="1:35" ht="15" customHeight="1">
      <c r="A18" s="30" t="s">
        <v>812</v>
      </c>
      <c r="B18" s="26" t="s">
        <v>640</v>
      </c>
      <c r="C18" s="34">
        <v>352.73364299999997</v>
      </c>
      <c r="D18" s="34">
        <v>372.712402</v>
      </c>
      <c r="E18" s="34">
        <v>393.49032599999998</v>
      </c>
      <c r="F18" s="34">
        <v>401.89590500000003</v>
      </c>
      <c r="G18" s="34">
        <v>410.71814000000001</v>
      </c>
      <c r="H18" s="34">
        <v>418.14617900000002</v>
      </c>
      <c r="I18" s="34">
        <v>425.01644900000002</v>
      </c>
      <c r="J18" s="34">
        <v>431.42156999999997</v>
      </c>
      <c r="K18" s="34">
        <v>437.65936299999998</v>
      </c>
      <c r="L18" s="34">
        <v>442.97076399999997</v>
      </c>
      <c r="M18" s="34">
        <v>448.311646</v>
      </c>
      <c r="N18" s="34">
        <v>453.75479100000001</v>
      </c>
      <c r="O18" s="34">
        <v>460.79489100000001</v>
      </c>
      <c r="P18" s="34">
        <v>465.95120200000002</v>
      </c>
      <c r="Q18" s="34">
        <v>472.064728</v>
      </c>
      <c r="R18" s="34">
        <v>478.42748999999998</v>
      </c>
      <c r="S18" s="34">
        <v>484.71740699999998</v>
      </c>
      <c r="T18" s="34">
        <v>491.28048699999999</v>
      </c>
      <c r="U18" s="34">
        <v>497.89209</v>
      </c>
      <c r="V18" s="34">
        <v>504.64523300000002</v>
      </c>
      <c r="W18" s="34">
        <v>511.345032</v>
      </c>
      <c r="X18" s="34">
        <v>517.91345200000001</v>
      </c>
      <c r="Y18" s="34">
        <v>524.56677200000001</v>
      </c>
      <c r="Z18" s="34">
        <v>531.26617399999998</v>
      </c>
      <c r="AA18" s="34">
        <v>537.98205600000006</v>
      </c>
      <c r="AB18" s="34">
        <v>544.96398899999997</v>
      </c>
      <c r="AC18" s="34">
        <v>551.87750200000005</v>
      </c>
      <c r="AD18" s="34">
        <v>558.81567399999994</v>
      </c>
      <c r="AE18" s="34">
        <v>566.19164999999998</v>
      </c>
      <c r="AF18" s="34">
        <v>573.57983400000001</v>
      </c>
      <c r="AG18" s="34">
        <v>581.22204599999998</v>
      </c>
      <c r="AH18" s="34"/>
      <c r="AI18" s="134"/>
    </row>
    <row r="19" spans="1:35" ht="15" customHeight="1">
      <c r="A19" s="30" t="s">
        <v>813</v>
      </c>
      <c r="B19" s="26" t="s">
        <v>638</v>
      </c>
      <c r="C19" s="34">
        <v>64.133979999999994</v>
      </c>
      <c r="D19" s="34">
        <v>67.727530999999999</v>
      </c>
      <c r="E19" s="34">
        <v>55.057327000000001</v>
      </c>
      <c r="F19" s="34">
        <v>97.130843999999996</v>
      </c>
      <c r="G19" s="34">
        <v>98.488876000000005</v>
      </c>
      <c r="H19" s="34">
        <v>99.946151999999998</v>
      </c>
      <c r="I19" s="34">
        <v>101.258301</v>
      </c>
      <c r="J19" s="34">
        <v>102.453354</v>
      </c>
      <c r="K19" s="34">
        <v>103.601387</v>
      </c>
      <c r="L19" s="34">
        <v>104.735992</v>
      </c>
      <c r="M19" s="34">
        <v>105.86389200000001</v>
      </c>
      <c r="N19" s="34">
        <v>107.077896</v>
      </c>
      <c r="O19" s="34">
        <v>108.990723</v>
      </c>
      <c r="P19" s="34">
        <v>110.206253</v>
      </c>
      <c r="Q19" s="34">
        <v>111.74252300000001</v>
      </c>
      <c r="R19" s="34">
        <v>113.368439</v>
      </c>
      <c r="S19" s="34">
        <v>114.959534</v>
      </c>
      <c r="T19" s="34">
        <v>116.770355</v>
      </c>
      <c r="U19" s="34">
        <v>118.597763</v>
      </c>
      <c r="V19" s="34">
        <v>120.444298</v>
      </c>
      <c r="W19" s="34">
        <v>122.24443100000001</v>
      </c>
      <c r="X19" s="34">
        <v>123.940659</v>
      </c>
      <c r="Y19" s="34">
        <v>125.656494</v>
      </c>
      <c r="Z19" s="34">
        <v>127.38735200000001</v>
      </c>
      <c r="AA19" s="34">
        <v>129.132599</v>
      </c>
      <c r="AB19" s="34">
        <v>130.94549599999999</v>
      </c>
      <c r="AC19" s="34">
        <v>132.747208</v>
      </c>
      <c r="AD19" s="34">
        <v>134.554565</v>
      </c>
      <c r="AE19" s="34">
        <v>136.467682</v>
      </c>
      <c r="AF19" s="34">
        <v>138.38879399999999</v>
      </c>
      <c r="AG19" s="34">
        <v>140.37570199999999</v>
      </c>
      <c r="AH19" s="34"/>
      <c r="AI19" s="134"/>
    </row>
    <row r="20" spans="1:35" ht="15" customHeight="1">
      <c r="A20" s="30" t="s">
        <v>814</v>
      </c>
      <c r="B20" s="26" t="s">
        <v>815</v>
      </c>
      <c r="C20" s="34">
        <v>115.474594</v>
      </c>
      <c r="D20" s="34">
        <v>122.142235</v>
      </c>
      <c r="E20" s="34">
        <v>134.33789100000001</v>
      </c>
      <c r="F20" s="34">
        <v>137.05197100000001</v>
      </c>
      <c r="G20" s="34">
        <v>139.895599</v>
      </c>
      <c r="H20" s="34">
        <v>142.39172400000001</v>
      </c>
      <c r="I20" s="34">
        <v>144.661011</v>
      </c>
      <c r="J20" s="34">
        <v>146.75791899999999</v>
      </c>
      <c r="K20" s="34">
        <v>148.77870200000001</v>
      </c>
      <c r="L20" s="34">
        <v>150.58647199999999</v>
      </c>
      <c r="M20" s="34">
        <v>152.359283</v>
      </c>
      <c r="N20" s="34">
        <v>154.17898600000001</v>
      </c>
      <c r="O20" s="34">
        <v>156.56448399999999</v>
      </c>
      <c r="P20" s="34">
        <v>158.38549800000001</v>
      </c>
      <c r="Q20" s="34">
        <v>160.53814700000001</v>
      </c>
      <c r="R20" s="34">
        <v>162.76406900000001</v>
      </c>
      <c r="S20" s="34">
        <v>164.96521000000001</v>
      </c>
      <c r="T20" s="34">
        <v>167.26293899999999</v>
      </c>
      <c r="U20" s="34">
        <v>169.573578</v>
      </c>
      <c r="V20" s="34">
        <v>171.92263800000001</v>
      </c>
      <c r="W20" s="34">
        <v>174.27583300000001</v>
      </c>
      <c r="X20" s="34">
        <v>176.58766199999999</v>
      </c>
      <c r="Y20" s="34">
        <v>178.905304</v>
      </c>
      <c r="Z20" s="34">
        <v>181.237854</v>
      </c>
      <c r="AA20" s="34">
        <v>183.58074999999999</v>
      </c>
      <c r="AB20" s="34">
        <v>186.013947</v>
      </c>
      <c r="AC20" s="34">
        <v>188.421997</v>
      </c>
      <c r="AD20" s="34">
        <v>190.83142100000001</v>
      </c>
      <c r="AE20" s="34">
        <v>193.38841199999999</v>
      </c>
      <c r="AF20" s="34">
        <v>195.94340500000001</v>
      </c>
      <c r="AG20" s="34">
        <v>198.586975</v>
      </c>
      <c r="AH20" s="34"/>
      <c r="AI20" s="134"/>
    </row>
    <row r="21" spans="1:35" ht="15" customHeight="1">
      <c r="A21" s="30" t="s">
        <v>816</v>
      </c>
      <c r="B21" s="26" t="s">
        <v>817</v>
      </c>
      <c r="C21" s="34">
        <v>58.281405999999997</v>
      </c>
      <c r="D21" s="34">
        <v>61.660282000000002</v>
      </c>
      <c r="E21" s="34">
        <v>43.578437999999998</v>
      </c>
      <c r="F21" s="34">
        <v>46.883876999999998</v>
      </c>
      <c r="G21" s="34">
        <v>50.306426999999999</v>
      </c>
      <c r="H21" s="34">
        <v>52.451537999999999</v>
      </c>
      <c r="I21" s="34">
        <v>54.549618000000002</v>
      </c>
      <c r="J21" s="34">
        <v>56.609039000000003</v>
      </c>
      <c r="K21" s="34">
        <v>58.668647999999997</v>
      </c>
      <c r="L21" s="34">
        <v>60.031928999999998</v>
      </c>
      <c r="M21" s="34">
        <v>61.409354999999998</v>
      </c>
      <c r="N21" s="34">
        <v>62.801537000000003</v>
      </c>
      <c r="O21" s="34">
        <v>64.298446999999996</v>
      </c>
      <c r="P21" s="34">
        <v>65.109322000000006</v>
      </c>
      <c r="Q21" s="34">
        <v>66.025695999999996</v>
      </c>
      <c r="R21" s="34">
        <v>66.970650000000006</v>
      </c>
      <c r="S21" s="34">
        <v>67.905845999999997</v>
      </c>
      <c r="T21" s="34">
        <v>68.820205999999999</v>
      </c>
      <c r="U21" s="34">
        <v>69.740509000000003</v>
      </c>
      <c r="V21" s="34">
        <v>70.690597999999994</v>
      </c>
      <c r="W21" s="34">
        <v>71.649535999999998</v>
      </c>
      <c r="X21" s="34">
        <v>72.624251999999998</v>
      </c>
      <c r="Y21" s="34">
        <v>73.605804000000006</v>
      </c>
      <c r="Z21" s="34">
        <v>74.593200999999993</v>
      </c>
      <c r="AA21" s="34">
        <v>75.582947000000004</v>
      </c>
      <c r="AB21" s="34">
        <v>76.610878</v>
      </c>
      <c r="AC21" s="34">
        <v>77.627303999999995</v>
      </c>
      <c r="AD21" s="34">
        <v>78.645432</v>
      </c>
      <c r="AE21" s="34">
        <v>79.726783999999995</v>
      </c>
      <c r="AF21" s="34">
        <v>80.807677999999996</v>
      </c>
      <c r="AG21" s="34">
        <v>81.925453000000005</v>
      </c>
      <c r="AH21" s="34"/>
      <c r="AI21" s="134"/>
    </row>
    <row r="22" spans="1:35" ht="15" customHeight="1">
      <c r="A22" s="30" t="s">
        <v>818</v>
      </c>
      <c r="B22" s="26" t="s">
        <v>646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4"/>
    </row>
    <row r="23" spans="1:35" ht="15" customHeight="1">
      <c r="A23" s="30" t="s">
        <v>819</v>
      </c>
      <c r="B23" s="26" t="s">
        <v>648</v>
      </c>
      <c r="C23" s="34">
        <v>196.28753699999999</v>
      </c>
      <c r="D23" s="34">
        <v>207.76872299999999</v>
      </c>
      <c r="E23" s="34">
        <v>217.28303500000001</v>
      </c>
      <c r="F23" s="34">
        <v>217.12204</v>
      </c>
      <c r="G23" s="34">
        <v>217.042923</v>
      </c>
      <c r="H23" s="34">
        <v>218.64738500000001</v>
      </c>
      <c r="I23" s="34">
        <v>219.83253500000001</v>
      </c>
      <c r="J23" s="34">
        <v>220.694275</v>
      </c>
      <c r="K23" s="34">
        <v>221.308762</v>
      </c>
      <c r="L23" s="34">
        <v>222.838043</v>
      </c>
      <c r="M23" s="34">
        <v>224.19809000000001</v>
      </c>
      <c r="N23" s="34">
        <v>225.449341</v>
      </c>
      <c r="O23" s="34">
        <v>227.31277499999999</v>
      </c>
      <c r="P23" s="34">
        <v>229.73239100000001</v>
      </c>
      <c r="Q23" s="34">
        <v>232.53272999999999</v>
      </c>
      <c r="R23" s="34">
        <v>235.47056599999999</v>
      </c>
      <c r="S23" s="34">
        <v>238.41764800000001</v>
      </c>
      <c r="T23" s="34">
        <v>241.41566499999999</v>
      </c>
      <c r="U23" s="34">
        <v>244.45748900000001</v>
      </c>
      <c r="V23" s="34">
        <v>247.54473899999999</v>
      </c>
      <c r="W23" s="34">
        <v>250.62439000000001</v>
      </c>
      <c r="X23" s="34">
        <v>253.67364499999999</v>
      </c>
      <c r="Y23" s="34">
        <v>256.73126200000002</v>
      </c>
      <c r="Z23" s="34">
        <v>259.82183800000001</v>
      </c>
      <c r="AA23" s="34">
        <v>262.92517099999998</v>
      </c>
      <c r="AB23" s="34">
        <v>266.17053199999998</v>
      </c>
      <c r="AC23" s="34">
        <v>269.37625100000002</v>
      </c>
      <c r="AD23" s="34">
        <v>272.557861</v>
      </c>
      <c r="AE23" s="34">
        <v>275.94528200000002</v>
      </c>
      <c r="AF23" s="34">
        <v>279.33612099999999</v>
      </c>
      <c r="AG23" s="34">
        <v>282.82959</v>
      </c>
      <c r="AH23" s="34"/>
      <c r="AI23" s="134"/>
    </row>
    <row r="24" spans="1:35" ht="15" customHeight="1">
      <c r="A24" s="30" t="s">
        <v>820</v>
      </c>
      <c r="B24" s="26" t="s">
        <v>652</v>
      </c>
      <c r="C24" s="34">
        <v>0</v>
      </c>
      <c r="D24" s="34">
        <v>0</v>
      </c>
      <c r="E24" s="34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4">
        <v>0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34">
        <v>0</v>
      </c>
      <c r="AC24" s="34">
        <v>0</v>
      </c>
      <c r="AD24" s="34">
        <v>0</v>
      </c>
      <c r="AE24" s="34">
        <v>0</v>
      </c>
      <c r="AF24" s="34">
        <v>0</v>
      </c>
      <c r="AG24" s="34">
        <v>0</v>
      </c>
      <c r="AH24" s="34"/>
      <c r="AI24" s="134"/>
    </row>
    <row r="25" spans="1:35" ht="15" customHeight="1">
      <c r="A25" s="30" t="s">
        <v>821</v>
      </c>
      <c r="B25" s="26" t="s">
        <v>654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4"/>
    </row>
    <row r="26" spans="1:35" ht="15" customHeight="1">
      <c r="A26" s="30" t="s">
        <v>822</v>
      </c>
      <c r="B26" s="26" t="s">
        <v>656</v>
      </c>
      <c r="C26" s="34">
        <v>250.71455399999999</v>
      </c>
      <c r="D26" s="34">
        <v>265.70779399999998</v>
      </c>
      <c r="E26" s="34">
        <v>268.233429</v>
      </c>
      <c r="F26" s="34">
        <v>276.05026199999998</v>
      </c>
      <c r="G26" s="34">
        <v>284.18780500000003</v>
      </c>
      <c r="H26" s="34">
        <v>290.58904999999999</v>
      </c>
      <c r="I26" s="34">
        <v>296.49591099999998</v>
      </c>
      <c r="J26" s="34">
        <v>302.05306999999999</v>
      </c>
      <c r="K26" s="34">
        <v>307.56097399999999</v>
      </c>
      <c r="L26" s="34">
        <v>311.96466099999998</v>
      </c>
      <c r="M26" s="34">
        <v>316.43872099999999</v>
      </c>
      <c r="N26" s="34">
        <v>320.97534200000001</v>
      </c>
      <c r="O26" s="34">
        <v>326.15643299999999</v>
      </c>
      <c r="P26" s="34">
        <v>330.32061800000002</v>
      </c>
      <c r="Q26" s="34">
        <v>335.03790300000003</v>
      </c>
      <c r="R26" s="34">
        <v>339.938019</v>
      </c>
      <c r="S26" s="34">
        <v>344.79834</v>
      </c>
      <c r="T26" s="34">
        <v>349.61749300000002</v>
      </c>
      <c r="U26" s="34">
        <v>354.47467</v>
      </c>
      <c r="V26" s="34">
        <v>359.48168900000002</v>
      </c>
      <c r="W26" s="34">
        <v>364.57293700000002</v>
      </c>
      <c r="X26" s="34">
        <v>369.711792</v>
      </c>
      <c r="Y26" s="34">
        <v>374.83605999999997</v>
      </c>
      <c r="Z26" s="34">
        <v>379.99627700000002</v>
      </c>
      <c r="AA26" s="34">
        <v>385.187592</v>
      </c>
      <c r="AB26" s="34">
        <v>390.576752</v>
      </c>
      <c r="AC26" s="34">
        <v>395.91531400000002</v>
      </c>
      <c r="AD26" s="34">
        <v>401.24978599999997</v>
      </c>
      <c r="AE26" s="34">
        <v>406.904968</v>
      </c>
      <c r="AF26" s="34">
        <v>412.55032299999999</v>
      </c>
      <c r="AG26" s="34">
        <v>418.39044200000001</v>
      </c>
      <c r="AH26" s="34"/>
      <c r="AI26" s="134"/>
    </row>
    <row r="27" spans="1:35" ht="15" customHeight="1">
      <c r="A27" s="30" t="s">
        <v>823</v>
      </c>
      <c r="B27" s="25" t="s">
        <v>658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3"/>
    </row>
    <row r="29" spans="1:35" ht="15" customHeight="1">
      <c r="B29" s="25" t="s">
        <v>824</v>
      </c>
    </row>
    <row r="30" spans="1:35" ht="15" customHeight="1">
      <c r="A30" s="30" t="s">
        <v>825</v>
      </c>
      <c r="B30" s="26" t="s">
        <v>640</v>
      </c>
      <c r="C30" s="34">
        <v>539.08099400000003</v>
      </c>
      <c r="D30" s="34">
        <v>528.72283900000002</v>
      </c>
      <c r="E30" s="34">
        <v>551.22723399999995</v>
      </c>
      <c r="F30" s="34">
        <v>570.37316899999996</v>
      </c>
      <c r="G30" s="34">
        <v>594.07788100000005</v>
      </c>
      <c r="H30" s="34">
        <v>615.83923300000004</v>
      </c>
      <c r="I30" s="34">
        <v>632.16589399999998</v>
      </c>
      <c r="J30" s="34">
        <v>641.85705600000006</v>
      </c>
      <c r="K30" s="34">
        <v>648.03338599999995</v>
      </c>
      <c r="L30" s="34">
        <v>653.90386999999998</v>
      </c>
      <c r="M30" s="34">
        <v>660.14904799999999</v>
      </c>
      <c r="N30" s="34">
        <v>667.58337400000005</v>
      </c>
      <c r="O30" s="34">
        <v>676.17266800000004</v>
      </c>
      <c r="P30" s="34">
        <v>683.87298599999997</v>
      </c>
      <c r="Q30" s="34">
        <v>691.70019500000001</v>
      </c>
      <c r="R30" s="34">
        <v>701.94061299999998</v>
      </c>
      <c r="S30" s="34">
        <v>711.00439500000005</v>
      </c>
      <c r="T30" s="34">
        <v>718.899719</v>
      </c>
      <c r="U30" s="34">
        <v>727.82080099999996</v>
      </c>
      <c r="V30" s="34">
        <v>736.80987500000003</v>
      </c>
      <c r="W30" s="34">
        <v>748.55969200000004</v>
      </c>
      <c r="X30" s="34">
        <v>761.76605199999995</v>
      </c>
      <c r="Y30" s="34">
        <v>773.45636000000002</v>
      </c>
      <c r="Z30" s="34">
        <v>785.93225099999995</v>
      </c>
      <c r="AA30" s="34">
        <v>799.01733400000001</v>
      </c>
      <c r="AB30" s="34">
        <v>812.841003</v>
      </c>
      <c r="AC30" s="34">
        <v>828.51757799999996</v>
      </c>
      <c r="AD30" s="34">
        <v>841.57824700000003</v>
      </c>
      <c r="AE30" s="34">
        <v>855.80883800000004</v>
      </c>
      <c r="AF30" s="34">
        <v>871.88177499999995</v>
      </c>
      <c r="AG30" s="34">
        <v>888.71154799999999</v>
      </c>
      <c r="AH30" s="34"/>
      <c r="AI30" s="134"/>
    </row>
    <row r="31" spans="1:35" ht="15" customHeight="1">
      <c r="A31" s="30" t="s">
        <v>826</v>
      </c>
      <c r="B31" s="26" t="s">
        <v>638</v>
      </c>
      <c r="C31" s="34">
        <v>36.703712000000003</v>
      </c>
      <c r="D31" s="34">
        <v>35.796261000000001</v>
      </c>
      <c r="E31" s="34">
        <v>28.565553999999999</v>
      </c>
      <c r="F31" s="34">
        <v>59.474227999999997</v>
      </c>
      <c r="G31" s="34">
        <v>61.440147000000003</v>
      </c>
      <c r="H31" s="34">
        <v>63.471778999999998</v>
      </c>
      <c r="I31" s="34">
        <v>64.926154999999994</v>
      </c>
      <c r="J31" s="34">
        <v>65.650413999999998</v>
      </c>
      <c r="K31" s="34">
        <v>65.984786999999997</v>
      </c>
      <c r="L31" s="34">
        <v>66.424392999999995</v>
      </c>
      <c r="M31" s="34">
        <v>66.906631000000004</v>
      </c>
      <c r="N31" s="34">
        <v>67.489020999999994</v>
      </c>
      <c r="O31" s="34">
        <v>68.185883000000004</v>
      </c>
      <c r="P31" s="34">
        <v>68.943520000000007</v>
      </c>
      <c r="Q31" s="34">
        <v>69.716926999999998</v>
      </c>
      <c r="R31" s="34">
        <v>70.750877000000003</v>
      </c>
      <c r="S31" s="34">
        <v>71.649330000000006</v>
      </c>
      <c r="T31" s="34">
        <v>72.425094999999999</v>
      </c>
      <c r="U31" s="34">
        <v>73.316192999999998</v>
      </c>
      <c r="V31" s="34">
        <v>74.193702999999999</v>
      </c>
      <c r="W31" s="34">
        <v>75.321106</v>
      </c>
      <c r="X31" s="34">
        <v>76.594147000000007</v>
      </c>
      <c r="Y31" s="34">
        <v>77.742232999999999</v>
      </c>
      <c r="Z31" s="34">
        <v>78.965179000000006</v>
      </c>
      <c r="AA31" s="34">
        <v>80.246039999999994</v>
      </c>
      <c r="AB31" s="34">
        <v>81.597449999999995</v>
      </c>
      <c r="AC31" s="34">
        <v>83.130829000000006</v>
      </c>
      <c r="AD31" s="34">
        <v>84.389999000000003</v>
      </c>
      <c r="AE31" s="34">
        <v>85.769630000000006</v>
      </c>
      <c r="AF31" s="34">
        <v>87.332222000000002</v>
      </c>
      <c r="AG31" s="34">
        <v>88.966492000000002</v>
      </c>
      <c r="AH31" s="34"/>
      <c r="AI31" s="134"/>
    </row>
    <row r="32" spans="1:35" ht="15" customHeight="1">
      <c r="A32" s="30" t="s">
        <v>827</v>
      </c>
      <c r="B32" s="26" t="s">
        <v>815</v>
      </c>
      <c r="C32" s="34">
        <v>85.789199999999994</v>
      </c>
      <c r="D32" s="34">
        <v>84.126366000000004</v>
      </c>
      <c r="E32" s="34">
        <v>91.168762000000001</v>
      </c>
      <c r="F32" s="34">
        <v>94.146254999999996</v>
      </c>
      <c r="G32" s="34">
        <v>97.929443000000006</v>
      </c>
      <c r="H32" s="34">
        <v>101.431252</v>
      </c>
      <c r="I32" s="34">
        <v>103.972427</v>
      </c>
      <c r="J32" s="34">
        <v>105.370834</v>
      </c>
      <c r="K32" s="34">
        <v>106.174576</v>
      </c>
      <c r="L32" s="34">
        <v>106.965019</v>
      </c>
      <c r="M32" s="34">
        <v>107.698578</v>
      </c>
      <c r="N32" s="34">
        <v>108.59580200000001</v>
      </c>
      <c r="O32" s="34">
        <v>109.659325</v>
      </c>
      <c r="P32" s="34">
        <v>110.627144</v>
      </c>
      <c r="Q32" s="34">
        <v>111.63133999999999</v>
      </c>
      <c r="R32" s="34">
        <v>113.026718</v>
      </c>
      <c r="S32" s="34">
        <v>114.223297</v>
      </c>
      <c r="T32" s="34">
        <v>115.214432</v>
      </c>
      <c r="U32" s="34">
        <v>116.36393700000001</v>
      </c>
      <c r="V32" s="34">
        <v>117.545776</v>
      </c>
      <c r="W32" s="34">
        <v>119.181099</v>
      </c>
      <c r="X32" s="34">
        <v>121.053421</v>
      </c>
      <c r="Y32" s="34">
        <v>122.652451</v>
      </c>
      <c r="Z32" s="34">
        <v>124.381439</v>
      </c>
      <c r="AA32" s="34">
        <v>126.194778</v>
      </c>
      <c r="AB32" s="34">
        <v>128.131134</v>
      </c>
      <c r="AC32" s="34">
        <v>130.35758999999999</v>
      </c>
      <c r="AD32" s="34">
        <v>132.172134</v>
      </c>
      <c r="AE32" s="34">
        <v>134.163971</v>
      </c>
      <c r="AF32" s="34">
        <v>136.44064299999999</v>
      </c>
      <c r="AG32" s="34">
        <v>138.841476</v>
      </c>
      <c r="AH32" s="34"/>
      <c r="AI32" s="134"/>
    </row>
    <row r="33" spans="1:35" ht="15" customHeight="1">
      <c r="A33" s="30" t="s">
        <v>828</v>
      </c>
      <c r="B33" s="26" t="s">
        <v>829</v>
      </c>
      <c r="C33" s="34">
        <v>841.76995799999997</v>
      </c>
      <c r="D33" s="34">
        <v>825.44421399999999</v>
      </c>
      <c r="E33" s="34">
        <v>877.24444600000004</v>
      </c>
      <c r="F33" s="34">
        <v>876.29821800000002</v>
      </c>
      <c r="G33" s="34">
        <v>889.53234899999995</v>
      </c>
      <c r="H33" s="34">
        <v>903.23584000000005</v>
      </c>
      <c r="I33" s="34">
        <v>907.00207499999999</v>
      </c>
      <c r="J33" s="34">
        <v>903.22027600000001</v>
      </c>
      <c r="K33" s="34">
        <v>899.72680700000001</v>
      </c>
      <c r="L33" s="34">
        <v>901.72466999999995</v>
      </c>
      <c r="M33" s="34">
        <v>905.433716</v>
      </c>
      <c r="N33" s="34">
        <v>912.316284</v>
      </c>
      <c r="O33" s="34">
        <v>919.39843800000006</v>
      </c>
      <c r="P33" s="34">
        <v>927.64917000000003</v>
      </c>
      <c r="Q33" s="34">
        <v>936.59631300000001</v>
      </c>
      <c r="R33" s="34">
        <v>950.97277799999995</v>
      </c>
      <c r="S33" s="34">
        <v>961.56494099999998</v>
      </c>
      <c r="T33" s="34">
        <v>973.39483600000005</v>
      </c>
      <c r="U33" s="34">
        <v>988.651794</v>
      </c>
      <c r="V33" s="34">
        <v>1002.824341</v>
      </c>
      <c r="W33" s="34">
        <v>1015.697876</v>
      </c>
      <c r="X33" s="34">
        <v>1032.676025</v>
      </c>
      <c r="Y33" s="34">
        <v>1046.539673</v>
      </c>
      <c r="Z33" s="34">
        <v>1062.6944579999999</v>
      </c>
      <c r="AA33" s="34">
        <v>1078.7117920000001</v>
      </c>
      <c r="AB33" s="34">
        <v>1095.0634769999999</v>
      </c>
      <c r="AC33" s="34">
        <v>1115.600586</v>
      </c>
      <c r="AD33" s="34">
        <v>1134.955078</v>
      </c>
      <c r="AE33" s="34">
        <v>1157.1252440000001</v>
      </c>
      <c r="AF33" s="34">
        <v>1180.8594969999999</v>
      </c>
      <c r="AG33" s="34">
        <v>1205.0913089999999</v>
      </c>
      <c r="AH33" s="34"/>
      <c r="AI33" s="134"/>
    </row>
    <row r="34" spans="1:35" ht="15" customHeight="1">
      <c r="A34" s="30" t="s">
        <v>830</v>
      </c>
      <c r="B34" s="26" t="s">
        <v>817</v>
      </c>
      <c r="C34" s="34">
        <v>88.182265999999998</v>
      </c>
      <c r="D34" s="34">
        <v>86.49118</v>
      </c>
      <c r="E34" s="34">
        <v>60.269703</v>
      </c>
      <c r="F34" s="34">
        <v>65.630684000000002</v>
      </c>
      <c r="G34" s="34">
        <v>71.761573999999996</v>
      </c>
      <c r="H34" s="34">
        <v>76.164542999999995</v>
      </c>
      <c r="I34" s="34">
        <v>79.948586000000006</v>
      </c>
      <c r="J34" s="34">
        <v>82.916861999999995</v>
      </c>
      <c r="K34" s="34">
        <v>85.447783999999999</v>
      </c>
      <c r="L34" s="34">
        <v>87.081344999999999</v>
      </c>
      <c r="M34" s="34">
        <v>88.768981999999994</v>
      </c>
      <c r="N34" s="34">
        <v>90.623481999999996</v>
      </c>
      <c r="O34" s="34">
        <v>92.652732999999998</v>
      </c>
      <c r="P34" s="34">
        <v>93.680831999999995</v>
      </c>
      <c r="Q34" s="34">
        <v>94.741753000000003</v>
      </c>
      <c r="R34" s="34">
        <v>96.136238000000006</v>
      </c>
      <c r="S34" s="34">
        <v>97.366744999999995</v>
      </c>
      <c r="T34" s="34">
        <v>98.426865000000006</v>
      </c>
      <c r="U34" s="34">
        <v>99.626175000000003</v>
      </c>
      <c r="V34" s="34">
        <v>100.847359</v>
      </c>
      <c r="W34" s="34">
        <v>102.472534</v>
      </c>
      <c r="X34" s="34">
        <v>104.301361</v>
      </c>
      <c r="Y34" s="34">
        <v>105.894997</v>
      </c>
      <c r="Z34" s="34">
        <v>107.598236</v>
      </c>
      <c r="AA34" s="34">
        <v>109.385643</v>
      </c>
      <c r="AB34" s="34">
        <v>111.276093</v>
      </c>
      <c r="AC34" s="34">
        <v>113.42667400000001</v>
      </c>
      <c r="AD34" s="34">
        <v>115.209076</v>
      </c>
      <c r="AE34" s="34">
        <v>117.15074199999999</v>
      </c>
      <c r="AF34" s="34">
        <v>119.348679</v>
      </c>
      <c r="AG34" s="34">
        <v>121.650627</v>
      </c>
      <c r="AH34" s="34"/>
      <c r="AI34" s="134"/>
    </row>
    <row r="35" spans="1:35" ht="15" customHeight="1">
      <c r="A35" s="30" t="s">
        <v>831</v>
      </c>
      <c r="B35" s="26" t="s">
        <v>646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4"/>
    </row>
    <row r="36" spans="1:35" ht="15" customHeight="1">
      <c r="A36" s="30" t="s">
        <v>832</v>
      </c>
      <c r="B36" s="26" t="s">
        <v>648</v>
      </c>
      <c r="C36" s="34">
        <v>12.511172</v>
      </c>
      <c r="D36" s="34">
        <v>12.291850999999999</v>
      </c>
      <c r="E36" s="34">
        <v>12.666569000000001</v>
      </c>
      <c r="F36" s="34">
        <v>12.747263</v>
      </c>
      <c r="G36" s="34">
        <v>12.887529000000001</v>
      </c>
      <c r="H36" s="34">
        <v>13.113761999999999</v>
      </c>
      <c r="I36" s="34">
        <v>13.23809</v>
      </c>
      <c r="J36" s="34">
        <v>13.244526</v>
      </c>
      <c r="K36" s="34">
        <v>13.189514000000001</v>
      </c>
      <c r="L36" s="34">
        <v>13.202213</v>
      </c>
      <c r="M36" s="34">
        <v>13.216548</v>
      </c>
      <c r="N36" s="34">
        <v>13.253297999999999</v>
      </c>
      <c r="O36" s="34">
        <v>13.302917000000001</v>
      </c>
      <c r="P36" s="34">
        <v>13.409305</v>
      </c>
      <c r="Q36" s="34">
        <v>13.516792000000001</v>
      </c>
      <c r="R36" s="34">
        <v>13.663532</v>
      </c>
      <c r="S36" s="34">
        <v>13.792795</v>
      </c>
      <c r="T36" s="34">
        <v>13.904194</v>
      </c>
      <c r="U36" s="34">
        <v>14.031209</v>
      </c>
      <c r="V36" s="34">
        <v>14.161738</v>
      </c>
      <c r="W36" s="34">
        <v>14.340878999999999</v>
      </c>
      <c r="X36" s="34">
        <v>14.544516</v>
      </c>
      <c r="Y36" s="34">
        <v>14.72073</v>
      </c>
      <c r="Z36" s="34">
        <v>14.910883</v>
      </c>
      <c r="AA36" s="34">
        <v>15.11158</v>
      </c>
      <c r="AB36" s="34">
        <v>15.325044999999999</v>
      </c>
      <c r="AC36" s="34">
        <v>15.569984</v>
      </c>
      <c r="AD36" s="34">
        <v>15.771734</v>
      </c>
      <c r="AE36" s="34">
        <v>15.993129</v>
      </c>
      <c r="AF36" s="34">
        <v>16.245438</v>
      </c>
      <c r="AG36" s="34">
        <v>16.509573</v>
      </c>
      <c r="AH36" s="34"/>
      <c r="AI36" s="134"/>
    </row>
    <row r="37" spans="1:35" ht="15" customHeight="1">
      <c r="A37" s="30" t="s">
        <v>833</v>
      </c>
      <c r="B37" s="26" t="s">
        <v>656</v>
      </c>
      <c r="C37" s="34">
        <v>161.744202</v>
      </c>
      <c r="D37" s="34">
        <v>158.77204900000001</v>
      </c>
      <c r="E37" s="34">
        <v>157.941238</v>
      </c>
      <c r="F37" s="34">
        <v>164.52044699999999</v>
      </c>
      <c r="G37" s="34">
        <v>172.59806800000001</v>
      </c>
      <c r="H37" s="34">
        <v>179.648178</v>
      </c>
      <c r="I37" s="34">
        <v>185.017426</v>
      </c>
      <c r="J37" s="34">
        <v>188.39660599999999</v>
      </c>
      <c r="K37" s="34">
        <v>190.73831200000001</v>
      </c>
      <c r="L37" s="34">
        <v>192.746613</v>
      </c>
      <c r="M37" s="34">
        <v>194.86129800000001</v>
      </c>
      <c r="N37" s="34">
        <v>197.315933</v>
      </c>
      <c r="O37" s="34">
        <v>200.11596700000001</v>
      </c>
      <c r="P37" s="34">
        <v>202.41339099999999</v>
      </c>
      <c r="Q37" s="34">
        <v>204.778412</v>
      </c>
      <c r="R37" s="34">
        <v>207.87188699999999</v>
      </c>
      <c r="S37" s="34">
        <v>210.604736</v>
      </c>
      <c r="T37" s="34">
        <v>212.95632900000001</v>
      </c>
      <c r="U37" s="34">
        <v>215.61869799999999</v>
      </c>
      <c r="V37" s="34">
        <v>218.332718</v>
      </c>
      <c r="W37" s="34">
        <v>221.93911700000001</v>
      </c>
      <c r="X37" s="34">
        <v>225.988922</v>
      </c>
      <c r="Y37" s="34">
        <v>229.51412999999999</v>
      </c>
      <c r="Z37" s="34">
        <v>233.276993</v>
      </c>
      <c r="AA37" s="34">
        <v>237.22349500000001</v>
      </c>
      <c r="AB37" s="34">
        <v>241.39729299999999</v>
      </c>
      <c r="AC37" s="34">
        <v>246.13841199999999</v>
      </c>
      <c r="AD37" s="34">
        <v>250.08171100000001</v>
      </c>
      <c r="AE37" s="34">
        <v>254.36961400000001</v>
      </c>
      <c r="AF37" s="34">
        <v>259.21575899999999</v>
      </c>
      <c r="AG37" s="34">
        <v>264.28976399999999</v>
      </c>
      <c r="AH37" s="34"/>
      <c r="AI37" s="134"/>
    </row>
    <row r="38" spans="1:35" ht="15" customHeight="1">
      <c r="A38" s="30" t="s">
        <v>834</v>
      </c>
      <c r="B38" s="25" t="s">
        <v>658</v>
      </c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133"/>
    </row>
    <row r="40" spans="1:35" ht="15" customHeight="1">
      <c r="B40" s="25" t="s">
        <v>835</v>
      </c>
    </row>
    <row r="41" spans="1:35" ht="15" customHeight="1">
      <c r="A41" s="30" t="s">
        <v>836</v>
      </c>
      <c r="B41" s="26" t="s">
        <v>642</v>
      </c>
      <c r="C41" s="34">
        <v>19.320039999999999</v>
      </c>
      <c r="D41" s="34">
        <v>18.847328000000001</v>
      </c>
      <c r="E41" s="34">
        <v>19.834050999999999</v>
      </c>
      <c r="F41" s="34">
        <v>21.879121999999999</v>
      </c>
      <c r="G41" s="34">
        <v>23.75423</v>
      </c>
      <c r="H41" s="34">
        <v>24.884613000000002</v>
      </c>
      <c r="I41" s="34">
        <v>25.952614000000001</v>
      </c>
      <c r="J41" s="34">
        <v>26.783691000000001</v>
      </c>
      <c r="K41" s="34">
        <v>27.675222000000002</v>
      </c>
      <c r="L41" s="34">
        <v>28.260936999999998</v>
      </c>
      <c r="M41" s="34">
        <v>28.834633</v>
      </c>
      <c r="N41" s="34">
        <v>29.375135</v>
      </c>
      <c r="O41" s="34">
        <v>29.954461999999999</v>
      </c>
      <c r="P41" s="34">
        <v>30.118248000000001</v>
      </c>
      <c r="Q41" s="34">
        <v>30.367225999999999</v>
      </c>
      <c r="R41" s="34">
        <v>30.643222999999999</v>
      </c>
      <c r="S41" s="34">
        <v>30.885570999999999</v>
      </c>
      <c r="T41" s="34">
        <v>31.128081999999999</v>
      </c>
      <c r="U41" s="34">
        <v>31.289736000000001</v>
      </c>
      <c r="V41" s="34">
        <v>31.542866</v>
      </c>
      <c r="W41" s="34">
        <v>31.761949999999999</v>
      </c>
      <c r="X41" s="34">
        <v>32.002974999999999</v>
      </c>
      <c r="Y41" s="34">
        <v>32.263160999999997</v>
      </c>
      <c r="Z41" s="34">
        <v>32.589798000000002</v>
      </c>
      <c r="AA41" s="34">
        <v>32.758972</v>
      </c>
      <c r="AB41" s="34">
        <v>32.986809000000001</v>
      </c>
      <c r="AC41" s="34">
        <v>33.043334999999999</v>
      </c>
      <c r="AD41" s="34">
        <v>33.152782000000002</v>
      </c>
      <c r="AE41" s="34">
        <v>33.228248999999998</v>
      </c>
      <c r="AF41" s="34">
        <v>33.253033000000002</v>
      </c>
      <c r="AG41" s="34">
        <v>33.328750999999997</v>
      </c>
      <c r="AH41" s="34"/>
      <c r="AI41" s="134"/>
    </row>
    <row r="42" spans="1:35" ht="15" customHeight="1">
      <c r="A42" s="30" t="s">
        <v>837</v>
      </c>
      <c r="B42" s="26" t="s">
        <v>640</v>
      </c>
      <c r="C42" s="34">
        <v>137.37330600000001</v>
      </c>
      <c r="D42" s="34">
        <v>135.35839799999999</v>
      </c>
      <c r="E42" s="34">
        <v>145.85926799999999</v>
      </c>
      <c r="F42" s="34">
        <v>151.57626300000001</v>
      </c>
      <c r="G42" s="34">
        <v>156.17976400000001</v>
      </c>
      <c r="H42" s="34">
        <v>158.4478</v>
      </c>
      <c r="I42" s="34">
        <v>161.60136399999999</v>
      </c>
      <c r="J42" s="34">
        <v>163.22219799999999</v>
      </c>
      <c r="K42" s="34">
        <v>165.30014</v>
      </c>
      <c r="L42" s="34">
        <v>166.996048</v>
      </c>
      <c r="M42" s="34">
        <v>168.81385800000001</v>
      </c>
      <c r="N42" s="34">
        <v>170.36232000000001</v>
      </c>
      <c r="O42" s="34">
        <v>172.111603</v>
      </c>
      <c r="P42" s="34">
        <v>173.00843800000001</v>
      </c>
      <c r="Q42" s="34">
        <v>174.26733400000001</v>
      </c>
      <c r="R42" s="34">
        <v>175.70895400000001</v>
      </c>
      <c r="S42" s="34">
        <v>177.03407300000001</v>
      </c>
      <c r="T42" s="34">
        <v>178.375641</v>
      </c>
      <c r="U42" s="34">
        <v>179.203247</v>
      </c>
      <c r="V42" s="34">
        <v>180.538071</v>
      </c>
      <c r="W42" s="34">
        <v>181.67004399999999</v>
      </c>
      <c r="X42" s="34">
        <v>182.97396900000001</v>
      </c>
      <c r="Y42" s="34">
        <v>184.43713399999999</v>
      </c>
      <c r="Z42" s="34">
        <v>186.204376</v>
      </c>
      <c r="AA42" s="34">
        <v>187.108093</v>
      </c>
      <c r="AB42" s="34">
        <v>188.27720600000001</v>
      </c>
      <c r="AC42" s="34">
        <v>188.589844</v>
      </c>
      <c r="AD42" s="34">
        <v>189.20517000000001</v>
      </c>
      <c r="AE42" s="34">
        <v>189.61135899999999</v>
      </c>
      <c r="AF42" s="34">
        <v>189.81854200000001</v>
      </c>
      <c r="AG42" s="34">
        <v>190.40469400000001</v>
      </c>
      <c r="AH42" s="34"/>
      <c r="AI42" s="134"/>
    </row>
    <row r="43" spans="1:35" ht="15" customHeight="1">
      <c r="A43" s="30" t="s">
        <v>838</v>
      </c>
      <c r="B43" s="26" t="s">
        <v>815</v>
      </c>
      <c r="C43" s="34">
        <v>36.751292999999997</v>
      </c>
      <c r="D43" s="34">
        <v>35.534958000000003</v>
      </c>
      <c r="E43" s="34">
        <v>39.862507000000001</v>
      </c>
      <c r="F43" s="34">
        <v>43.096043000000002</v>
      </c>
      <c r="G43" s="34">
        <v>45.591934000000002</v>
      </c>
      <c r="H43" s="34">
        <v>47.660656000000003</v>
      </c>
      <c r="I43" s="34">
        <v>49.130527000000001</v>
      </c>
      <c r="J43" s="34">
        <v>50.089202999999998</v>
      </c>
      <c r="K43" s="34">
        <v>50.938125999999997</v>
      </c>
      <c r="L43" s="34">
        <v>51.687018999999999</v>
      </c>
      <c r="M43" s="34">
        <v>52.366142000000004</v>
      </c>
      <c r="N43" s="34">
        <v>53.006537999999999</v>
      </c>
      <c r="O43" s="34">
        <v>53.711047999999998</v>
      </c>
      <c r="P43" s="34">
        <v>54.058776999999999</v>
      </c>
      <c r="Q43" s="34">
        <v>54.57497</v>
      </c>
      <c r="R43" s="34">
        <v>55.094990000000003</v>
      </c>
      <c r="S43" s="34">
        <v>55.546622999999997</v>
      </c>
      <c r="T43" s="34">
        <v>55.983032000000001</v>
      </c>
      <c r="U43" s="34">
        <v>56.272483999999999</v>
      </c>
      <c r="V43" s="34">
        <v>56.744506999999999</v>
      </c>
      <c r="W43" s="34">
        <v>57.167824000000003</v>
      </c>
      <c r="X43" s="34">
        <v>57.597831999999997</v>
      </c>
      <c r="Y43" s="34">
        <v>58.051338000000001</v>
      </c>
      <c r="Z43" s="34">
        <v>58.658669000000003</v>
      </c>
      <c r="AA43" s="34">
        <v>58.985709999999997</v>
      </c>
      <c r="AB43" s="34">
        <v>59.427714999999999</v>
      </c>
      <c r="AC43" s="34">
        <v>59.527096</v>
      </c>
      <c r="AD43" s="34">
        <v>59.720168999999999</v>
      </c>
      <c r="AE43" s="34">
        <v>59.858055</v>
      </c>
      <c r="AF43" s="34">
        <v>59.858139000000001</v>
      </c>
      <c r="AG43" s="34">
        <v>59.903571999999997</v>
      </c>
      <c r="AH43" s="34"/>
      <c r="AI43" s="134"/>
    </row>
    <row r="44" spans="1:35" ht="15" customHeight="1">
      <c r="A44" s="30" t="s">
        <v>839</v>
      </c>
      <c r="B44" s="26" t="s">
        <v>817</v>
      </c>
      <c r="C44" s="34">
        <v>23.941265000000001</v>
      </c>
      <c r="D44" s="34">
        <v>23.510838</v>
      </c>
      <c r="E44" s="34">
        <v>16.935704999999999</v>
      </c>
      <c r="F44" s="34">
        <v>18.679221999999999</v>
      </c>
      <c r="G44" s="34">
        <v>20.322683000000001</v>
      </c>
      <c r="H44" s="34">
        <v>21.253183</v>
      </c>
      <c r="I44" s="34">
        <v>22.225376000000001</v>
      </c>
      <c r="J44" s="34">
        <v>23.001871000000001</v>
      </c>
      <c r="K44" s="34">
        <v>23.835011000000002</v>
      </c>
      <c r="L44" s="34">
        <v>24.383573999999999</v>
      </c>
      <c r="M44" s="34">
        <v>24.949112</v>
      </c>
      <c r="N44" s="34">
        <v>25.488050000000001</v>
      </c>
      <c r="O44" s="34">
        <v>26.058142</v>
      </c>
      <c r="P44" s="34">
        <v>26.235869999999998</v>
      </c>
      <c r="Q44" s="34">
        <v>26.476966999999998</v>
      </c>
      <c r="R44" s="34">
        <v>26.74004</v>
      </c>
      <c r="S44" s="34">
        <v>26.982222</v>
      </c>
      <c r="T44" s="34">
        <v>27.223707000000001</v>
      </c>
      <c r="U44" s="34">
        <v>27.386189999999999</v>
      </c>
      <c r="V44" s="34">
        <v>27.626328000000001</v>
      </c>
      <c r="W44" s="34">
        <v>27.837008999999998</v>
      </c>
      <c r="X44" s="34">
        <v>28.070919</v>
      </c>
      <c r="Y44" s="34">
        <v>28.329274999999999</v>
      </c>
      <c r="Z44" s="34">
        <v>28.639067000000001</v>
      </c>
      <c r="AA44" s="34">
        <v>28.811603999999999</v>
      </c>
      <c r="AB44" s="34">
        <v>29.034752000000001</v>
      </c>
      <c r="AC44" s="34">
        <v>29.114333999999999</v>
      </c>
      <c r="AD44" s="34">
        <v>29.241035</v>
      </c>
      <c r="AE44" s="34">
        <v>29.337557</v>
      </c>
      <c r="AF44" s="34">
        <v>29.396698000000001</v>
      </c>
      <c r="AG44" s="34">
        <v>29.507380999999999</v>
      </c>
      <c r="AH44" s="34"/>
      <c r="AI44" s="134"/>
    </row>
    <row r="45" spans="1:35" ht="15" customHeight="1">
      <c r="A45" s="30" t="s">
        <v>840</v>
      </c>
      <c r="B45" s="26" t="s">
        <v>646</v>
      </c>
      <c r="C45" s="34">
        <v>217.38591</v>
      </c>
      <c r="D45" s="34">
        <v>213.25151099999999</v>
      </c>
      <c r="E45" s="34">
        <v>222.49151599999999</v>
      </c>
      <c r="F45" s="34">
        <v>235.23065199999999</v>
      </c>
      <c r="G45" s="34">
        <v>245.848602</v>
      </c>
      <c r="H45" s="34">
        <v>252.246262</v>
      </c>
      <c r="I45" s="34">
        <v>258.90988199999998</v>
      </c>
      <c r="J45" s="34">
        <v>263.09695399999998</v>
      </c>
      <c r="K45" s="34">
        <v>267.74850500000002</v>
      </c>
      <c r="L45" s="34">
        <v>271.32757600000002</v>
      </c>
      <c r="M45" s="34">
        <v>274.96374500000002</v>
      </c>
      <c r="N45" s="34">
        <v>278.23202500000002</v>
      </c>
      <c r="O45" s="34">
        <v>281.83526599999999</v>
      </c>
      <c r="P45" s="34">
        <v>283.42132600000002</v>
      </c>
      <c r="Q45" s="34">
        <v>285.68649299999998</v>
      </c>
      <c r="R45" s="34">
        <v>288.18722500000001</v>
      </c>
      <c r="S45" s="34">
        <v>290.448486</v>
      </c>
      <c r="T45" s="34">
        <v>292.71044899999998</v>
      </c>
      <c r="U45" s="34">
        <v>294.15167200000002</v>
      </c>
      <c r="V45" s="34">
        <v>296.45178199999998</v>
      </c>
      <c r="W45" s="34">
        <v>298.43682899999999</v>
      </c>
      <c r="X45" s="34">
        <v>300.645691</v>
      </c>
      <c r="Y45" s="34">
        <v>303.08090199999998</v>
      </c>
      <c r="Z45" s="34">
        <v>306.09191900000002</v>
      </c>
      <c r="AA45" s="34">
        <v>307.66439800000001</v>
      </c>
      <c r="AB45" s="34">
        <v>309.726471</v>
      </c>
      <c r="AC45" s="34">
        <v>310.27459700000003</v>
      </c>
      <c r="AD45" s="34">
        <v>311.31915300000003</v>
      </c>
      <c r="AE45" s="34">
        <v>312.03521699999999</v>
      </c>
      <c r="AF45" s="34">
        <v>312.32641599999999</v>
      </c>
      <c r="AG45" s="34">
        <v>313.144409</v>
      </c>
      <c r="AH45" s="34"/>
      <c r="AI45" s="134"/>
    </row>
    <row r="46" spans="1:35" ht="15" customHeight="1">
      <c r="A46" s="30" t="s">
        <v>841</v>
      </c>
      <c r="B46" s="26" t="s">
        <v>648</v>
      </c>
      <c r="C46" s="34">
        <v>436.14617900000002</v>
      </c>
      <c r="D46" s="34">
        <v>420.62634300000002</v>
      </c>
      <c r="E46" s="34">
        <v>443.52355999999997</v>
      </c>
      <c r="F46" s="34">
        <v>453.99792500000001</v>
      </c>
      <c r="G46" s="34">
        <v>460.46655299999998</v>
      </c>
      <c r="H46" s="34">
        <v>466.219177</v>
      </c>
      <c r="I46" s="34">
        <v>466.83245799999997</v>
      </c>
      <c r="J46" s="34">
        <v>465.93615699999998</v>
      </c>
      <c r="K46" s="34">
        <v>465.81967200000003</v>
      </c>
      <c r="L46" s="34">
        <v>467.18145800000002</v>
      </c>
      <c r="M46" s="34">
        <v>468.72280899999998</v>
      </c>
      <c r="N46" s="34">
        <v>470.32135</v>
      </c>
      <c r="O46" s="34">
        <v>472.37048299999998</v>
      </c>
      <c r="P46" s="34">
        <v>474.66159099999999</v>
      </c>
      <c r="Q46" s="34">
        <v>477.94543499999997</v>
      </c>
      <c r="R46" s="34">
        <v>481.750854</v>
      </c>
      <c r="S46" s="34">
        <v>485.183289</v>
      </c>
      <c r="T46" s="34">
        <v>488.726044</v>
      </c>
      <c r="U46" s="34">
        <v>491.46850599999999</v>
      </c>
      <c r="V46" s="34">
        <v>494.56970200000001</v>
      </c>
      <c r="W46" s="34">
        <v>497.56878699999999</v>
      </c>
      <c r="X46" s="34">
        <v>500.94512900000001</v>
      </c>
      <c r="Y46" s="34">
        <v>504.49295000000001</v>
      </c>
      <c r="Z46" s="34">
        <v>508.31353799999999</v>
      </c>
      <c r="AA46" s="34">
        <v>510.52435300000002</v>
      </c>
      <c r="AB46" s="34">
        <v>513.99206500000003</v>
      </c>
      <c r="AC46" s="34">
        <v>515.603882</v>
      </c>
      <c r="AD46" s="34">
        <v>517.68969700000002</v>
      </c>
      <c r="AE46" s="34">
        <v>519.56030299999998</v>
      </c>
      <c r="AF46" s="34">
        <v>521.20318599999996</v>
      </c>
      <c r="AG46" s="34">
        <v>523.40991199999996</v>
      </c>
      <c r="AH46" s="34"/>
      <c r="AI46" s="134"/>
    </row>
    <row r="47" spans="1:35" ht="15" customHeight="1">
      <c r="A47" s="30" t="s">
        <v>842</v>
      </c>
      <c r="B47" s="26" t="s">
        <v>843</v>
      </c>
      <c r="C47" s="34">
        <v>1864.6998289999999</v>
      </c>
      <c r="D47" s="34">
        <v>1823.8085940000001</v>
      </c>
      <c r="E47" s="34">
        <v>1922.072876</v>
      </c>
      <c r="F47" s="34">
        <v>2060.7839359999998</v>
      </c>
      <c r="G47" s="34">
        <v>2150.2116700000001</v>
      </c>
      <c r="H47" s="34">
        <v>2246.452393</v>
      </c>
      <c r="I47" s="34">
        <v>2318.6240229999999</v>
      </c>
      <c r="J47" s="34">
        <v>2367.0036620000001</v>
      </c>
      <c r="K47" s="34">
        <v>2423.7265619999998</v>
      </c>
      <c r="L47" s="34">
        <v>2473.0756839999999</v>
      </c>
      <c r="M47" s="34">
        <v>2513.2597660000001</v>
      </c>
      <c r="N47" s="34">
        <v>2557.8378910000001</v>
      </c>
      <c r="O47" s="34">
        <v>2613.8251949999999</v>
      </c>
      <c r="P47" s="34">
        <v>2650.507568</v>
      </c>
      <c r="Q47" s="34">
        <v>2693.0971679999998</v>
      </c>
      <c r="R47" s="34">
        <v>2733.545654</v>
      </c>
      <c r="S47" s="34">
        <v>2772.2924800000001</v>
      </c>
      <c r="T47" s="34">
        <v>2803.9553219999998</v>
      </c>
      <c r="U47" s="34">
        <v>2823.80249</v>
      </c>
      <c r="V47" s="34">
        <v>2874.6584469999998</v>
      </c>
      <c r="W47" s="34">
        <v>2907.6765140000002</v>
      </c>
      <c r="X47" s="34">
        <v>2928.419922</v>
      </c>
      <c r="Y47" s="34">
        <v>2948.6640619999998</v>
      </c>
      <c r="Z47" s="34">
        <v>2985.8432619999999</v>
      </c>
      <c r="AA47" s="34">
        <v>3024.1403810000002</v>
      </c>
      <c r="AB47" s="34">
        <v>3045.5688479999999</v>
      </c>
      <c r="AC47" s="34">
        <v>3048.6220699999999</v>
      </c>
      <c r="AD47" s="34">
        <v>3080.8579100000002</v>
      </c>
      <c r="AE47" s="34">
        <v>3084.5756839999999</v>
      </c>
      <c r="AF47" s="34">
        <v>3081.413086</v>
      </c>
      <c r="AG47" s="34">
        <v>3067.3984380000002</v>
      </c>
      <c r="AH47" s="34"/>
      <c r="AI47" s="134"/>
    </row>
    <row r="48" spans="1:35" ht="15" customHeight="1">
      <c r="A48" s="30" t="s">
        <v>844</v>
      </c>
      <c r="B48" s="26" t="s">
        <v>652</v>
      </c>
      <c r="C48" s="34">
        <v>84.973327999999995</v>
      </c>
      <c r="D48" s="34">
        <v>80.906929000000005</v>
      </c>
      <c r="E48" s="34">
        <v>85.807982999999993</v>
      </c>
      <c r="F48" s="34">
        <v>89.067458999999999</v>
      </c>
      <c r="G48" s="34">
        <v>92.133437999999998</v>
      </c>
      <c r="H48" s="34">
        <v>93.229172000000005</v>
      </c>
      <c r="I48" s="34">
        <v>93.603447000000003</v>
      </c>
      <c r="J48" s="34">
        <v>93.781386999999995</v>
      </c>
      <c r="K48" s="34">
        <v>94.763419999999996</v>
      </c>
      <c r="L48" s="34">
        <v>95.362082999999998</v>
      </c>
      <c r="M48" s="34">
        <v>96.38176</v>
      </c>
      <c r="N48" s="34">
        <v>97.347640999999996</v>
      </c>
      <c r="O48" s="34">
        <v>98.371764999999996</v>
      </c>
      <c r="P48" s="34">
        <v>98.891448999999994</v>
      </c>
      <c r="Q48" s="34">
        <v>99.703963999999999</v>
      </c>
      <c r="R48" s="34">
        <v>100.89407300000001</v>
      </c>
      <c r="S48" s="34">
        <v>102.001778</v>
      </c>
      <c r="T48" s="34">
        <v>103.078064</v>
      </c>
      <c r="U48" s="34">
        <v>103.900558</v>
      </c>
      <c r="V48" s="34">
        <v>104.791016</v>
      </c>
      <c r="W48" s="34">
        <v>105.610191</v>
      </c>
      <c r="X48" s="34">
        <v>106.652237</v>
      </c>
      <c r="Y48" s="34">
        <v>107.776123</v>
      </c>
      <c r="Z48" s="34">
        <v>108.844177</v>
      </c>
      <c r="AA48" s="34">
        <v>109.359978</v>
      </c>
      <c r="AB48" s="34">
        <v>110.321777</v>
      </c>
      <c r="AC48" s="34">
        <v>110.763443</v>
      </c>
      <c r="AD48" s="34">
        <v>111.349632</v>
      </c>
      <c r="AE48" s="34">
        <v>111.849907</v>
      </c>
      <c r="AF48" s="34">
        <v>112.42160800000001</v>
      </c>
      <c r="AG48" s="34">
        <v>113.315659</v>
      </c>
      <c r="AH48" s="34"/>
      <c r="AI48" s="134"/>
    </row>
    <row r="49" spans="1:35" ht="15" customHeight="1">
      <c r="A49" s="30" t="s">
        <v>845</v>
      </c>
      <c r="B49" s="26" t="s">
        <v>654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4"/>
    </row>
    <row r="50" spans="1:35" ht="15" customHeight="1">
      <c r="A50" s="30" t="s">
        <v>846</v>
      </c>
      <c r="B50" s="26" t="s">
        <v>847</v>
      </c>
      <c r="C50" s="34">
        <v>308.03839099999999</v>
      </c>
      <c r="D50" s="34">
        <v>298.51422100000002</v>
      </c>
      <c r="E50" s="34">
        <v>306.71441700000003</v>
      </c>
      <c r="F50" s="34">
        <v>327.72637900000001</v>
      </c>
      <c r="G50" s="34">
        <v>345.24523900000003</v>
      </c>
      <c r="H50" s="34">
        <v>357.65917999999999</v>
      </c>
      <c r="I50" s="34">
        <v>367.06573500000002</v>
      </c>
      <c r="J50" s="34">
        <v>373.25671399999999</v>
      </c>
      <c r="K50" s="34">
        <v>379.65240499999999</v>
      </c>
      <c r="L50" s="34">
        <v>384.83139</v>
      </c>
      <c r="M50" s="34">
        <v>390.064392</v>
      </c>
      <c r="N50" s="34">
        <v>395.07043499999997</v>
      </c>
      <c r="O50" s="34">
        <v>400.64334100000002</v>
      </c>
      <c r="P50" s="34">
        <v>403.21105999999997</v>
      </c>
      <c r="Q50" s="34">
        <v>406.94457999999997</v>
      </c>
      <c r="R50" s="34">
        <v>411.02145400000001</v>
      </c>
      <c r="S50" s="34">
        <v>414.68231200000002</v>
      </c>
      <c r="T50" s="34">
        <v>418.32788099999999</v>
      </c>
      <c r="U50" s="34">
        <v>420.77279700000003</v>
      </c>
      <c r="V50" s="34">
        <v>424.30139200000002</v>
      </c>
      <c r="W50" s="34">
        <v>427.465576</v>
      </c>
      <c r="X50" s="34">
        <v>430.92321800000002</v>
      </c>
      <c r="Y50" s="34">
        <v>434.65515099999999</v>
      </c>
      <c r="Z50" s="34">
        <v>439.16748000000001</v>
      </c>
      <c r="AA50" s="34">
        <v>441.52752700000002</v>
      </c>
      <c r="AB50" s="34">
        <v>444.95019500000001</v>
      </c>
      <c r="AC50" s="34">
        <v>445.95007299999997</v>
      </c>
      <c r="AD50" s="34">
        <v>447.63879400000002</v>
      </c>
      <c r="AE50" s="34">
        <v>448.92288200000002</v>
      </c>
      <c r="AF50" s="34">
        <v>449.55810500000001</v>
      </c>
      <c r="AG50" s="34">
        <v>450.81707799999998</v>
      </c>
      <c r="AH50" s="34"/>
      <c r="AI50" s="134"/>
    </row>
    <row r="51" spans="1:35" ht="15" customHeight="1">
      <c r="A51" s="30" t="s">
        <v>848</v>
      </c>
      <c r="B51" s="26" t="s">
        <v>849</v>
      </c>
      <c r="C51" s="34">
        <v>0</v>
      </c>
      <c r="D51" s="34">
        <v>0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34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34">
        <v>0</v>
      </c>
      <c r="AC51" s="34">
        <v>0</v>
      </c>
      <c r="AD51" s="34">
        <v>0</v>
      </c>
      <c r="AE51" s="34">
        <v>0</v>
      </c>
      <c r="AF51" s="34">
        <v>0</v>
      </c>
      <c r="AG51" s="34">
        <v>0</v>
      </c>
      <c r="AH51" s="34"/>
      <c r="AI51" s="134"/>
    </row>
    <row r="52" spans="1:35" ht="15" customHeight="1">
      <c r="A52" s="30" t="s">
        <v>850</v>
      </c>
      <c r="B52" s="25" t="s">
        <v>658</v>
      </c>
      <c r="C52" s="33">
        <v>2917.4418949999999</v>
      </c>
      <c r="D52" s="33">
        <v>2843.078857</v>
      </c>
      <c r="E52" s="33">
        <v>2986.7231449999999</v>
      </c>
      <c r="F52" s="33">
        <v>3173.554932</v>
      </c>
      <c r="G52" s="33">
        <v>3301.1518550000001</v>
      </c>
      <c r="H52" s="33">
        <v>3423.4882809999999</v>
      </c>
      <c r="I52" s="33">
        <v>3513.0104980000001</v>
      </c>
      <c r="J52" s="33">
        <v>3571.25</v>
      </c>
      <c r="K52" s="33">
        <v>3640.047607</v>
      </c>
      <c r="L52" s="33">
        <v>3700.2531739999999</v>
      </c>
      <c r="M52" s="33">
        <v>3751.9782709999999</v>
      </c>
      <c r="N52" s="33">
        <v>3807.5034179999998</v>
      </c>
      <c r="O52" s="33">
        <v>3875.8630370000001</v>
      </c>
      <c r="P52" s="33">
        <v>3919.5585940000001</v>
      </c>
      <c r="Q52" s="33">
        <v>3972.3242190000001</v>
      </c>
      <c r="R52" s="33">
        <v>4024.4208979999999</v>
      </c>
      <c r="S52" s="33">
        <v>4073.6914059999999</v>
      </c>
      <c r="T52" s="33">
        <v>4115.9409180000002</v>
      </c>
      <c r="U52" s="33">
        <v>4143.2768550000001</v>
      </c>
      <c r="V52" s="33">
        <v>4204.0234380000002</v>
      </c>
      <c r="W52" s="33">
        <v>4246.0712890000004</v>
      </c>
      <c r="X52" s="33">
        <v>4276.9589839999999</v>
      </c>
      <c r="Y52" s="33">
        <v>4308.1020509999998</v>
      </c>
      <c r="Z52" s="33">
        <v>4357.7841799999997</v>
      </c>
      <c r="AA52" s="33">
        <v>4402.7866210000002</v>
      </c>
      <c r="AB52" s="33">
        <v>4434.1923829999996</v>
      </c>
      <c r="AC52" s="33">
        <v>4440.8515619999998</v>
      </c>
      <c r="AD52" s="33">
        <v>4478.5117190000001</v>
      </c>
      <c r="AE52" s="33">
        <v>4486.611328</v>
      </c>
      <c r="AF52" s="33">
        <v>4486.5717770000001</v>
      </c>
      <c r="AG52" s="33">
        <v>4477.71875</v>
      </c>
      <c r="AH52" s="33"/>
      <c r="AI52" s="133"/>
    </row>
    <row r="54" spans="1:35" ht="15" customHeight="1">
      <c r="A54" s="30" t="s">
        <v>851</v>
      </c>
      <c r="B54" s="26" t="s">
        <v>852</v>
      </c>
      <c r="C54" s="34">
        <v>359.97067299999998</v>
      </c>
      <c r="D54" s="34">
        <v>492.71991000000003</v>
      </c>
      <c r="E54" s="34">
        <v>486.45459</v>
      </c>
      <c r="F54" s="34">
        <v>492.48629799999998</v>
      </c>
      <c r="G54" s="34">
        <v>550.65014599999995</v>
      </c>
      <c r="H54" s="34">
        <v>637.18890399999998</v>
      </c>
      <c r="I54" s="34">
        <v>703.847351</v>
      </c>
      <c r="J54" s="34">
        <v>734.95739700000001</v>
      </c>
      <c r="K54" s="34">
        <v>767.953125</v>
      </c>
      <c r="L54" s="34">
        <v>828.28735400000005</v>
      </c>
      <c r="M54" s="34">
        <v>890.507385</v>
      </c>
      <c r="N54" s="34">
        <v>921.61737100000005</v>
      </c>
      <c r="O54" s="34">
        <v>954.61309800000004</v>
      </c>
      <c r="P54" s="34">
        <v>983.83734100000004</v>
      </c>
      <c r="Q54" s="34">
        <v>1014.947388</v>
      </c>
      <c r="R54" s="34">
        <v>1046.0573730000001</v>
      </c>
      <c r="S54" s="34">
        <v>1079.053101</v>
      </c>
      <c r="T54" s="34">
        <v>1108.2773440000001</v>
      </c>
      <c r="U54" s="34">
        <v>1139.3873289999999</v>
      </c>
      <c r="V54" s="34">
        <v>1170.497314</v>
      </c>
      <c r="W54" s="34">
        <v>1203.4930420000001</v>
      </c>
      <c r="X54" s="34">
        <v>1217.1623540000001</v>
      </c>
      <c r="Y54" s="34">
        <v>1217.1623540000001</v>
      </c>
      <c r="Z54" s="34">
        <v>1217.1623540000001</v>
      </c>
      <c r="AA54" s="34">
        <v>1219.048096</v>
      </c>
      <c r="AB54" s="34">
        <v>1217.1623540000001</v>
      </c>
      <c r="AC54" s="34">
        <v>1217.1623540000001</v>
      </c>
      <c r="AD54" s="34">
        <v>1217.1623540000001</v>
      </c>
      <c r="AE54" s="34">
        <v>1219.048096</v>
      </c>
      <c r="AF54" s="34">
        <v>1217.1623540000001</v>
      </c>
      <c r="AG54" s="34">
        <v>1217.1623540000001</v>
      </c>
      <c r="AH54" s="34"/>
      <c r="AI54" s="134"/>
    </row>
    <row r="57" spans="1:35" ht="15" customHeight="1">
      <c r="B57" s="25" t="s">
        <v>180</v>
      </c>
    </row>
    <row r="58" spans="1:35" ht="15" customHeight="1">
      <c r="A58" s="30" t="s">
        <v>853</v>
      </c>
      <c r="B58" s="26" t="s">
        <v>810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4"/>
    </row>
    <row r="59" spans="1:35" ht="15" customHeight="1">
      <c r="A59" s="30" t="s">
        <v>854</v>
      </c>
      <c r="B59" s="26" t="s">
        <v>824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4"/>
    </row>
    <row r="60" spans="1:35" ht="15" customHeight="1">
      <c r="A60" s="30" t="s">
        <v>855</v>
      </c>
      <c r="B60" s="26" t="s">
        <v>835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134"/>
    </row>
    <row r="62" spans="1:35" ht="15" customHeight="1">
      <c r="B62" s="25" t="s">
        <v>324</v>
      </c>
    </row>
    <row r="63" spans="1:35" ht="15" customHeight="1">
      <c r="B63" s="25" t="s">
        <v>325</v>
      </c>
    </row>
    <row r="64" spans="1:35" ht="15" customHeight="1">
      <c r="A64" s="30" t="s">
        <v>856</v>
      </c>
      <c r="B64" s="26" t="s">
        <v>810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4"/>
    </row>
    <row r="65" spans="1:35" ht="15" customHeight="1">
      <c r="A65" s="30" t="s">
        <v>857</v>
      </c>
      <c r="B65" s="26" t="s">
        <v>824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4"/>
    </row>
    <row r="66" spans="1:35" ht="15" customHeight="1">
      <c r="A66" s="30" t="s">
        <v>858</v>
      </c>
      <c r="B66" s="26" t="s">
        <v>835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4"/>
    </row>
    <row r="68" spans="1:35" ht="15" customHeight="1">
      <c r="B68" s="25" t="s">
        <v>214</v>
      </c>
    </row>
    <row r="69" spans="1:35" ht="15" customHeight="1">
      <c r="B69" s="25" t="s">
        <v>216</v>
      </c>
    </row>
    <row r="70" spans="1:35" ht="15" customHeight="1">
      <c r="A70" s="30" t="s">
        <v>859</v>
      </c>
      <c r="B70" s="26" t="s">
        <v>810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134"/>
    </row>
    <row r="71" spans="1:35" ht="15" customHeight="1">
      <c r="A71" s="30" t="s">
        <v>860</v>
      </c>
      <c r="B71" s="26" t="s">
        <v>824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4"/>
    </row>
    <row r="72" spans="1:35" ht="15" customHeight="1">
      <c r="A72" s="30" t="s">
        <v>861</v>
      </c>
      <c r="B72" s="26" t="s">
        <v>835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4"/>
    </row>
    <row r="73" spans="1:35" ht="15" customHeight="1">
      <c r="A73" s="30" t="s">
        <v>861</v>
      </c>
      <c r="B73" s="26" t="s">
        <v>862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4"/>
    </row>
    <row r="76" spans="1:35" ht="15" customHeight="1">
      <c r="B76" s="25" t="s">
        <v>863</v>
      </c>
    </row>
    <row r="78" spans="1:35" ht="15" customHeight="1">
      <c r="B78" s="25" t="s">
        <v>864</v>
      </c>
    </row>
    <row r="79" spans="1:35" ht="15" customHeight="1">
      <c r="B79" s="25" t="s">
        <v>259</v>
      </c>
    </row>
    <row r="80" spans="1:35" ht="15" customHeight="1">
      <c r="A80" s="30" t="s">
        <v>865</v>
      </c>
      <c r="B80" s="26" t="s">
        <v>261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4"/>
    </row>
    <row r="81" spans="1:35" ht="15" customHeight="1">
      <c r="A81" s="30" t="s">
        <v>866</v>
      </c>
      <c r="B81" s="26" t="s">
        <v>234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4"/>
    </row>
    <row r="82" spans="1:35" ht="15" customHeight="1">
      <c r="A82" s="30" t="s">
        <v>867</v>
      </c>
      <c r="B82" s="26" t="s">
        <v>342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4"/>
    </row>
    <row r="83" spans="1:35" ht="15" customHeight="1">
      <c r="A83" s="30" t="s">
        <v>868</v>
      </c>
      <c r="B83" s="26" t="s">
        <v>455</v>
      </c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134"/>
    </row>
    <row r="84" spans="1:35" ht="15" customHeight="1">
      <c r="A84" s="30" t="s">
        <v>869</v>
      </c>
      <c r="B84" s="25" t="s">
        <v>240</v>
      </c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133"/>
    </row>
    <row r="85" spans="1:35" ht="15" customHeight="1">
      <c r="B85" s="25" t="s">
        <v>268</v>
      </c>
    </row>
    <row r="86" spans="1:35" ht="15" customHeight="1">
      <c r="A86" s="30" t="s">
        <v>870</v>
      </c>
      <c r="B86" s="26" t="s">
        <v>261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4"/>
    </row>
    <row r="87" spans="1:35" ht="15" customHeight="1">
      <c r="A87" s="30" t="s">
        <v>871</v>
      </c>
      <c r="B87" s="26" t="s">
        <v>234</v>
      </c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134"/>
    </row>
    <row r="88" spans="1:35" ht="15" customHeight="1">
      <c r="A88" s="30" t="s">
        <v>872</v>
      </c>
      <c r="B88" s="26" t="s">
        <v>342</v>
      </c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134"/>
    </row>
    <row r="89" spans="1:35" ht="15" customHeight="1">
      <c r="A89" s="30" t="s">
        <v>873</v>
      </c>
      <c r="B89" s="26" t="s">
        <v>455</v>
      </c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134"/>
    </row>
    <row r="90" spans="1:35" ht="15" customHeight="1">
      <c r="A90" s="30" t="s">
        <v>874</v>
      </c>
      <c r="B90" s="25" t="s">
        <v>240</v>
      </c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133"/>
    </row>
    <row r="91" spans="1:35" ht="15" customHeight="1">
      <c r="B91" s="25" t="s">
        <v>274</v>
      </c>
    </row>
    <row r="92" spans="1:35" ht="15" customHeight="1">
      <c r="A92" s="30" t="s">
        <v>875</v>
      </c>
      <c r="B92" s="26" t="s">
        <v>276</v>
      </c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134"/>
    </row>
    <row r="93" spans="1:35" ht="15" customHeight="1">
      <c r="A93" s="30" t="s">
        <v>876</v>
      </c>
      <c r="B93" s="26" t="s">
        <v>278</v>
      </c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134"/>
    </row>
    <row r="94" spans="1:35" ht="15" customHeight="1" thickBot="1"/>
    <row r="95" spans="1:35" ht="15" customHeight="1">
      <c r="B95" s="129" t="s">
        <v>877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878</v>
      </c>
    </row>
    <row r="97" spans="2:2" ht="15" customHeight="1">
      <c r="B97" s="31" t="s">
        <v>879</v>
      </c>
    </row>
    <row r="98" spans="2:2" ht="15" customHeight="1">
      <c r="B98" s="31" t="s">
        <v>465</v>
      </c>
    </row>
    <row r="99" spans="2:2" ht="15" customHeight="1">
      <c r="B99" s="31" t="s">
        <v>880</v>
      </c>
    </row>
    <row r="100" spans="2:2" ht="15" customHeight="1">
      <c r="B100" s="31" t="s">
        <v>467</v>
      </c>
    </row>
    <row r="101" spans="2:2" ht="15" customHeight="1">
      <c r="B101" s="31" t="s">
        <v>299</v>
      </c>
    </row>
    <row r="102" spans="2:2" ht="15" customHeight="1">
      <c r="B102" s="31" t="s">
        <v>301</v>
      </c>
    </row>
    <row r="103" spans="2:2" ht="15" customHeight="1">
      <c r="B103" s="31" t="s">
        <v>302</v>
      </c>
    </row>
    <row r="104" spans="2:2" ht="15" customHeight="1">
      <c r="B104" s="31" t="s">
        <v>303</v>
      </c>
    </row>
    <row r="105" spans="2:2" ht="15" customHeight="1">
      <c r="B105" s="31" t="s">
        <v>357</v>
      </c>
    </row>
    <row r="106" spans="2:2" ht="15" customHeight="1">
      <c r="B106" s="31" t="s">
        <v>358</v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1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881</v>
      </c>
      <c r="B10" s="24" t="s">
        <v>882</v>
      </c>
    </row>
    <row r="11" spans="1:35" ht="15" customHeight="1">
      <c r="B11" s="22" t="s">
        <v>280</v>
      </c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883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884</v>
      </c>
      <c r="B15" s="25" t="s">
        <v>885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6" spans="1:35" ht="15" customHeight="1">
      <c r="A16" s="30" t="s">
        <v>886</v>
      </c>
      <c r="B16" s="26" t="s">
        <v>887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134"/>
    </row>
    <row r="17" spans="1:35" ht="15" customHeight="1">
      <c r="A17" s="30" t="s">
        <v>888</v>
      </c>
      <c r="B17" s="26" t="s">
        <v>889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134"/>
    </row>
    <row r="18" spans="1:35" ht="15" customHeight="1">
      <c r="A18" s="30" t="s">
        <v>890</v>
      </c>
      <c r="B18" s="26" t="s">
        <v>891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134"/>
    </row>
    <row r="19" spans="1:35" ht="15" customHeight="1">
      <c r="A19" s="30" t="s">
        <v>892</v>
      </c>
      <c r="B19" s="26" t="s">
        <v>893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134"/>
    </row>
    <row r="20" spans="1:35" ht="15" customHeight="1">
      <c r="A20" s="30" t="s">
        <v>894</v>
      </c>
      <c r="B20" s="26" t="s">
        <v>895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134"/>
    </row>
    <row r="21" spans="1:35" ht="15" customHeight="1">
      <c r="A21" s="30" t="s">
        <v>896</v>
      </c>
      <c r="B21" s="26" t="s">
        <v>286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134"/>
    </row>
    <row r="22" spans="1:35" ht="15" customHeight="1">
      <c r="A22" s="30" t="s">
        <v>897</v>
      </c>
      <c r="B22" s="26" t="s">
        <v>898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134"/>
    </row>
    <row r="24" spans="1:35" ht="15" customHeight="1">
      <c r="A24" s="30" t="s">
        <v>899</v>
      </c>
      <c r="B24" s="25" t="s">
        <v>900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133"/>
    </row>
    <row r="25" spans="1:35" ht="15" customHeight="1">
      <c r="A25" s="30" t="s">
        <v>901</v>
      </c>
      <c r="B25" s="26" t="s">
        <v>887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134"/>
    </row>
    <row r="26" spans="1:35" ht="15" customHeight="1">
      <c r="A26" s="30" t="s">
        <v>902</v>
      </c>
      <c r="B26" s="26" t="s">
        <v>889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134"/>
    </row>
    <row r="27" spans="1:35" ht="15" customHeight="1">
      <c r="A27" s="30" t="s">
        <v>903</v>
      </c>
      <c r="B27" s="26" t="s">
        <v>891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134"/>
    </row>
    <row r="28" spans="1:35" ht="15" customHeight="1">
      <c r="A28" s="30" t="s">
        <v>904</v>
      </c>
      <c r="B28" s="26" t="s">
        <v>895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134"/>
    </row>
    <row r="29" spans="1:35" ht="15" customHeight="1">
      <c r="A29" s="30" t="s">
        <v>905</v>
      </c>
      <c r="B29" s="26" t="s">
        <v>893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134"/>
    </row>
    <row r="30" spans="1:35" ht="15" customHeight="1">
      <c r="A30" s="30" t="s">
        <v>906</v>
      </c>
      <c r="B30" s="26" t="s">
        <v>286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134"/>
    </row>
    <row r="31" spans="1:35" ht="15" customHeight="1">
      <c r="A31" s="30" t="s">
        <v>907</v>
      </c>
      <c r="B31" s="26" t="s">
        <v>898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134"/>
    </row>
    <row r="33" spans="1:35" ht="15" customHeight="1">
      <c r="A33" s="30" t="s">
        <v>908</v>
      </c>
      <c r="B33" s="25" t="s">
        <v>909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133"/>
    </row>
    <row r="34" spans="1:35" ht="15" customHeight="1">
      <c r="A34" s="30" t="s">
        <v>910</v>
      </c>
      <c r="B34" s="26" t="s">
        <v>911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134"/>
    </row>
    <row r="35" spans="1:35" ht="15" customHeight="1">
      <c r="A35" s="30" t="s">
        <v>912</v>
      </c>
      <c r="B35" s="26" t="s">
        <v>891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134"/>
    </row>
    <row r="36" spans="1:35" ht="15" customHeight="1">
      <c r="A36" s="30" t="s">
        <v>913</v>
      </c>
      <c r="B36" s="26" t="s">
        <v>893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134"/>
    </row>
    <row r="37" spans="1:35" ht="15" customHeight="1">
      <c r="A37" s="30" t="s">
        <v>914</v>
      </c>
      <c r="B37" s="26" t="s">
        <v>895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134"/>
    </row>
    <row r="38" spans="1:35" ht="15" customHeight="1">
      <c r="A38" s="30" t="s">
        <v>915</v>
      </c>
      <c r="B38" s="26" t="s">
        <v>916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134"/>
    </row>
    <row r="39" spans="1:35" ht="15" customHeight="1">
      <c r="A39" s="30" t="s">
        <v>917</v>
      </c>
      <c r="B39" s="26" t="s">
        <v>286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134"/>
    </row>
    <row r="40" spans="1:35" ht="15" customHeight="1">
      <c r="A40" s="30" t="s">
        <v>918</v>
      </c>
      <c r="B40" s="26" t="s">
        <v>898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134"/>
    </row>
    <row r="43" spans="1:35" ht="15" customHeight="1">
      <c r="A43" s="30" t="s">
        <v>919</v>
      </c>
      <c r="B43" s="25" t="s">
        <v>920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3"/>
    </row>
    <row r="44" spans="1:35" ht="15" customHeight="1">
      <c r="A44" s="30" t="s">
        <v>921</v>
      </c>
      <c r="B44" s="26" t="s">
        <v>891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134"/>
    </row>
    <row r="45" spans="1:35" ht="15" customHeight="1">
      <c r="A45" s="30" t="s">
        <v>922</v>
      </c>
      <c r="B45" s="26" t="s">
        <v>923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134"/>
    </row>
    <row r="46" spans="1:35" ht="15" customHeight="1">
      <c r="A46" s="30" t="s">
        <v>924</v>
      </c>
      <c r="B46" s="26" t="s">
        <v>925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134"/>
    </row>
    <row r="47" spans="1:35" ht="15" customHeight="1">
      <c r="A47" s="30" t="s">
        <v>926</v>
      </c>
      <c r="B47" s="26" t="s">
        <v>927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134"/>
    </row>
    <row r="49" spans="1:35" ht="15" customHeight="1">
      <c r="A49" s="30" t="s">
        <v>928</v>
      </c>
      <c r="B49" s="25" t="s">
        <v>929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3"/>
    </row>
    <row r="50" spans="1:35" ht="15" customHeight="1">
      <c r="A50" s="30" t="s">
        <v>930</v>
      </c>
      <c r="B50" s="26" t="s">
        <v>891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134"/>
    </row>
    <row r="51" spans="1:35" ht="15" customHeight="1">
      <c r="A51" s="30" t="s">
        <v>931</v>
      </c>
      <c r="B51" s="26" t="s">
        <v>932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134"/>
    </row>
    <row r="52" spans="1:35" ht="15" customHeight="1">
      <c r="A52" s="30" t="s">
        <v>933</v>
      </c>
      <c r="B52" s="26" t="s">
        <v>925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134"/>
    </row>
    <row r="53" spans="1:35" ht="15" customHeight="1">
      <c r="A53" s="30" t="s">
        <v>934</v>
      </c>
      <c r="B53" s="26" t="s">
        <v>927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134"/>
    </row>
    <row r="55" spans="1:35" ht="15" customHeight="1">
      <c r="A55" s="30" t="s">
        <v>935</v>
      </c>
      <c r="B55" s="25" t="s">
        <v>936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133"/>
    </row>
    <row r="56" spans="1:35" ht="15" customHeight="1">
      <c r="A56" s="30" t="s">
        <v>937</v>
      </c>
      <c r="B56" s="26" t="s">
        <v>891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134"/>
    </row>
    <row r="57" spans="1:35" ht="15" customHeight="1">
      <c r="A57" s="30" t="s">
        <v>938</v>
      </c>
      <c r="B57" s="26" t="s">
        <v>932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134"/>
    </row>
    <row r="58" spans="1:35" ht="15" customHeight="1">
      <c r="A58" s="30" t="s">
        <v>939</v>
      </c>
      <c r="B58" s="26" t="s">
        <v>925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134"/>
    </row>
    <row r="59" spans="1:35" ht="15" customHeight="1">
      <c r="A59" s="30" t="s">
        <v>940</v>
      </c>
      <c r="B59" s="26" t="s">
        <v>927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134"/>
    </row>
    <row r="61" spans="1:35" ht="15" customHeight="1">
      <c r="A61" s="30" t="s">
        <v>941</v>
      </c>
      <c r="B61" s="25" t="s">
        <v>942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133"/>
    </row>
    <row r="62" spans="1:35" ht="15" customHeight="1">
      <c r="A62" s="30" t="s">
        <v>943</v>
      </c>
      <c r="B62" s="26" t="s">
        <v>944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134"/>
    </row>
    <row r="63" spans="1:35" ht="15" customHeight="1">
      <c r="A63" s="30" t="s">
        <v>945</v>
      </c>
      <c r="B63" s="26" t="s">
        <v>946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134"/>
    </row>
    <row r="65" spans="1:35" ht="15" customHeight="1">
      <c r="A65" s="30" t="s">
        <v>947</v>
      </c>
      <c r="B65" s="25" t="s">
        <v>948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133"/>
    </row>
    <row r="66" spans="1:35" ht="15" customHeight="1">
      <c r="A66" s="30" t="s">
        <v>949</v>
      </c>
      <c r="B66" s="26" t="s">
        <v>950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134"/>
    </row>
    <row r="67" spans="1:35" ht="15" customHeight="1">
      <c r="A67" s="30" t="s">
        <v>951</v>
      </c>
      <c r="B67" s="26" t="s">
        <v>923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134"/>
    </row>
    <row r="68" spans="1:35" ht="15" customHeight="1">
      <c r="A68" s="30" t="s">
        <v>952</v>
      </c>
      <c r="B68" s="26" t="s">
        <v>953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134"/>
    </row>
    <row r="70" spans="1:35" ht="15" customHeight="1">
      <c r="A70" s="30" t="s">
        <v>954</v>
      </c>
      <c r="B70" s="25" t="s">
        <v>955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133"/>
    </row>
    <row r="71" spans="1:35" ht="15" customHeight="1">
      <c r="A71" s="30" t="s">
        <v>956</v>
      </c>
      <c r="B71" s="26" t="s">
        <v>957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134"/>
    </row>
    <row r="72" spans="1:35" ht="15" customHeight="1">
      <c r="A72" s="30" t="s">
        <v>958</v>
      </c>
      <c r="B72" s="26" t="s">
        <v>959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134"/>
    </row>
    <row r="73" spans="1:35" ht="15" customHeight="1">
      <c r="A73" s="30" t="s">
        <v>960</v>
      </c>
      <c r="B73" s="26" t="s">
        <v>961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134"/>
    </row>
    <row r="74" spans="1:35" ht="15" customHeight="1">
      <c r="A74" s="30" t="s">
        <v>962</v>
      </c>
      <c r="B74" s="26" t="s">
        <v>963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134"/>
    </row>
    <row r="75" spans="1:35" ht="15" customHeight="1">
      <c r="A75" s="30" t="s">
        <v>964</v>
      </c>
      <c r="B75" s="26" t="s">
        <v>965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134"/>
    </row>
    <row r="76" spans="1:35" ht="15" customHeight="1">
      <c r="A76" s="30" t="s">
        <v>966</v>
      </c>
      <c r="B76" s="26" t="s">
        <v>410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134"/>
    </row>
    <row r="77" spans="1:35" ht="15" customHeight="1">
      <c r="A77" s="30" t="s">
        <v>967</v>
      </c>
      <c r="B77" s="26" t="s">
        <v>968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134"/>
    </row>
    <row r="78" spans="1:35" ht="15" customHeight="1">
      <c r="A78" s="30" t="s">
        <v>969</v>
      </c>
      <c r="B78" s="26" t="s">
        <v>970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134"/>
    </row>
    <row r="79" spans="1:35" ht="15" customHeight="1">
      <c r="A79" s="30" t="s">
        <v>971</v>
      </c>
      <c r="B79" s="26" t="s">
        <v>972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134"/>
    </row>
    <row r="80" spans="1:35" ht="15" customHeight="1">
      <c r="A80" s="30" t="s">
        <v>973</v>
      </c>
      <c r="B80" s="26" t="s">
        <v>959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134"/>
    </row>
    <row r="81" spans="1:35" ht="15" customHeight="1">
      <c r="A81" s="30" t="s">
        <v>974</v>
      </c>
      <c r="B81" s="26" t="s">
        <v>961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134"/>
    </row>
    <row r="82" spans="1:35" ht="15" customHeight="1">
      <c r="A82" s="30" t="s">
        <v>975</v>
      </c>
      <c r="B82" s="26" t="s">
        <v>963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134"/>
    </row>
    <row r="83" spans="1:35" ht="15" customHeight="1">
      <c r="A83" s="30" t="s">
        <v>976</v>
      </c>
      <c r="B83" s="26" t="s">
        <v>965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134"/>
    </row>
    <row r="84" spans="1:35" ht="15" customHeight="1">
      <c r="A84" s="30" t="s">
        <v>977</v>
      </c>
      <c r="B84" s="26" t="s">
        <v>410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134"/>
    </row>
    <row r="85" spans="1:35" ht="15" customHeight="1">
      <c r="A85" s="30" t="s">
        <v>978</v>
      </c>
      <c r="B85" s="26" t="s">
        <v>968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134"/>
    </row>
    <row r="86" spans="1:35" ht="15" customHeight="1">
      <c r="A86" s="30" t="s">
        <v>979</v>
      </c>
      <c r="B86" s="26" t="s">
        <v>970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134"/>
    </row>
    <row r="87" spans="1:35" ht="15" customHeight="1">
      <c r="A87" s="30" t="s">
        <v>980</v>
      </c>
      <c r="B87" s="26" t="s">
        <v>981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134"/>
    </row>
    <row r="88" spans="1:35" ht="15" customHeight="1">
      <c r="A88" s="30" t="s">
        <v>982</v>
      </c>
      <c r="B88" s="26" t="s">
        <v>959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134"/>
    </row>
    <row r="89" spans="1:35" ht="15" customHeight="1">
      <c r="A89" s="30" t="s">
        <v>983</v>
      </c>
      <c r="B89" s="26" t="s">
        <v>961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134"/>
    </row>
    <row r="90" spans="1:35" ht="15" customHeight="1">
      <c r="A90" s="30" t="s">
        <v>984</v>
      </c>
      <c r="B90" s="26" t="s">
        <v>963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134"/>
    </row>
    <row r="91" spans="1:35" ht="15" customHeight="1">
      <c r="A91" s="30" t="s">
        <v>985</v>
      </c>
      <c r="B91" s="26" t="s">
        <v>965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134"/>
    </row>
    <row r="92" spans="1:35" ht="15" customHeight="1">
      <c r="A92" s="30" t="s">
        <v>986</v>
      </c>
      <c r="B92" s="26" t="s">
        <v>410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134"/>
    </row>
    <row r="93" spans="1:35" ht="15" customHeight="1">
      <c r="A93" s="30" t="s">
        <v>987</v>
      </c>
      <c r="B93" s="26" t="s">
        <v>968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134"/>
    </row>
    <row r="94" spans="1:35" ht="15" customHeight="1">
      <c r="A94" s="30" t="s">
        <v>988</v>
      </c>
      <c r="B94" s="26" t="s">
        <v>970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134"/>
    </row>
    <row r="95" spans="1:35" ht="15" customHeight="1">
      <c r="A95" s="30" t="s">
        <v>989</v>
      </c>
      <c r="B95" s="25" t="s">
        <v>990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133"/>
    </row>
    <row r="96" spans="1:35" ht="15" customHeight="1">
      <c r="A96" s="30" t="s">
        <v>991</v>
      </c>
      <c r="B96" s="26" t="s">
        <v>992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134"/>
    </row>
    <row r="97" spans="1:35" ht="15" customHeight="1">
      <c r="A97" s="30" t="s">
        <v>993</v>
      </c>
      <c r="B97" s="26" t="s">
        <v>968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134"/>
    </row>
    <row r="98" spans="1:35" ht="15" customHeight="1">
      <c r="A98" s="30" t="s">
        <v>994</v>
      </c>
      <c r="B98" s="26" t="s">
        <v>995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134"/>
    </row>
    <row r="99" spans="1:35" ht="15" customHeight="1">
      <c r="A99" s="30" t="s">
        <v>996</v>
      </c>
      <c r="B99" s="26" t="s">
        <v>997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134"/>
    </row>
    <row r="100" spans="1:35" ht="15" customHeight="1">
      <c r="A100" s="30" t="s">
        <v>998</v>
      </c>
      <c r="B100" s="26" t="s">
        <v>999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134"/>
    </row>
    <row r="101" spans="1:35" ht="15" customHeight="1">
      <c r="A101" s="30" t="s">
        <v>1000</v>
      </c>
      <c r="B101" s="26" t="s">
        <v>1001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134"/>
    </row>
    <row r="102" spans="1:35" ht="15" customHeight="1">
      <c r="A102" s="30" t="s">
        <v>1002</v>
      </c>
      <c r="B102" s="26" t="s">
        <v>968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134"/>
    </row>
    <row r="103" spans="1:35" ht="15" customHeight="1">
      <c r="A103" s="30" t="s">
        <v>1003</v>
      </c>
      <c r="B103" s="26" t="s">
        <v>1004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134"/>
    </row>
    <row r="104" spans="1:35" ht="15" customHeight="1">
      <c r="A104" s="30" t="s">
        <v>1005</v>
      </c>
      <c r="B104" s="26" t="s">
        <v>968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134"/>
    </row>
    <row r="105" spans="1:35" ht="15" customHeight="1">
      <c r="A105" s="30" t="s">
        <v>1006</v>
      </c>
      <c r="B105" s="26" t="s">
        <v>995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134"/>
    </row>
    <row r="106" spans="1:35" ht="15" customHeight="1">
      <c r="A106" s="30" t="s">
        <v>1007</v>
      </c>
      <c r="B106" s="26" t="s">
        <v>997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134"/>
    </row>
    <row r="107" spans="1:35" ht="15" customHeight="1">
      <c r="A107" s="30" t="s">
        <v>1008</v>
      </c>
      <c r="B107" s="26" t="s">
        <v>999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134"/>
    </row>
    <row r="109" spans="1:35" ht="15" customHeight="1">
      <c r="A109" s="30" t="s">
        <v>1009</v>
      </c>
      <c r="B109" s="25" t="s">
        <v>1010</v>
      </c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133"/>
    </row>
    <row r="110" spans="1:35" ht="15" customHeight="1">
      <c r="A110" s="30" t="s">
        <v>1011</v>
      </c>
      <c r="B110" s="26" t="s">
        <v>1012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134"/>
    </row>
    <row r="111" spans="1:35" ht="15" customHeight="1">
      <c r="A111" s="30" t="s">
        <v>1013</v>
      </c>
      <c r="B111" s="26" t="s">
        <v>891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134"/>
    </row>
    <row r="113" spans="1:35" ht="15" customHeight="1">
      <c r="A113" s="30" t="s">
        <v>1014</v>
      </c>
      <c r="B113" s="26" t="s">
        <v>1015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134"/>
    </row>
    <row r="114" spans="1:35" ht="15" customHeight="1">
      <c r="A114" s="30" t="s">
        <v>1016</v>
      </c>
      <c r="B114" s="26" t="s">
        <v>1017</v>
      </c>
      <c r="C114" s="28">
        <v>706.25012200000003</v>
      </c>
      <c r="D114" s="28">
        <v>765.14196800000002</v>
      </c>
      <c r="E114" s="28">
        <v>755.34997599999997</v>
      </c>
      <c r="F114" s="28">
        <v>731.63830600000006</v>
      </c>
      <c r="G114" s="28">
        <v>723.20684800000004</v>
      </c>
      <c r="H114" s="28">
        <v>724.60595699999999</v>
      </c>
      <c r="I114" s="28">
        <v>691.04956100000004</v>
      </c>
      <c r="J114" s="28">
        <v>701.14312700000005</v>
      </c>
      <c r="K114" s="28">
        <v>701.06634499999996</v>
      </c>
      <c r="L114" s="28">
        <v>701.03686500000003</v>
      </c>
      <c r="M114" s="28">
        <v>693.459656</v>
      </c>
      <c r="N114" s="28">
        <v>694.47479199999998</v>
      </c>
      <c r="O114" s="28">
        <v>697.11834699999997</v>
      </c>
      <c r="P114" s="28">
        <v>697.96667500000001</v>
      </c>
      <c r="Q114" s="28">
        <v>696.89434800000004</v>
      </c>
      <c r="R114" s="28">
        <v>700.55658000000005</v>
      </c>
      <c r="S114" s="28">
        <v>708.85253899999998</v>
      </c>
      <c r="T114" s="28">
        <v>718.20208700000001</v>
      </c>
      <c r="U114" s="28">
        <v>725.97796600000004</v>
      </c>
      <c r="V114" s="28">
        <v>730.66339100000005</v>
      </c>
      <c r="W114" s="28">
        <v>734.56103499999995</v>
      </c>
      <c r="X114" s="28">
        <v>737.10723900000005</v>
      </c>
      <c r="Y114" s="28">
        <v>741.27093500000001</v>
      </c>
      <c r="Z114" s="28">
        <v>748.35034199999996</v>
      </c>
      <c r="AA114" s="28">
        <v>759.384277</v>
      </c>
      <c r="AB114" s="28">
        <v>765.85900900000001</v>
      </c>
      <c r="AC114" s="28">
        <v>773.89398200000005</v>
      </c>
      <c r="AD114" s="28">
        <v>783.06420900000001</v>
      </c>
      <c r="AE114" s="28">
        <v>778.31658900000002</v>
      </c>
      <c r="AF114" s="28">
        <v>777.42077600000005</v>
      </c>
      <c r="AG114" s="28">
        <v>784.83752400000003</v>
      </c>
      <c r="AH114" s="28"/>
      <c r="AI114" s="134"/>
    </row>
    <row r="116" spans="1:35" ht="15" customHeight="1">
      <c r="A116" s="30" t="s">
        <v>1018</v>
      </c>
      <c r="B116" s="25" t="s">
        <v>1019</v>
      </c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133"/>
    </row>
    <row r="117" spans="1:35" ht="15" customHeight="1" thickBot="1"/>
    <row r="118" spans="1:35" ht="15" customHeight="1">
      <c r="B118" s="129" t="s">
        <v>1020</v>
      </c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  <c r="V118" s="129"/>
      <c r="W118" s="129"/>
      <c r="X118" s="129"/>
      <c r="Y118" s="129"/>
      <c r="Z118" s="129"/>
      <c r="AA118" s="129"/>
      <c r="AB118" s="129"/>
      <c r="AC118" s="129"/>
      <c r="AD118" s="129"/>
      <c r="AE118" s="129"/>
      <c r="AF118" s="129"/>
      <c r="AG118" s="129"/>
      <c r="AH118" s="129"/>
      <c r="AI118" s="129"/>
    </row>
    <row r="119" spans="1:35" ht="15" customHeight="1">
      <c r="B119" s="31" t="s">
        <v>1021</v>
      </c>
    </row>
    <row r="120" spans="1:35" ht="15" customHeight="1">
      <c r="B120" s="31" t="s">
        <v>1022</v>
      </c>
    </row>
    <row r="121" spans="1:35" ht="15" customHeight="1">
      <c r="B121" s="31" t="s">
        <v>1023</v>
      </c>
    </row>
    <row r="122" spans="1:35" ht="15" customHeight="1">
      <c r="B122" s="31" t="s">
        <v>1024</v>
      </c>
    </row>
    <row r="123" spans="1:35" ht="15" customHeight="1">
      <c r="B123" s="31" t="s">
        <v>299</v>
      </c>
    </row>
    <row r="124" spans="1:35" ht="15" customHeight="1">
      <c r="B124" s="31" t="s">
        <v>300</v>
      </c>
    </row>
    <row r="125" spans="1:35" ht="15" customHeight="1">
      <c r="B125" s="31" t="s">
        <v>1025</v>
      </c>
    </row>
    <row r="126" spans="1:35" ht="15" customHeight="1">
      <c r="B126" s="31" t="s">
        <v>1026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min="1" max="1" width="15.5" style="128" customWidth="1"/>
    <col min="2" max="2" width="42.6640625" style="128" customWidth="1"/>
    <col min="3" max="4" width="9" style="128" customWidth="1"/>
    <col min="5" max="16384" width="9" style="128"/>
  </cols>
  <sheetData>
    <row r="1" spans="1:35" ht="15" customHeight="1" thickBot="1">
      <c r="B1" s="22" t="s">
        <v>1027</v>
      </c>
      <c r="C1" s="23">
        <v>2019</v>
      </c>
      <c r="D1" s="23">
        <v>2020</v>
      </c>
      <c r="E1" s="23">
        <v>2021</v>
      </c>
      <c r="F1" s="23">
        <v>2022</v>
      </c>
      <c r="G1" s="23">
        <v>2023</v>
      </c>
      <c r="H1" s="23">
        <v>2024</v>
      </c>
      <c r="I1" s="23">
        <v>2025</v>
      </c>
      <c r="J1" s="23">
        <v>2026</v>
      </c>
      <c r="K1" s="23">
        <v>2027</v>
      </c>
      <c r="L1" s="23">
        <v>2028</v>
      </c>
      <c r="M1" s="23">
        <v>2029</v>
      </c>
      <c r="N1" s="23">
        <v>2030</v>
      </c>
      <c r="O1" s="23">
        <v>2031</v>
      </c>
      <c r="P1" s="23">
        <v>2032</v>
      </c>
      <c r="Q1" s="23">
        <v>2033</v>
      </c>
      <c r="R1" s="23">
        <v>2034</v>
      </c>
      <c r="S1" s="23">
        <v>2035</v>
      </c>
      <c r="T1" s="23">
        <v>2036</v>
      </c>
      <c r="U1" s="23">
        <v>2037</v>
      </c>
      <c r="V1" s="23">
        <v>2038</v>
      </c>
      <c r="W1" s="23">
        <v>2039</v>
      </c>
      <c r="X1" s="23">
        <v>2040</v>
      </c>
      <c r="Y1" s="23">
        <v>2041</v>
      </c>
      <c r="Z1" s="23">
        <v>2042</v>
      </c>
      <c r="AA1" s="23">
        <v>2043</v>
      </c>
      <c r="AB1" s="23">
        <v>2044</v>
      </c>
      <c r="AC1" s="23">
        <v>2045</v>
      </c>
      <c r="AD1" s="23">
        <v>2046</v>
      </c>
      <c r="AE1" s="23">
        <v>2047</v>
      </c>
      <c r="AF1" s="23">
        <v>2048</v>
      </c>
      <c r="AG1" s="23">
        <v>2049</v>
      </c>
      <c r="AH1" s="23">
        <v>2050</v>
      </c>
    </row>
    <row r="2" spans="1:35" ht="15" customHeight="1" thickTop="1"/>
    <row r="3" spans="1:35" ht="15" customHeight="1">
      <c r="C3" s="20" t="s">
        <v>21</v>
      </c>
      <c r="D3" s="20" t="s">
        <v>359</v>
      </c>
      <c r="E3" s="20"/>
      <c r="F3" s="20"/>
      <c r="G3" s="20"/>
      <c r="H3" s="20"/>
    </row>
    <row r="4" spans="1:35" ht="15" customHeight="1">
      <c r="C4" s="20" t="s">
        <v>23</v>
      </c>
      <c r="D4" s="20" t="s">
        <v>360</v>
      </c>
      <c r="E4" s="20"/>
      <c r="F4" s="20"/>
      <c r="G4" s="20" t="s">
        <v>25</v>
      </c>
      <c r="H4" s="20"/>
    </row>
    <row r="5" spans="1:35" ht="15" customHeight="1">
      <c r="C5" s="20" t="s">
        <v>26</v>
      </c>
      <c r="D5" s="20" t="s">
        <v>361</v>
      </c>
      <c r="E5" s="20"/>
      <c r="F5" s="20"/>
      <c r="G5" s="20"/>
      <c r="H5" s="20"/>
    </row>
    <row r="6" spans="1:35" ht="15" customHeight="1">
      <c r="C6" s="20" t="s">
        <v>28</v>
      </c>
      <c r="D6" s="20"/>
      <c r="E6" s="20" t="s">
        <v>362</v>
      </c>
      <c r="F6" s="20"/>
      <c r="G6" s="20"/>
      <c r="H6" s="20"/>
    </row>
    <row r="10" spans="1:35" ht="15" customHeight="1">
      <c r="A10" s="21" t="s">
        <v>1028</v>
      </c>
      <c r="B10" s="24" t="s">
        <v>1029</v>
      </c>
    </row>
    <row r="11" spans="1:35" ht="15" customHeight="1">
      <c r="B11" s="22" t="s">
        <v>1030</v>
      </c>
    </row>
    <row r="12" spans="1:35" ht="15" customHeight="1">
      <c r="B12" s="2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 t="s">
        <v>365</v>
      </c>
    </row>
    <row r="13" spans="1:35" ht="15" customHeight="1" thickBot="1">
      <c r="B13" s="23"/>
      <c r="C13" s="23">
        <v>2019</v>
      </c>
      <c r="D13" s="23">
        <v>2020</v>
      </c>
      <c r="E13" s="23">
        <v>2021</v>
      </c>
      <c r="F13" s="23">
        <v>2022</v>
      </c>
      <c r="G13" s="23">
        <v>2023</v>
      </c>
      <c r="H13" s="23">
        <v>2024</v>
      </c>
      <c r="I13" s="23">
        <v>2025</v>
      </c>
      <c r="J13" s="23">
        <v>2026</v>
      </c>
      <c r="K13" s="23">
        <v>2027</v>
      </c>
      <c r="L13" s="23">
        <v>2028</v>
      </c>
      <c r="M13" s="23">
        <v>2029</v>
      </c>
      <c r="N13" s="23">
        <v>2030</v>
      </c>
      <c r="O13" s="23">
        <v>2031</v>
      </c>
      <c r="P13" s="23">
        <v>2032</v>
      </c>
      <c r="Q13" s="23">
        <v>2033</v>
      </c>
      <c r="R13" s="23">
        <v>2034</v>
      </c>
      <c r="S13" s="23">
        <v>2035</v>
      </c>
      <c r="T13" s="23">
        <v>2036</v>
      </c>
      <c r="U13" s="23">
        <v>2037</v>
      </c>
      <c r="V13" s="23">
        <v>2038</v>
      </c>
      <c r="W13" s="23">
        <v>2039</v>
      </c>
      <c r="X13" s="23">
        <v>2040</v>
      </c>
      <c r="Y13" s="23">
        <v>2041</v>
      </c>
      <c r="Z13" s="23">
        <v>2042</v>
      </c>
      <c r="AA13" s="23">
        <v>2043</v>
      </c>
      <c r="AB13" s="23">
        <v>2044</v>
      </c>
      <c r="AC13" s="23">
        <v>2045</v>
      </c>
      <c r="AD13" s="23">
        <v>2046</v>
      </c>
      <c r="AE13" s="23">
        <v>2047</v>
      </c>
      <c r="AF13" s="23">
        <v>2048</v>
      </c>
      <c r="AG13" s="23">
        <v>2049</v>
      </c>
      <c r="AH13" s="23">
        <v>2050</v>
      </c>
      <c r="AI13" s="23">
        <v>2050</v>
      </c>
    </row>
    <row r="14" spans="1:35" ht="15" customHeight="1" thickTop="1">
      <c r="B14" s="25" t="s">
        <v>1031</v>
      </c>
    </row>
    <row r="15" spans="1:35" ht="15" customHeight="1">
      <c r="B15" s="25" t="s">
        <v>1032</v>
      </c>
    </row>
    <row r="16" spans="1:35" ht="15" customHeight="1">
      <c r="A16" s="21" t="s">
        <v>1033</v>
      </c>
      <c r="B16" s="26" t="s">
        <v>1034</v>
      </c>
      <c r="C16" s="137">
        <v>6.6360000000000001</v>
      </c>
      <c r="D16" s="137">
        <v>6.6360000000000001</v>
      </c>
      <c r="E16" s="137">
        <v>6.6360000000000001</v>
      </c>
      <c r="F16" s="137">
        <v>6.6360000000000001</v>
      </c>
      <c r="G16" s="137">
        <v>6.6360000000000001</v>
      </c>
      <c r="H16" s="137">
        <v>6.6360000000000001</v>
      </c>
      <c r="I16" s="137">
        <v>6.6360000000000001</v>
      </c>
      <c r="J16" s="137">
        <v>6.6360000000000001</v>
      </c>
      <c r="K16" s="137">
        <v>6.6360000000000001</v>
      </c>
      <c r="L16" s="137">
        <v>6.6360000000000001</v>
      </c>
      <c r="M16" s="137">
        <v>6.6360000000000001</v>
      </c>
      <c r="N16" s="137">
        <v>6.6360000000000001</v>
      </c>
      <c r="O16" s="137">
        <v>6.6360000000000001</v>
      </c>
      <c r="P16" s="137">
        <v>6.6360000000000001</v>
      </c>
      <c r="Q16" s="137">
        <v>6.6360000000000001</v>
      </c>
      <c r="R16" s="137">
        <v>6.6360000000000001</v>
      </c>
      <c r="S16" s="137">
        <v>6.6360000000000001</v>
      </c>
      <c r="T16" s="137">
        <v>6.6360000000000001</v>
      </c>
      <c r="U16" s="137">
        <v>6.6360000000000001</v>
      </c>
      <c r="V16" s="137">
        <v>6.6360000000000001</v>
      </c>
      <c r="W16" s="137">
        <v>6.6360000000000001</v>
      </c>
      <c r="X16" s="137">
        <v>6.6360000000000001</v>
      </c>
      <c r="Y16" s="137">
        <v>6.6360000000000001</v>
      </c>
      <c r="Z16" s="137">
        <v>6.6360000000000001</v>
      </c>
      <c r="AA16" s="137">
        <v>6.6360000000000001</v>
      </c>
      <c r="AB16" s="137">
        <v>6.6360000000000001</v>
      </c>
      <c r="AC16" s="137">
        <v>6.6360000000000001</v>
      </c>
      <c r="AD16" s="137">
        <v>6.6360000000000001</v>
      </c>
      <c r="AE16" s="137">
        <v>6.6360000000000001</v>
      </c>
      <c r="AF16" s="137">
        <v>6.6360000000000001</v>
      </c>
      <c r="AG16" s="137">
        <v>6.6360000000000001</v>
      </c>
      <c r="AH16" s="137">
        <v>6.6360000000000001</v>
      </c>
      <c r="AI16" s="134">
        <v>0</v>
      </c>
    </row>
    <row r="17" spans="1:35" ht="15" customHeight="1">
      <c r="A17" s="21" t="s">
        <v>1035</v>
      </c>
      <c r="B17" s="26" t="s">
        <v>946</v>
      </c>
      <c r="C17" s="137">
        <v>5.048</v>
      </c>
      <c r="D17" s="137">
        <v>5.048</v>
      </c>
      <c r="E17" s="137">
        <v>5.048</v>
      </c>
      <c r="F17" s="137">
        <v>5.048</v>
      </c>
      <c r="G17" s="137">
        <v>5.048</v>
      </c>
      <c r="H17" s="137">
        <v>5.048</v>
      </c>
      <c r="I17" s="137">
        <v>5.048</v>
      </c>
      <c r="J17" s="137">
        <v>5.048</v>
      </c>
      <c r="K17" s="137">
        <v>5.048</v>
      </c>
      <c r="L17" s="137">
        <v>5.048</v>
      </c>
      <c r="M17" s="137">
        <v>5.048</v>
      </c>
      <c r="N17" s="137">
        <v>5.048</v>
      </c>
      <c r="O17" s="137">
        <v>5.048</v>
      </c>
      <c r="P17" s="137">
        <v>5.048</v>
      </c>
      <c r="Q17" s="137">
        <v>5.048</v>
      </c>
      <c r="R17" s="137">
        <v>5.048</v>
      </c>
      <c r="S17" s="137">
        <v>5.048</v>
      </c>
      <c r="T17" s="137">
        <v>5.048</v>
      </c>
      <c r="U17" s="137">
        <v>5.048</v>
      </c>
      <c r="V17" s="137">
        <v>5.048</v>
      </c>
      <c r="W17" s="137">
        <v>5.048</v>
      </c>
      <c r="X17" s="137">
        <v>5.048</v>
      </c>
      <c r="Y17" s="137">
        <v>5.048</v>
      </c>
      <c r="Z17" s="137">
        <v>5.048</v>
      </c>
      <c r="AA17" s="137">
        <v>5.048</v>
      </c>
      <c r="AB17" s="137">
        <v>5.048</v>
      </c>
      <c r="AC17" s="137">
        <v>5.048</v>
      </c>
      <c r="AD17" s="137">
        <v>5.048</v>
      </c>
      <c r="AE17" s="137">
        <v>5.048</v>
      </c>
      <c r="AF17" s="137">
        <v>5.048</v>
      </c>
      <c r="AG17" s="137">
        <v>5.048</v>
      </c>
      <c r="AH17" s="137">
        <v>5.048</v>
      </c>
      <c r="AI17" s="134">
        <v>0</v>
      </c>
    </row>
    <row r="18" spans="1:35" ht="15" customHeight="1">
      <c r="A18" s="21" t="s">
        <v>1036</v>
      </c>
      <c r="B18" s="26" t="s">
        <v>1037</v>
      </c>
      <c r="C18" s="137">
        <v>5.359</v>
      </c>
      <c r="D18" s="137">
        <v>5.359</v>
      </c>
      <c r="E18" s="137">
        <v>5.359</v>
      </c>
      <c r="F18" s="137">
        <v>5.359</v>
      </c>
      <c r="G18" s="137">
        <v>5.359</v>
      </c>
      <c r="H18" s="137">
        <v>5.359</v>
      </c>
      <c r="I18" s="137">
        <v>5.359</v>
      </c>
      <c r="J18" s="137">
        <v>5.359</v>
      </c>
      <c r="K18" s="137">
        <v>5.359</v>
      </c>
      <c r="L18" s="137">
        <v>5.359</v>
      </c>
      <c r="M18" s="137">
        <v>5.359</v>
      </c>
      <c r="N18" s="137">
        <v>5.359</v>
      </c>
      <c r="O18" s="137">
        <v>5.359</v>
      </c>
      <c r="P18" s="137">
        <v>5.359</v>
      </c>
      <c r="Q18" s="137">
        <v>5.359</v>
      </c>
      <c r="R18" s="137">
        <v>5.359</v>
      </c>
      <c r="S18" s="137">
        <v>5.359</v>
      </c>
      <c r="T18" s="137">
        <v>5.359</v>
      </c>
      <c r="U18" s="137">
        <v>5.359</v>
      </c>
      <c r="V18" s="137">
        <v>5.359</v>
      </c>
      <c r="W18" s="137">
        <v>5.359</v>
      </c>
      <c r="X18" s="137">
        <v>5.359</v>
      </c>
      <c r="Y18" s="137">
        <v>5.359</v>
      </c>
      <c r="Z18" s="137">
        <v>5.359</v>
      </c>
      <c r="AA18" s="137">
        <v>5.359</v>
      </c>
      <c r="AB18" s="137">
        <v>5.359</v>
      </c>
      <c r="AC18" s="137">
        <v>5.359</v>
      </c>
      <c r="AD18" s="137">
        <v>5.359</v>
      </c>
      <c r="AE18" s="137">
        <v>5.359</v>
      </c>
      <c r="AF18" s="137">
        <v>5.359</v>
      </c>
      <c r="AG18" s="137">
        <v>5.359</v>
      </c>
      <c r="AH18" s="137">
        <v>5.359</v>
      </c>
      <c r="AI18" s="134">
        <v>0</v>
      </c>
    </row>
    <row r="19" spans="1:35" ht="15" customHeight="1">
      <c r="A19" s="21" t="s">
        <v>1038</v>
      </c>
      <c r="B19" s="26" t="s">
        <v>1039</v>
      </c>
      <c r="C19" s="137">
        <v>5.8250000000000002</v>
      </c>
      <c r="D19" s="137">
        <v>5.8250000000000002</v>
      </c>
      <c r="E19" s="137">
        <v>5.8250000000000002</v>
      </c>
      <c r="F19" s="137">
        <v>5.8250000000000002</v>
      </c>
      <c r="G19" s="137">
        <v>5.8250000000000002</v>
      </c>
      <c r="H19" s="137">
        <v>5.8250000000000002</v>
      </c>
      <c r="I19" s="137">
        <v>5.8250000000000002</v>
      </c>
      <c r="J19" s="137">
        <v>5.8250000000000002</v>
      </c>
      <c r="K19" s="137">
        <v>5.8250000000000002</v>
      </c>
      <c r="L19" s="137">
        <v>5.8250000000000002</v>
      </c>
      <c r="M19" s="137">
        <v>5.8250000000000002</v>
      </c>
      <c r="N19" s="137">
        <v>5.8250000000000002</v>
      </c>
      <c r="O19" s="137">
        <v>5.8250000000000002</v>
      </c>
      <c r="P19" s="137">
        <v>5.8250000000000002</v>
      </c>
      <c r="Q19" s="137">
        <v>5.8250000000000002</v>
      </c>
      <c r="R19" s="137">
        <v>5.8250000000000002</v>
      </c>
      <c r="S19" s="137">
        <v>5.8250000000000002</v>
      </c>
      <c r="T19" s="137">
        <v>5.8250000000000002</v>
      </c>
      <c r="U19" s="137">
        <v>5.8250000000000002</v>
      </c>
      <c r="V19" s="137">
        <v>5.8250000000000002</v>
      </c>
      <c r="W19" s="137">
        <v>5.8250000000000002</v>
      </c>
      <c r="X19" s="137">
        <v>5.8250000000000002</v>
      </c>
      <c r="Y19" s="137">
        <v>5.8250000000000002</v>
      </c>
      <c r="Z19" s="137">
        <v>5.8250000000000002</v>
      </c>
      <c r="AA19" s="137">
        <v>5.8250000000000002</v>
      </c>
      <c r="AB19" s="137">
        <v>5.8250000000000002</v>
      </c>
      <c r="AC19" s="137">
        <v>5.8250000000000002</v>
      </c>
      <c r="AD19" s="137">
        <v>5.8250000000000002</v>
      </c>
      <c r="AE19" s="137">
        <v>5.8250000000000002</v>
      </c>
      <c r="AF19" s="137">
        <v>5.8250000000000002</v>
      </c>
      <c r="AG19" s="137">
        <v>5.8250000000000002</v>
      </c>
      <c r="AH19" s="137">
        <v>5.8250000000000002</v>
      </c>
      <c r="AI19" s="134">
        <v>0</v>
      </c>
    </row>
    <row r="20" spans="1:35" ht="15" customHeight="1">
      <c r="A20" s="21" t="s">
        <v>1040</v>
      </c>
      <c r="B20" s="26" t="s">
        <v>1041</v>
      </c>
      <c r="C20" s="137">
        <v>5.7744949999999999</v>
      </c>
      <c r="D20" s="137">
        <v>5.7742430000000002</v>
      </c>
      <c r="E20" s="137">
        <v>5.7732469999999996</v>
      </c>
      <c r="F20" s="137">
        <v>5.7720890000000002</v>
      </c>
      <c r="G20" s="137">
        <v>5.7720359999999999</v>
      </c>
      <c r="H20" s="137">
        <v>5.7719430000000003</v>
      </c>
      <c r="I20" s="137">
        <v>5.7717720000000003</v>
      </c>
      <c r="J20" s="137">
        <v>5.7720830000000003</v>
      </c>
      <c r="K20" s="137">
        <v>5.7723529999999998</v>
      </c>
      <c r="L20" s="137">
        <v>5.772017</v>
      </c>
      <c r="M20" s="137">
        <v>5.7714939999999997</v>
      </c>
      <c r="N20" s="137">
        <v>5.7707269999999999</v>
      </c>
      <c r="O20" s="137">
        <v>5.77121</v>
      </c>
      <c r="P20" s="137">
        <v>5.7709510000000002</v>
      </c>
      <c r="Q20" s="137">
        <v>5.771115</v>
      </c>
      <c r="R20" s="137">
        <v>5.7709299999999999</v>
      </c>
      <c r="S20" s="137">
        <v>5.7711180000000004</v>
      </c>
      <c r="T20" s="137">
        <v>5.7708060000000003</v>
      </c>
      <c r="U20" s="137">
        <v>5.7721790000000004</v>
      </c>
      <c r="V20" s="137">
        <v>5.7709479999999997</v>
      </c>
      <c r="W20" s="137">
        <v>5.7718610000000004</v>
      </c>
      <c r="X20" s="137">
        <v>5.7706200000000001</v>
      </c>
      <c r="Y20" s="137">
        <v>5.7708899999999996</v>
      </c>
      <c r="Z20" s="137">
        <v>5.7710499999999998</v>
      </c>
      <c r="AA20" s="137">
        <v>5.773028</v>
      </c>
      <c r="AB20" s="137">
        <v>5.771064</v>
      </c>
      <c r="AC20" s="137">
        <v>5.7708570000000003</v>
      </c>
      <c r="AD20" s="137">
        <v>5.7706059999999999</v>
      </c>
      <c r="AE20" s="137">
        <v>5.7724450000000003</v>
      </c>
      <c r="AF20" s="137">
        <v>5.7733189999999999</v>
      </c>
      <c r="AG20" s="137">
        <v>5.7734350000000001</v>
      </c>
      <c r="AH20" s="137">
        <v>5.7726749999999996</v>
      </c>
      <c r="AI20" s="134">
        <v>-1.0000000000000001E-5</v>
      </c>
    </row>
    <row r="21" spans="1:35" ht="15" customHeight="1">
      <c r="A21" s="21" t="s">
        <v>1042</v>
      </c>
      <c r="B21" s="26" t="s">
        <v>1043</v>
      </c>
      <c r="C21" s="137">
        <v>5.7744949999999999</v>
      </c>
      <c r="D21" s="137">
        <v>5.7742430000000002</v>
      </c>
      <c r="E21" s="137">
        <v>5.7732469999999996</v>
      </c>
      <c r="F21" s="137">
        <v>5.7720890000000002</v>
      </c>
      <c r="G21" s="137">
        <v>5.7720359999999999</v>
      </c>
      <c r="H21" s="137">
        <v>5.7719430000000003</v>
      </c>
      <c r="I21" s="137">
        <v>5.7717720000000003</v>
      </c>
      <c r="J21" s="137">
        <v>5.7720830000000003</v>
      </c>
      <c r="K21" s="137">
        <v>5.7723529999999998</v>
      </c>
      <c r="L21" s="137">
        <v>5.772017</v>
      </c>
      <c r="M21" s="137">
        <v>5.7714939999999997</v>
      </c>
      <c r="N21" s="137">
        <v>5.7707269999999999</v>
      </c>
      <c r="O21" s="137">
        <v>5.77121</v>
      </c>
      <c r="P21" s="137">
        <v>5.7709510000000002</v>
      </c>
      <c r="Q21" s="137">
        <v>5.771115</v>
      </c>
      <c r="R21" s="137">
        <v>5.7709299999999999</v>
      </c>
      <c r="S21" s="137">
        <v>5.7711180000000004</v>
      </c>
      <c r="T21" s="137">
        <v>5.7708060000000003</v>
      </c>
      <c r="U21" s="137">
        <v>5.7721790000000004</v>
      </c>
      <c r="V21" s="137">
        <v>5.7709479999999997</v>
      </c>
      <c r="W21" s="137">
        <v>5.7718610000000004</v>
      </c>
      <c r="X21" s="137">
        <v>5.7706200000000001</v>
      </c>
      <c r="Y21" s="137">
        <v>5.7708899999999996</v>
      </c>
      <c r="Z21" s="137">
        <v>5.7710499999999998</v>
      </c>
      <c r="AA21" s="137">
        <v>5.773028</v>
      </c>
      <c r="AB21" s="137">
        <v>5.771064</v>
      </c>
      <c r="AC21" s="137">
        <v>5.7708570000000003</v>
      </c>
      <c r="AD21" s="137">
        <v>5.7706059999999999</v>
      </c>
      <c r="AE21" s="137">
        <v>5.7724450000000003</v>
      </c>
      <c r="AF21" s="137">
        <v>5.7733189999999999</v>
      </c>
      <c r="AG21" s="137">
        <v>5.7734350000000001</v>
      </c>
      <c r="AH21" s="137">
        <v>5.7726749999999996</v>
      </c>
      <c r="AI21" s="134">
        <v>-1.0000000000000001E-5</v>
      </c>
    </row>
    <row r="22" spans="1:35" ht="15" customHeight="1">
      <c r="A22" s="21" t="s">
        <v>1044</v>
      </c>
      <c r="B22" s="26" t="s">
        <v>1045</v>
      </c>
      <c r="C22" s="137">
        <v>5.7744949999999999</v>
      </c>
      <c r="D22" s="137">
        <v>5.7742430000000002</v>
      </c>
      <c r="E22" s="137">
        <v>5.7732469999999996</v>
      </c>
      <c r="F22" s="137">
        <v>5.7720890000000002</v>
      </c>
      <c r="G22" s="137">
        <v>5.7720359999999999</v>
      </c>
      <c r="H22" s="137">
        <v>5.7719430000000003</v>
      </c>
      <c r="I22" s="137">
        <v>5.7717720000000003</v>
      </c>
      <c r="J22" s="137">
        <v>5.7720830000000003</v>
      </c>
      <c r="K22" s="137">
        <v>5.7723529999999998</v>
      </c>
      <c r="L22" s="137">
        <v>5.772017</v>
      </c>
      <c r="M22" s="137">
        <v>5.7714939999999997</v>
      </c>
      <c r="N22" s="137">
        <v>5.7707269999999999</v>
      </c>
      <c r="O22" s="137">
        <v>5.77121</v>
      </c>
      <c r="P22" s="137">
        <v>5.7709510000000002</v>
      </c>
      <c r="Q22" s="137">
        <v>5.771115</v>
      </c>
      <c r="R22" s="137">
        <v>5.7709299999999999</v>
      </c>
      <c r="S22" s="137">
        <v>5.7711180000000004</v>
      </c>
      <c r="T22" s="137">
        <v>5.7708060000000003</v>
      </c>
      <c r="U22" s="137">
        <v>5.7721790000000004</v>
      </c>
      <c r="V22" s="137">
        <v>5.7709479999999997</v>
      </c>
      <c r="W22" s="137">
        <v>5.7718610000000004</v>
      </c>
      <c r="X22" s="137">
        <v>5.7706200000000001</v>
      </c>
      <c r="Y22" s="137">
        <v>5.7708899999999996</v>
      </c>
      <c r="Z22" s="137">
        <v>5.7710499999999998</v>
      </c>
      <c r="AA22" s="137">
        <v>5.773028</v>
      </c>
      <c r="AB22" s="137">
        <v>5.771064</v>
      </c>
      <c r="AC22" s="137">
        <v>5.7708570000000003</v>
      </c>
      <c r="AD22" s="137">
        <v>5.7706059999999999</v>
      </c>
      <c r="AE22" s="137">
        <v>5.7724450000000003</v>
      </c>
      <c r="AF22" s="137">
        <v>5.7733189999999999</v>
      </c>
      <c r="AG22" s="137">
        <v>5.7734350000000001</v>
      </c>
      <c r="AH22" s="137">
        <v>5.7726749999999996</v>
      </c>
      <c r="AI22" s="134">
        <v>-1.0000000000000001E-5</v>
      </c>
    </row>
    <row r="23" spans="1:35" ht="15" customHeight="1">
      <c r="A23" s="21" t="s">
        <v>1046</v>
      </c>
      <c r="B23" s="26" t="s">
        <v>1047</v>
      </c>
      <c r="C23" s="137">
        <v>5.7744949999999999</v>
      </c>
      <c r="D23" s="137">
        <v>5.7742430000000002</v>
      </c>
      <c r="E23" s="137">
        <v>5.7732469999999996</v>
      </c>
      <c r="F23" s="137">
        <v>5.7720890000000002</v>
      </c>
      <c r="G23" s="137">
        <v>5.7720359999999999</v>
      </c>
      <c r="H23" s="137">
        <v>5.7719430000000003</v>
      </c>
      <c r="I23" s="137">
        <v>5.7717720000000003</v>
      </c>
      <c r="J23" s="137">
        <v>5.7720830000000003</v>
      </c>
      <c r="K23" s="137">
        <v>5.7723529999999998</v>
      </c>
      <c r="L23" s="137">
        <v>5.772017</v>
      </c>
      <c r="M23" s="137">
        <v>5.7714939999999997</v>
      </c>
      <c r="N23" s="137">
        <v>5.7707269999999999</v>
      </c>
      <c r="O23" s="137">
        <v>5.77121</v>
      </c>
      <c r="P23" s="137">
        <v>5.7709510000000002</v>
      </c>
      <c r="Q23" s="137">
        <v>5.771115</v>
      </c>
      <c r="R23" s="137">
        <v>5.7709299999999999</v>
      </c>
      <c r="S23" s="137">
        <v>5.7711180000000004</v>
      </c>
      <c r="T23" s="137">
        <v>5.7708060000000003</v>
      </c>
      <c r="U23" s="137">
        <v>5.7721790000000004</v>
      </c>
      <c r="V23" s="137">
        <v>5.7709479999999997</v>
      </c>
      <c r="W23" s="137">
        <v>5.7718610000000004</v>
      </c>
      <c r="X23" s="137">
        <v>5.7706200000000001</v>
      </c>
      <c r="Y23" s="137">
        <v>5.7708899999999996</v>
      </c>
      <c r="Z23" s="137">
        <v>5.7710499999999998</v>
      </c>
      <c r="AA23" s="137">
        <v>5.773028</v>
      </c>
      <c r="AB23" s="137">
        <v>5.771064</v>
      </c>
      <c r="AC23" s="137">
        <v>5.7708570000000003</v>
      </c>
      <c r="AD23" s="137">
        <v>5.7706059999999999</v>
      </c>
      <c r="AE23" s="137">
        <v>5.7724450000000003</v>
      </c>
      <c r="AF23" s="137">
        <v>5.7733189999999999</v>
      </c>
      <c r="AG23" s="137">
        <v>5.7734350000000001</v>
      </c>
      <c r="AH23" s="137">
        <v>5.7726749999999996</v>
      </c>
      <c r="AI23" s="134">
        <v>-1.0000000000000001E-5</v>
      </c>
    </row>
    <row r="24" spans="1:35" ht="15" customHeight="1">
      <c r="A24" s="21" t="s">
        <v>1048</v>
      </c>
      <c r="B24" s="26" t="s">
        <v>1049</v>
      </c>
      <c r="C24" s="137">
        <v>5.7744949999999999</v>
      </c>
      <c r="D24" s="137">
        <v>5.7742430000000002</v>
      </c>
      <c r="E24" s="137">
        <v>5.7732469999999996</v>
      </c>
      <c r="F24" s="137">
        <v>5.7720890000000002</v>
      </c>
      <c r="G24" s="137">
        <v>5.7720359999999999</v>
      </c>
      <c r="H24" s="137">
        <v>5.7719430000000003</v>
      </c>
      <c r="I24" s="137">
        <v>5.7717720000000003</v>
      </c>
      <c r="J24" s="137">
        <v>5.7720830000000003</v>
      </c>
      <c r="K24" s="137">
        <v>5.7723529999999998</v>
      </c>
      <c r="L24" s="137">
        <v>5.772017</v>
      </c>
      <c r="M24" s="137">
        <v>5.7714939999999997</v>
      </c>
      <c r="N24" s="137">
        <v>5.7707269999999999</v>
      </c>
      <c r="O24" s="137">
        <v>5.77121</v>
      </c>
      <c r="P24" s="137">
        <v>5.7709510000000002</v>
      </c>
      <c r="Q24" s="137">
        <v>5.771115</v>
      </c>
      <c r="R24" s="137">
        <v>5.7709299999999999</v>
      </c>
      <c r="S24" s="137">
        <v>5.7711180000000004</v>
      </c>
      <c r="T24" s="137">
        <v>5.7708060000000003</v>
      </c>
      <c r="U24" s="137">
        <v>5.7721790000000004</v>
      </c>
      <c r="V24" s="137">
        <v>5.7709479999999997</v>
      </c>
      <c r="W24" s="137">
        <v>5.7718610000000004</v>
      </c>
      <c r="X24" s="137">
        <v>5.7706200000000001</v>
      </c>
      <c r="Y24" s="137">
        <v>5.7708899999999996</v>
      </c>
      <c r="Z24" s="137">
        <v>5.7710499999999998</v>
      </c>
      <c r="AA24" s="137">
        <v>5.773028</v>
      </c>
      <c r="AB24" s="137">
        <v>5.771064</v>
      </c>
      <c r="AC24" s="137">
        <v>5.7708570000000003</v>
      </c>
      <c r="AD24" s="137">
        <v>5.7706059999999999</v>
      </c>
      <c r="AE24" s="137">
        <v>5.7724450000000003</v>
      </c>
      <c r="AF24" s="137">
        <v>5.7733189999999999</v>
      </c>
      <c r="AG24" s="137">
        <v>5.7734350000000001</v>
      </c>
      <c r="AH24" s="137">
        <v>5.7726749999999996</v>
      </c>
      <c r="AI24" s="134">
        <v>-1.0000000000000001E-5</v>
      </c>
    </row>
    <row r="25" spans="1:35" ht="15" customHeight="1">
      <c r="A25" s="21" t="s">
        <v>1050</v>
      </c>
      <c r="B25" s="26" t="s">
        <v>1051</v>
      </c>
      <c r="C25" s="137">
        <v>5.7744949999999999</v>
      </c>
      <c r="D25" s="137">
        <v>5.7742430000000002</v>
      </c>
      <c r="E25" s="137">
        <v>5.7732479999999997</v>
      </c>
      <c r="F25" s="137">
        <v>5.7720890000000002</v>
      </c>
      <c r="G25" s="137">
        <v>5.7720359999999999</v>
      </c>
      <c r="H25" s="137">
        <v>5.7719440000000004</v>
      </c>
      <c r="I25" s="137">
        <v>5.7717720000000003</v>
      </c>
      <c r="J25" s="137">
        <v>5.7720830000000003</v>
      </c>
      <c r="K25" s="137">
        <v>5.7723529999999998</v>
      </c>
      <c r="L25" s="137">
        <v>5.7720180000000001</v>
      </c>
      <c r="M25" s="137">
        <v>5.7714939999999997</v>
      </c>
      <c r="N25" s="137">
        <v>5.7707259999999998</v>
      </c>
      <c r="O25" s="137">
        <v>5.77121</v>
      </c>
      <c r="P25" s="137">
        <v>5.7709510000000002</v>
      </c>
      <c r="Q25" s="137">
        <v>5.771115</v>
      </c>
      <c r="R25" s="137">
        <v>5.7709299999999999</v>
      </c>
      <c r="S25" s="137">
        <v>5.7711180000000004</v>
      </c>
      <c r="T25" s="137">
        <v>5.7708060000000003</v>
      </c>
      <c r="U25" s="137">
        <v>5.7721790000000004</v>
      </c>
      <c r="V25" s="137">
        <v>5.7709479999999997</v>
      </c>
      <c r="W25" s="137">
        <v>5.7718610000000004</v>
      </c>
      <c r="X25" s="137">
        <v>5.7706200000000001</v>
      </c>
      <c r="Y25" s="137">
        <v>5.7708899999999996</v>
      </c>
      <c r="Z25" s="137">
        <v>5.7710509999999999</v>
      </c>
      <c r="AA25" s="137">
        <v>5.773028</v>
      </c>
      <c r="AB25" s="137">
        <v>5.7710629999999998</v>
      </c>
      <c r="AC25" s="137">
        <v>5.7708570000000003</v>
      </c>
      <c r="AD25" s="137">
        <v>5.770607</v>
      </c>
      <c r="AE25" s="137">
        <v>5.7724450000000003</v>
      </c>
      <c r="AF25" s="137">
        <v>5.7733179999999997</v>
      </c>
      <c r="AG25" s="137">
        <v>5.7734350000000001</v>
      </c>
      <c r="AH25" s="137">
        <v>5.7726740000000003</v>
      </c>
      <c r="AI25" s="134">
        <v>-1.0000000000000001E-5</v>
      </c>
    </row>
    <row r="26" spans="1:35" ht="15" customHeight="1">
      <c r="A26" s="21" t="s">
        <v>1052</v>
      </c>
      <c r="B26" s="26" t="s">
        <v>1053</v>
      </c>
      <c r="C26" s="137">
        <v>5.8170000000000002</v>
      </c>
      <c r="D26" s="137">
        <v>5.8170000000000002</v>
      </c>
      <c r="E26" s="137">
        <v>5.8170000000000002</v>
      </c>
      <c r="F26" s="137">
        <v>5.8170000000000002</v>
      </c>
      <c r="G26" s="137">
        <v>5.8170000000000002</v>
      </c>
      <c r="H26" s="137">
        <v>5.8170000000000002</v>
      </c>
      <c r="I26" s="137">
        <v>5.8170000000000002</v>
      </c>
      <c r="J26" s="137">
        <v>5.8170000000000002</v>
      </c>
      <c r="K26" s="137">
        <v>5.8170000000000002</v>
      </c>
      <c r="L26" s="137">
        <v>5.8170000000000002</v>
      </c>
      <c r="M26" s="137">
        <v>5.8170000000000002</v>
      </c>
      <c r="N26" s="137">
        <v>5.8170000000000002</v>
      </c>
      <c r="O26" s="137">
        <v>5.8170000000000002</v>
      </c>
      <c r="P26" s="137">
        <v>5.8170000000000002</v>
      </c>
      <c r="Q26" s="137">
        <v>5.8170000000000002</v>
      </c>
      <c r="R26" s="137">
        <v>5.8170000000000002</v>
      </c>
      <c r="S26" s="137">
        <v>5.8170000000000002</v>
      </c>
      <c r="T26" s="137">
        <v>5.8170000000000002</v>
      </c>
      <c r="U26" s="137">
        <v>5.8170000000000002</v>
      </c>
      <c r="V26" s="137">
        <v>5.8170000000000002</v>
      </c>
      <c r="W26" s="137">
        <v>5.8170000000000002</v>
      </c>
      <c r="X26" s="137">
        <v>5.8170000000000002</v>
      </c>
      <c r="Y26" s="137">
        <v>5.8170000000000002</v>
      </c>
      <c r="Z26" s="137">
        <v>5.8170000000000002</v>
      </c>
      <c r="AA26" s="137">
        <v>5.8170000000000002</v>
      </c>
      <c r="AB26" s="137">
        <v>5.8170000000000002</v>
      </c>
      <c r="AC26" s="137">
        <v>5.8170000000000002</v>
      </c>
      <c r="AD26" s="137">
        <v>5.8170000000000002</v>
      </c>
      <c r="AE26" s="137">
        <v>5.8170000000000002</v>
      </c>
      <c r="AF26" s="137">
        <v>5.8170000000000002</v>
      </c>
      <c r="AG26" s="137">
        <v>5.8170000000000002</v>
      </c>
      <c r="AH26" s="137">
        <v>5.8170000000000002</v>
      </c>
      <c r="AI26" s="134">
        <v>0</v>
      </c>
    </row>
    <row r="27" spans="1:35" ht="15" customHeight="1">
      <c r="A27" s="21" t="s">
        <v>1054</v>
      </c>
      <c r="B27" s="26" t="s">
        <v>1055</v>
      </c>
      <c r="C27" s="137">
        <v>5.77</v>
      </c>
      <c r="D27" s="137">
        <v>5.77</v>
      </c>
      <c r="E27" s="137">
        <v>5.77</v>
      </c>
      <c r="F27" s="137">
        <v>5.77</v>
      </c>
      <c r="G27" s="137">
        <v>5.77</v>
      </c>
      <c r="H27" s="137">
        <v>5.77</v>
      </c>
      <c r="I27" s="137">
        <v>5.77</v>
      </c>
      <c r="J27" s="137">
        <v>5.77</v>
      </c>
      <c r="K27" s="137">
        <v>5.77</v>
      </c>
      <c r="L27" s="137">
        <v>5.77</v>
      </c>
      <c r="M27" s="137">
        <v>5.77</v>
      </c>
      <c r="N27" s="137">
        <v>5.77</v>
      </c>
      <c r="O27" s="137">
        <v>5.77</v>
      </c>
      <c r="P27" s="137">
        <v>5.77</v>
      </c>
      <c r="Q27" s="137">
        <v>5.77</v>
      </c>
      <c r="R27" s="137">
        <v>5.77</v>
      </c>
      <c r="S27" s="137">
        <v>5.77</v>
      </c>
      <c r="T27" s="137">
        <v>5.77</v>
      </c>
      <c r="U27" s="137">
        <v>5.77</v>
      </c>
      <c r="V27" s="137">
        <v>5.77</v>
      </c>
      <c r="W27" s="137">
        <v>5.77</v>
      </c>
      <c r="X27" s="137">
        <v>5.77</v>
      </c>
      <c r="Y27" s="137">
        <v>5.77</v>
      </c>
      <c r="Z27" s="137">
        <v>5.77</v>
      </c>
      <c r="AA27" s="137">
        <v>5.77</v>
      </c>
      <c r="AB27" s="137">
        <v>5.77</v>
      </c>
      <c r="AC27" s="137">
        <v>5.77</v>
      </c>
      <c r="AD27" s="137">
        <v>5.77</v>
      </c>
      <c r="AE27" s="137">
        <v>5.77</v>
      </c>
      <c r="AF27" s="137">
        <v>5.77</v>
      </c>
      <c r="AG27" s="137">
        <v>5.77</v>
      </c>
      <c r="AH27" s="137">
        <v>5.77</v>
      </c>
      <c r="AI27" s="134">
        <v>0</v>
      </c>
    </row>
    <row r="28" spans="1:35" ht="15" customHeight="1">
      <c r="A28" s="21" t="s">
        <v>1056</v>
      </c>
      <c r="B28" s="26" t="s">
        <v>1057</v>
      </c>
      <c r="C28" s="137">
        <v>3.5529999999999999</v>
      </c>
      <c r="D28" s="137">
        <v>3.5529999999999999</v>
      </c>
      <c r="E28" s="137">
        <v>3.5529999999999999</v>
      </c>
      <c r="F28" s="137">
        <v>3.5529999999999999</v>
      </c>
      <c r="G28" s="137">
        <v>3.5529999999999999</v>
      </c>
      <c r="H28" s="137">
        <v>3.5529999999999999</v>
      </c>
      <c r="I28" s="137">
        <v>3.5529999999999999</v>
      </c>
      <c r="J28" s="137">
        <v>3.5529999999999999</v>
      </c>
      <c r="K28" s="137">
        <v>3.5529999999999999</v>
      </c>
      <c r="L28" s="137">
        <v>3.5529999999999999</v>
      </c>
      <c r="M28" s="137">
        <v>3.5529999999999999</v>
      </c>
      <c r="N28" s="137">
        <v>3.5529999999999999</v>
      </c>
      <c r="O28" s="137">
        <v>3.5529999999999999</v>
      </c>
      <c r="P28" s="137">
        <v>3.5529999999999999</v>
      </c>
      <c r="Q28" s="137">
        <v>3.5529999999999999</v>
      </c>
      <c r="R28" s="137">
        <v>3.5529999999999999</v>
      </c>
      <c r="S28" s="137">
        <v>3.5529999999999999</v>
      </c>
      <c r="T28" s="137">
        <v>3.5529999999999999</v>
      </c>
      <c r="U28" s="137">
        <v>3.5529999999999999</v>
      </c>
      <c r="V28" s="137">
        <v>3.5529999999999999</v>
      </c>
      <c r="W28" s="137">
        <v>3.5529999999999999</v>
      </c>
      <c r="X28" s="137">
        <v>3.5529999999999999</v>
      </c>
      <c r="Y28" s="137">
        <v>3.5529999999999999</v>
      </c>
      <c r="Z28" s="137">
        <v>3.5529999999999999</v>
      </c>
      <c r="AA28" s="137">
        <v>3.5529999999999999</v>
      </c>
      <c r="AB28" s="137">
        <v>3.5529999999999999</v>
      </c>
      <c r="AC28" s="137">
        <v>3.5529999999999999</v>
      </c>
      <c r="AD28" s="137">
        <v>3.5529999999999999</v>
      </c>
      <c r="AE28" s="137">
        <v>3.5529999999999999</v>
      </c>
      <c r="AF28" s="137">
        <v>3.5529999999999999</v>
      </c>
      <c r="AG28" s="137">
        <v>3.5529999999999999</v>
      </c>
      <c r="AH28" s="137">
        <v>3.5529999999999999</v>
      </c>
      <c r="AI28" s="134">
        <v>0</v>
      </c>
    </row>
    <row r="29" spans="1:35" ht="15" customHeight="1">
      <c r="A29" s="21" t="s">
        <v>1058</v>
      </c>
      <c r="B29" s="26" t="s">
        <v>916</v>
      </c>
      <c r="C29" s="137">
        <v>3.9870130000000001</v>
      </c>
      <c r="D29" s="137">
        <v>3.9870130000000001</v>
      </c>
      <c r="E29" s="137">
        <v>3.9870130000000001</v>
      </c>
      <c r="F29" s="137">
        <v>3.9870130000000001</v>
      </c>
      <c r="G29" s="137">
        <v>3.9870130000000001</v>
      </c>
      <c r="H29" s="137">
        <v>3.9870130000000001</v>
      </c>
      <c r="I29" s="137">
        <v>3.9870130000000001</v>
      </c>
      <c r="J29" s="137">
        <v>3.9870130000000001</v>
      </c>
      <c r="K29" s="137">
        <v>3.9870130000000001</v>
      </c>
      <c r="L29" s="137">
        <v>3.9870130000000001</v>
      </c>
      <c r="M29" s="137">
        <v>3.9870130000000001</v>
      </c>
      <c r="N29" s="137">
        <v>3.9870130000000001</v>
      </c>
      <c r="O29" s="137">
        <v>3.9870130000000001</v>
      </c>
      <c r="P29" s="137">
        <v>3.9870130000000001</v>
      </c>
      <c r="Q29" s="137">
        <v>3.9870130000000001</v>
      </c>
      <c r="R29" s="137">
        <v>3.9870130000000001</v>
      </c>
      <c r="S29" s="137">
        <v>3.9870130000000001</v>
      </c>
      <c r="T29" s="137">
        <v>3.9870130000000001</v>
      </c>
      <c r="U29" s="137">
        <v>3.9870130000000001</v>
      </c>
      <c r="V29" s="137">
        <v>3.9870130000000001</v>
      </c>
      <c r="W29" s="137">
        <v>3.9870130000000001</v>
      </c>
      <c r="X29" s="137">
        <v>3.9870130000000001</v>
      </c>
      <c r="Y29" s="137">
        <v>3.9870130000000001</v>
      </c>
      <c r="Z29" s="137">
        <v>3.9870130000000001</v>
      </c>
      <c r="AA29" s="137">
        <v>3.9870130000000001</v>
      </c>
      <c r="AB29" s="137">
        <v>3.9870130000000001</v>
      </c>
      <c r="AC29" s="137">
        <v>3.9870130000000001</v>
      </c>
      <c r="AD29" s="137">
        <v>3.9870130000000001</v>
      </c>
      <c r="AE29" s="137">
        <v>3.9870130000000001</v>
      </c>
      <c r="AF29" s="137">
        <v>3.9870130000000001</v>
      </c>
      <c r="AG29" s="137">
        <v>3.9870130000000001</v>
      </c>
      <c r="AH29" s="137">
        <v>3.9870130000000001</v>
      </c>
      <c r="AI29" s="134">
        <v>0</v>
      </c>
    </row>
    <row r="30" spans="1:35" ht="15" customHeight="1">
      <c r="A30" s="21" t="s">
        <v>1059</v>
      </c>
      <c r="B30" s="26" t="s">
        <v>1060</v>
      </c>
      <c r="C30" s="137">
        <v>5.67</v>
      </c>
      <c r="D30" s="137">
        <v>5.67</v>
      </c>
      <c r="E30" s="137">
        <v>5.67</v>
      </c>
      <c r="F30" s="137">
        <v>5.67</v>
      </c>
      <c r="G30" s="137">
        <v>5.67</v>
      </c>
      <c r="H30" s="137">
        <v>5.67</v>
      </c>
      <c r="I30" s="137">
        <v>5.67</v>
      </c>
      <c r="J30" s="137">
        <v>5.67</v>
      </c>
      <c r="K30" s="137">
        <v>5.67</v>
      </c>
      <c r="L30" s="137">
        <v>5.67</v>
      </c>
      <c r="M30" s="137">
        <v>5.67</v>
      </c>
      <c r="N30" s="137">
        <v>5.67</v>
      </c>
      <c r="O30" s="137">
        <v>5.67</v>
      </c>
      <c r="P30" s="137">
        <v>5.67</v>
      </c>
      <c r="Q30" s="137">
        <v>5.67</v>
      </c>
      <c r="R30" s="137">
        <v>5.67</v>
      </c>
      <c r="S30" s="137">
        <v>5.67</v>
      </c>
      <c r="T30" s="137">
        <v>5.67</v>
      </c>
      <c r="U30" s="137">
        <v>5.67</v>
      </c>
      <c r="V30" s="137">
        <v>5.67</v>
      </c>
      <c r="W30" s="137">
        <v>5.67</v>
      </c>
      <c r="X30" s="137">
        <v>5.67</v>
      </c>
      <c r="Y30" s="137">
        <v>5.67</v>
      </c>
      <c r="Z30" s="137">
        <v>5.67</v>
      </c>
      <c r="AA30" s="137">
        <v>5.67</v>
      </c>
      <c r="AB30" s="137">
        <v>5.67</v>
      </c>
      <c r="AC30" s="137">
        <v>5.67</v>
      </c>
      <c r="AD30" s="137">
        <v>5.67</v>
      </c>
      <c r="AE30" s="137">
        <v>5.67</v>
      </c>
      <c r="AF30" s="137">
        <v>5.67</v>
      </c>
      <c r="AG30" s="137">
        <v>5.67</v>
      </c>
      <c r="AH30" s="137">
        <v>5.67</v>
      </c>
      <c r="AI30" s="134">
        <v>0</v>
      </c>
    </row>
    <row r="31" spans="1:35" ht="15" customHeight="1">
      <c r="A31" s="21" t="s">
        <v>1061</v>
      </c>
      <c r="B31" s="26" t="s">
        <v>1062</v>
      </c>
      <c r="C31" s="137">
        <v>6.0650000000000004</v>
      </c>
      <c r="D31" s="137">
        <v>6.0650000000000004</v>
      </c>
      <c r="E31" s="137">
        <v>6.0650000000000004</v>
      </c>
      <c r="F31" s="137">
        <v>6.0650000000000004</v>
      </c>
      <c r="G31" s="137">
        <v>6.0650000000000004</v>
      </c>
      <c r="H31" s="137">
        <v>6.0650000000000004</v>
      </c>
      <c r="I31" s="137">
        <v>6.0650000000000004</v>
      </c>
      <c r="J31" s="137">
        <v>6.0650000000000004</v>
      </c>
      <c r="K31" s="137">
        <v>6.0650000000000004</v>
      </c>
      <c r="L31" s="137">
        <v>6.0650000000000004</v>
      </c>
      <c r="M31" s="137">
        <v>6.0650000000000004</v>
      </c>
      <c r="N31" s="137">
        <v>6.0650000000000004</v>
      </c>
      <c r="O31" s="137">
        <v>6.0650000000000004</v>
      </c>
      <c r="P31" s="137">
        <v>6.0650000000000004</v>
      </c>
      <c r="Q31" s="137">
        <v>6.0650000000000004</v>
      </c>
      <c r="R31" s="137">
        <v>6.0650000000000004</v>
      </c>
      <c r="S31" s="137">
        <v>6.0650000000000004</v>
      </c>
      <c r="T31" s="137">
        <v>6.0650000000000004</v>
      </c>
      <c r="U31" s="137">
        <v>6.0650000000000004</v>
      </c>
      <c r="V31" s="137">
        <v>6.0650000000000004</v>
      </c>
      <c r="W31" s="137">
        <v>6.0650000000000004</v>
      </c>
      <c r="X31" s="137">
        <v>6.0650000000000004</v>
      </c>
      <c r="Y31" s="137">
        <v>6.0650000000000004</v>
      </c>
      <c r="Z31" s="137">
        <v>6.0650000000000004</v>
      </c>
      <c r="AA31" s="137">
        <v>6.0650000000000004</v>
      </c>
      <c r="AB31" s="137">
        <v>6.0650000000000004</v>
      </c>
      <c r="AC31" s="137">
        <v>6.0650000000000004</v>
      </c>
      <c r="AD31" s="137">
        <v>6.0650000000000004</v>
      </c>
      <c r="AE31" s="137">
        <v>6.0650000000000004</v>
      </c>
      <c r="AF31" s="137">
        <v>6.0650000000000004</v>
      </c>
      <c r="AG31" s="137">
        <v>6.0650000000000004</v>
      </c>
      <c r="AH31" s="137">
        <v>6.0650000000000004</v>
      </c>
      <c r="AI31" s="134">
        <v>0</v>
      </c>
    </row>
    <row r="32" spans="1:35" ht="15" customHeight="1">
      <c r="A32" s="21" t="s">
        <v>1063</v>
      </c>
      <c r="B32" s="26" t="s">
        <v>1064</v>
      </c>
      <c r="C32" s="137">
        <v>5.0538600000000002</v>
      </c>
      <c r="D32" s="137">
        <v>5.0535430000000003</v>
      </c>
      <c r="E32" s="137">
        <v>5.053223</v>
      </c>
      <c r="F32" s="137">
        <v>5.0529000000000002</v>
      </c>
      <c r="G32" s="137">
        <v>5.0525729999999998</v>
      </c>
      <c r="H32" s="137">
        <v>5.0522359999999997</v>
      </c>
      <c r="I32" s="137">
        <v>5.0510970000000004</v>
      </c>
      <c r="J32" s="137">
        <v>5.0498260000000004</v>
      </c>
      <c r="K32" s="137">
        <v>5.0485499999999996</v>
      </c>
      <c r="L32" s="137">
        <v>5.0474129999999997</v>
      </c>
      <c r="M32" s="137">
        <v>5.0462740000000004</v>
      </c>
      <c r="N32" s="137">
        <v>5.0450390000000001</v>
      </c>
      <c r="O32" s="137">
        <v>5.043882</v>
      </c>
      <c r="P32" s="137">
        <v>5.0427220000000004</v>
      </c>
      <c r="Q32" s="137">
        <v>5.0415729999999996</v>
      </c>
      <c r="R32" s="137">
        <v>5.0404229999999997</v>
      </c>
      <c r="S32" s="137">
        <v>5.0392700000000001</v>
      </c>
      <c r="T32" s="137">
        <v>5.038424</v>
      </c>
      <c r="U32" s="137">
        <v>5.0375779999999999</v>
      </c>
      <c r="V32" s="137">
        <v>5.0367350000000002</v>
      </c>
      <c r="W32" s="137">
        <v>5.0358960000000002</v>
      </c>
      <c r="X32" s="137">
        <v>5.0350590000000004</v>
      </c>
      <c r="Y32" s="137">
        <v>5.0343600000000004</v>
      </c>
      <c r="Z32" s="137">
        <v>5.0336629999999998</v>
      </c>
      <c r="AA32" s="137">
        <v>5.0329689999999996</v>
      </c>
      <c r="AB32" s="137">
        <v>5.032527</v>
      </c>
      <c r="AC32" s="137">
        <v>5.0320159999999996</v>
      </c>
      <c r="AD32" s="137">
        <v>5.0313330000000001</v>
      </c>
      <c r="AE32" s="137">
        <v>5.0306490000000004</v>
      </c>
      <c r="AF32" s="137">
        <v>5.0299610000000001</v>
      </c>
      <c r="AG32" s="137">
        <v>5.0292729999999999</v>
      </c>
      <c r="AH32" s="137">
        <v>5.0285859999999998</v>
      </c>
      <c r="AI32" s="134">
        <v>-1.6200000000000001E-4</v>
      </c>
    </row>
    <row r="33" spans="1:35" ht="15" customHeight="1">
      <c r="A33" s="21" t="s">
        <v>1065</v>
      </c>
      <c r="B33" s="26" t="s">
        <v>1066</v>
      </c>
      <c r="C33" s="137">
        <v>5.0535759999999996</v>
      </c>
      <c r="D33" s="137">
        <v>5.0532260000000004</v>
      </c>
      <c r="E33" s="137">
        <v>5.0528750000000002</v>
      </c>
      <c r="F33" s="137">
        <v>5.0525229999999999</v>
      </c>
      <c r="G33" s="137">
        <v>5.0521690000000001</v>
      </c>
      <c r="H33" s="137">
        <v>5.051812</v>
      </c>
      <c r="I33" s="137">
        <v>5.0505709999999997</v>
      </c>
      <c r="J33" s="137">
        <v>5.0491549999999998</v>
      </c>
      <c r="K33" s="137">
        <v>5.0477340000000002</v>
      </c>
      <c r="L33" s="137">
        <v>5.0464950000000002</v>
      </c>
      <c r="M33" s="137">
        <v>5.0452570000000003</v>
      </c>
      <c r="N33" s="137">
        <v>5.0439020000000001</v>
      </c>
      <c r="O33" s="137">
        <v>5.0426479999999998</v>
      </c>
      <c r="P33" s="137">
        <v>5.0413930000000002</v>
      </c>
      <c r="Q33" s="137">
        <v>5.0401559999999996</v>
      </c>
      <c r="R33" s="137">
        <v>5.0389200000000001</v>
      </c>
      <c r="S33" s="137">
        <v>5.0376839999999996</v>
      </c>
      <c r="T33" s="137">
        <v>5.0367420000000003</v>
      </c>
      <c r="U33" s="137">
        <v>5.0358000000000001</v>
      </c>
      <c r="V33" s="137">
        <v>5.0348620000000004</v>
      </c>
      <c r="W33" s="137">
        <v>5.0339280000000004</v>
      </c>
      <c r="X33" s="137">
        <v>5.0329969999999999</v>
      </c>
      <c r="Y33" s="137">
        <v>5.0322360000000002</v>
      </c>
      <c r="Z33" s="137">
        <v>5.0314759999999996</v>
      </c>
      <c r="AA33" s="137">
        <v>5.0307209999999998</v>
      </c>
      <c r="AB33" s="137">
        <v>5.0302829999999998</v>
      </c>
      <c r="AC33" s="137">
        <v>5.0297590000000003</v>
      </c>
      <c r="AD33" s="137">
        <v>5.0290160000000004</v>
      </c>
      <c r="AE33" s="137">
        <v>5.0282689999999999</v>
      </c>
      <c r="AF33" s="137">
        <v>5.0275189999999998</v>
      </c>
      <c r="AG33" s="137">
        <v>5.0267670000000004</v>
      </c>
      <c r="AH33" s="137">
        <v>5.0260189999999998</v>
      </c>
      <c r="AI33" s="134">
        <v>-1.76E-4</v>
      </c>
    </row>
    <row r="34" spans="1:35" ht="15" customHeight="1">
      <c r="A34" s="21" t="s">
        <v>1067</v>
      </c>
      <c r="B34" s="26" t="s">
        <v>1068</v>
      </c>
      <c r="C34" s="137">
        <v>5.0533919999999997</v>
      </c>
      <c r="D34" s="137">
        <v>5.0530220000000003</v>
      </c>
      <c r="E34" s="137">
        <v>5.052651</v>
      </c>
      <c r="F34" s="137">
        <v>5.0522799999999997</v>
      </c>
      <c r="G34" s="137">
        <v>5.0519100000000003</v>
      </c>
      <c r="H34" s="137">
        <v>5.0515400000000001</v>
      </c>
      <c r="I34" s="137">
        <v>5.0502739999999999</v>
      </c>
      <c r="J34" s="137">
        <v>5.0489230000000003</v>
      </c>
      <c r="K34" s="137">
        <v>5.0475700000000003</v>
      </c>
      <c r="L34" s="137">
        <v>5.0463040000000001</v>
      </c>
      <c r="M34" s="137">
        <v>5.0450400000000002</v>
      </c>
      <c r="N34" s="137">
        <v>5.0437209999999997</v>
      </c>
      <c r="O34" s="137">
        <v>5.0424509999999998</v>
      </c>
      <c r="P34" s="137">
        <v>5.0411809999999999</v>
      </c>
      <c r="Q34" s="137">
        <v>5.0399209999999997</v>
      </c>
      <c r="R34" s="137">
        <v>5.0386610000000003</v>
      </c>
      <c r="S34" s="137">
        <v>5.0374040000000004</v>
      </c>
      <c r="T34" s="137">
        <v>5.0365200000000003</v>
      </c>
      <c r="U34" s="137">
        <v>5.0356360000000002</v>
      </c>
      <c r="V34" s="137">
        <v>5.0347549999999996</v>
      </c>
      <c r="W34" s="137">
        <v>5.0338750000000001</v>
      </c>
      <c r="X34" s="137">
        <v>5.0329959999999998</v>
      </c>
      <c r="Y34" s="137">
        <v>5.0322180000000003</v>
      </c>
      <c r="Z34" s="137">
        <v>5.0314399999999999</v>
      </c>
      <c r="AA34" s="137">
        <v>5.0306649999999999</v>
      </c>
      <c r="AB34" s="137">
        <v>5.0300440000000002</v>
      </c>
      <c r="AC34" s="137">
        <v>5.0293799999999997</v>
      </c>
      <c r="AD34" s="137">
        <v>5.0286119999999999</v>
      </c>
      <c r="AE34" s="137">
        <v>5.0278419999999997</v>
      </c>
      <c r="AF34" s="137">
        <v>5.0270710000000003</v>
      </c>
      <c r="AG34" s="137">
        <v>5.0262969999999996</v>
      </c>
      <c r="AH34" s="137">
        <v>5.0255270000000003</v>
      </c>
      <c r="AI34" s="134">
        <v>-1.7799999999999999E-4</v>
      </c>
    </row>
    <row r="35" spans="1:35" ht="15" customHeight="1">
      <c r="A35" s="21" t="s">
        <v>1069</v>
      </c>
      <c r="B35" s="26" t="s">
        <v>1070</v>
      </c>
      <c r="C35" s="137">
        <v>5.2222799999999996</v>
      </c>
      <c r="D35" s="137">
        <v>5.2222799999999996</v>
      </c>
      <c r="E35" s="137">
        <v>5.2222799999999996</v>
      </c>
      <c r="F35" s="137">
        <v>5.2222799999999996</v>
      </c>
      <c r="G35" s="137">
        <v>5.2222799999999996</v>
      </c>
      <c r="H35" s="137">
        <v>5.2222799999999996</v>
      </c>
      <c r="I35" s="137">
        <v>5.2222799999999996</v>
      </c>
      <c r="J35" s="137">
        <v>5.2222799999999996</v>
      </c>
      <c r="K35" s="137">
        <v>5.2222799999999996</v>
      </c>
      <c r="L35" s="137">
        <v>5.2222799999999996</v>
      </c>
      <c r="M35" s="137">
        <v>5.2222799999999996</v>
      </c>
      <c r="N35" s="137">
        <v>5.2222799999999996</v>
      </c>
      <c r="O35" s="137">
        <v>5.2222799999999996</v>
      </c>
      <c r="P35" s="137">
        <v>5.2222799999999996</v>
      </c>
      <c r="Q35" s="137">
        <v>5.2222799999999996</v>
      </c>
      <c r="R35" s="137">
        <v>5.2222799999999996</v>
      </c>
      <c r="S35" s="137">
        <v>5.2222799999999996</v>
      </c>
      <c r="T35" s="137">
        <v>5.2222799999999996</v>
      </c>
      <c r="U35" s="137">
        <v>5.2222799999999996</v>
      </c>
      <c r="V35" s="137">
        <v>5.2222799999999996</v>
      </c>
      <c r="W35" s="137">
        <v>5.2222799999999996</v>
      </c>
      <c r="X35" s="137">
        <v>5.2222799999999996</v>
      </c>
      <c r="Y35" s="137">
        <v>5.2222799999999996</v>
      </c>
      <c r="Z35" s="137">
        <v>5.2222799999999996</v>
      </c>
      <c r="AA35" s="137">
        <v>5.2222799999999996</v>
      </c>
      <c r="AB35" s="137">
        <v>5.2222799999999996</v>
      </c>
      <c r="AC35" s="137">
        <v>5.2222799999999996</v>
      </c>
      <c r="AD35" s="137">
        <v>5.2222799999999996</v>
      </c>
      <c r="AE35" s="137">
        <v>5.2222799999999996</v>
      </c>
      <c r="AF35" s="137">
        <v>5.2222799999999996</v>
      </c>
      <c r="AG35" s="137">
        <v>5.2222799999999996</v>
      </c>
      <c r="AH35" s="137">
        <v>5.2222799999999996</v>
      </c>
      <c r="AI35" s="134">
        <v>0</v>
      </c>
    </row>
    <row r="36" spans="1:35" ht="15" customHeight="1">
      <c r="A36" s="21" t="s">
        <v>1071</v>
      </c>
      <c r="B36" s="26" t="s">
        <v>1072</v>
      </c>
      <c r="C36" s="137">
        <v>5.2222799999999996</v>
      </c>
      <c r="D36" s="137">
        <v>5.2222799999999996</v>
      </c>
      <c r="E36" s="137">
        <v>5.2222799999999996</v>
      </c>
      <c r="F36" s="137">
        <v>5.2222799999999996</v>
      </c>
      <c r="G36" s="137">
        <v>5.2222799999999996</v>
      </c>
      <c r="H36" s="137">
        <v>5.2222799999999996</v>
      </c>
      <c r="I36" s="137">
        <v>5.2222799999999996</v>
      </c>
      <c r="J36" s="137">
        <v>5.2222799999999996</v>
      </c>
      <c r="K36" s="137">
        <v>5.2222799999999996</v>
      </c>
      <c r="L36" s="137">
        <v>5.2222799999999996</v>
      </c>
      <c r="M36" s="137">
        <v>5.2222799999999996</v>
      </c>
      <c r="N36" s="137">
        <v>5.2222799999999996</v>
      </c>
      <c r="O36" s="137">
        <v>5.2222799999999996</v>
      </c>
      <c r="P36" s="137">
        <v>5.2222799999999996</v>
      </c>
      <c r="Q36" s="137">
        <v>5.2222799999999996</v>
      </c>
      <c r="R36" s="137">
        <v>5.2222799999999996</v>
      </c>
      <c r="S36" s="137">
        <v>5.2222799999999996</v>
      </c>
      <c r="T36" s="137">
        <v>5.2222799999999996</v>
      </c>
      <c r="U36" s="137">
        <v>5.2222799999999996</v>
      </c>
      <c r="V36" s="137">
        <v>5.2222799999999996</v>
      </c>
      <c r="W36" s="137">
        <v>5.2222799999999996</v>
      </c>
      <c r="X36" s="137">
        <v>5.2222799999999996</v>
      </c>
      <c r="Y36" s="137">
        <v>5.2222799999999996</v>
      </c>
      <c r="Z36" s="137">
        <v>5.2222799999999996</v>
      </c>
      <c r="AA36" s="137">
        <v>5.2222799999999996</v>
      </c>
      <c r="AB36" s="137">
        <v>5.2222799999999996</v>
      </c>
      <c r="AC36" s="137">
        <v>5.2222799999999996</v>
      </c>
      <c r="AD36" s="137">
        <v>5.2222799999999996</v>
      </c>
      <c r="AE36" s="137">
        <v>5.2222799999999996</v>
      </c>
      <c r="AF36" s="137">
        <v>5.2222799999999996</v>
      </c>
      <c r="AG36" s="137">
        <v>5.2222799999999996</v>
      </c>
      <c r="AH36" s="137">
        <v>5.2222799999999996</v>
      </c>
      <c r="AI36" s="134">
        <v>0</v>
      </c>
    </row>
    <row r="37" spans="1:35" ht="15" customHeight="1">
      <c r="A37" s="21" t="s">
        <v>1073</v>
      </c>
      <c r="B37" s="26" t="s">
        <v>1074</v>
      </c>
      <c r="C37" s="137">
        <v>4.62</v>
      </c>
      <c r="D37" s="137">
        <v>4.62</v>
      </c>
      <c r="E37" s="137">
        <v>4.62</v>
      </c>
      <c r="F37" s="137">
        <v>4.62</v>
      </c>
      <c r="G37" s="137">
        <v>4.62</v>
      </c>
      <c r="H37" s="137">
        <v>4.62</v>
      </c>
      <c r="I37" s="137">
        <v>4.62</v>
      </c>
      <c r="J37" s="137">
        <v>4.62</v>
      </c>
      <c r="K37" s="137">
        <v>4.62</v>
      </c>
      <c r="L37" s="137">
        <v>4.62</v>
      </c>
      <c r="M37" s="137">
        <v>4.62</v>
      </c>
      <c r="N37" s="137">
        <v>4.62</v>
      </c>
      <c r="O37" s="137">
        <v>4.62</v>
      </c>
      <c r="P37" s="137">
        <v>4.62</v>
      </c>
      <c r="Q37" s="137">
        <v>4.62</v>
      </c>
      <c r="R37" s="137">
        <v>4.62</v>
      </c>
      <c r="S37" s="137">
        <v>4.62</v>
      </c>
      <c r="T37" s="137">
        <v>4.62</v>
      </c>
      <c r="U37" s="137">
        <v>4.62</v>
      </c>
      <c r="V37" s="137">
        <v>4.62</v>
      </c>
      <c r="W37" s="137">
        <v>4.62</v>
      </c>
      <c r="X37" s="137">
        <v>4.62</v>
      </c>
      <c r="Y37" s="137">
        <v>4.62</v>
      </c>
      <c r="Z37" s="137">
        <v>4.62</v>
      </c>
      <c r="AA37" s="137">
        <v>4.62</v>
      </c>
      <c r="AB37" s="137">
        <v>4.62</v>
      </c>
      <c r="AC37" s="137">
        <v>4.62</v>
      </c>
      <c r="AD37" s="137">
        <v>4.62</v>
      </c>
      <c r="AE37" s="137">
        <v>4.62</v>
      </c>
      <c r="AF37" s="137">
        <v>4.62</v>
      </c>
      <c r="AG37" s="137">
        <v>4.62</v>
      </c>
      <c r="AH37" s="137">
        <v>4.62</v>
      </c>
      <c r="AI37" s="134">
        <v>0</v>
      </c>
    </row>
    <row r="38" spans="1:35" ht="15" customHeight="1">
      <c r="A38" s="21" t="s">
        <v>1075</v>
      </c>
      <c r="B38" s="26" t="s">
        <v>1076</v>
      </c>
      <c r="C38" s="137">
        <v>5.8</v>
      </c>
      <c r="D38" s="137">
        <v>5.8</v>
      </c>
      <c r="E38" s="137">
        <v>5.8</v>
      </c>
      <c r="F38" s="137">
        <v>5.8</v>
      </c>
      <c r="G38" s="137">
        <v>5.8</v>
      </c>
      <c r="H38" s="137">
        <v>5.8</v>
      </c>
      <c r="I38" s="137">
        <v>5.8</v>
      </c>
      <c r="J38" s="137">
        <v>5.8</v>
      </c>
      <c r="K38" s="137">
        <v>5.8</v>
      </c>
      <c r="L38" s="137">
        <v>5.8</v>
      </c>
      <c r="M38" s="137">
        <v>5.8</v>
      </c>
      <c r="N38" s="137">
        <v>5.8</v>
      </c>
      <c r="O38" s="137">
        <v>5.8</v>
      </c>
      <c r="P38" s="137">
        <v>5.8</v>
      </c>
      <c r="Q38" s="137">
        <v>5.8</v>
      </c>
      <c r="R38" s="137">
        <v>5.8</v>
      </c>
      <c r="S38" s="137">
        <v>5.8</v>
      </c>
      <c r="T38" s="137">
        <v>5.8</v>
      </c>
      <c r="U38" s="137">
        <v>5.8</v>
      </c>
      <c r="V38" s="137">
        <v>5.8</v>
      </c>
      <c r="W38" s="137">
        <v>5.8</v>
      </c>
      <c r="X38" s="137">
        <v>5.8</v>
      </c>
      <c r="Y38" s="137">
        <v>5.8</v>
      </c>
      <c r="Z38" s="137">
        <v>5.8</v>
      </c>
      <c r="AA38" s="137">
        <v>5.8</v>
      </c>
      <c r="AB38" s="137">
        <v>5.8</v>
      </c>
      <c r="AC38" s="137">
        <v>5.8</v>
      </c>
      <c r="AD38" s="137">
        <v>5.8</v>
      </c>
      <c r="AE38" s="137">
        <v>5.8</v>
      </c>
      <c r="AF38" s="137">
        <v>5.8</v>
      </c>
      <c r="AG38" s="137">
        <v>5.8</v>
      </c>
      <c r="AH38" s="137">
        <v>5.8</v>
      </c>
      <c r="AI38" s="134">
        <v>0</v>
      </c>
    </row>
    <row r="39" spans="1:35" ht="15" customHeight="1">
      <c r="A39" s="21" t="s">
        <v>1077</v>
      </c>
      <c r="B39" s="26" t="s">
        <v>1078</v>
      </c>
      <c r="C39" s="137">
        <v>5.4356039999999997</v>
      </c>
      <c r="D39" s="137">
        <v>5.4356039999999997</v>
      </c>
      <c r="E39" s="137">
        <v>5.4356039999999997</v>
      </c>
      <c r="F39" s="137">
        <v>5.4356039999999997</v>
      </c>
      <c r="G39" s="137">
        <v>5.4356039999999997</v>
      </c>
      <c r="H39" s="137">
        <v>5.4356039999999997</v>
      </c>
      <c r="I39" s="137">
        <v>5.4356039999999997</v>
      </c>
      <c r="J39" s="137">
        <v>5.4356039999999997</v>
      </c>
      <c r="K39" s="137">
        <v>5.4356039999999997</v>
      </c>
      <c r="L39" s="137">
        <v>5.4356039999999997</v>
      </c>
      <c r="M39" s="137">
        <v>5.4356039999999997</v>
      </c>
      <c r="N39" s="137">
        <v>5.4356039999999997</v>
      </c>
      <c r="O39" s="137">
        <v>5.4356039999999997</v>
      </c>
      <c r="P39" s="137">
        <v>5.4356039999999997</v>
      </c>
      <c r="Q39" s="137">
        <v>5.4356039999999997</v>
      </c>
      <c r="R39" s="137">
        <v>5.4356039999999997</v>
      </c>
      <c r="S39" s="137">
        <v>5.4356039999999997</v>
      </c>
      <c r="T39" s="137">
        <v>5.4356039999999997</v>
      </c>
      <c r="U39" s="137">
        <v>5.4356039999999997</v>
      </c>
      <c r="V39" s="137">
        <v>5.4356039999999997</v>
      </c>
      <c r="W39" s="137">
        <v>5.4356039999999997</v>
      </c>
      <c r="X39" s="137">
        <v>5.4356039999999997</v>
      </c>
      <c r="Y39" s="137">
        <v>5.4356039999999997</v>
      </c>
      <c r="Z39" s="137">
        <v>5.4356039999999997</v>
      </c>
      <c r="AA39" s="137">
        <v>5.4356039999999997</v>
      </c>
      <c r="AB39" s="137">
        <v>5.4356039999999997</v>
      </c>
      <c r="AC39" s="137">
        <v>5.4356039999999997</v>
      </c>
      <c r="AD39" s="137">
        <v>5.4356039999999997</v>
      </c>
      <c r="AE39" s="137">
        <v>5.4356039999999997</v>
      </c>
      <c r="AF39" s="137">
        <v>5.4356039999999997</v>
      </c>
      <c r="AG39" s="137">
        <v>5.4356039999999997</v>
      </c>
      <c r="AH39" s="137">
        <v>5.4356039999999997</v>
      </c>
      <c r="AI39" s="134">
        <v>0</v>
      </c>
    </row>
    <row r="40" spans="1:35" ht="15" customHeight="1">
      <c r="A40" s="21" t="s">
        <v>1079</v>
      </c>
      <c r="B40" s="26" t="s">
        <v>1080</v>
      </c>
      <c r="C40" s="137">
        <v>6.2869999999999999</v>
      </c>
      <c r="D40" s="137">
        <v>6.2869999999999999</v>
      </c>
      <c r="E40" s="137">
        <v>6.2869999999999999</v>
      </c>
      <c r="F40" s="137">
        <v>6.2869999999999999</v>
      </c>
      <c r="G40" s="137">
        <v>6.2869999999999999</v>
      </c>
      <c r="H40" s="137">
        <v>6.2869999999999999</v>
      </c>
      <c r="I40" s="137">
        <v>6.2869999999999999</v>
      </c>
      <c r="J40" s="137">
        <v>6.2869999999999999</v>
      </c>
      <c r="K40" s="137">
        <v>6.2869999999999999</v>
      </c>
      <c r="L40" s="137">
        <v>6.2869999999999999</v>
      </c>
      <c r="M40" s="137">
        <v>6.2869999999999999</v>
      </c>
      <c r="N40" s="137">
        <v>6.2869999999999999</v>
      </c>
      <c r="O40" s="137">
        <v>6.2869999999999999</v>
      </c>
      <c r="P40" s="137">
        <v>6.2869999999999999</v>
      </c>
      <c r="Q40" s="137">
        <v>6.2869999999999999</v>
      </c>
      <c r="R40" s="137">
        <v>6.2869999999999999</v>
      </c>
      <c r="S40" s="137">
        <v>6.2869999999999999</v>
      </c>
      <c r="T40" s="137">
        <v>6.2869999999999999</v>
      </c>
      <c r="U40" s="137">
        <v>6.2869999999999999</v>
      </c>
      <c r="V40" s="137">
        <v>6.2869999999999999</v>
      </c>
      <c r="W40" s="137">
        <v>6.2869999999999999</v>
      </c>
      <c r="X40" s="137">
        <v>6.2869999999999999</v>
      </c>
      <c r="Y40" s="137">
        <v>6.2869999999999999</v>
      </c>
      <c r="Z40" s="137">
        <v>6.2869999999999999</v>
      </c>
      <c r="AA40" s="137">
        <v>6.2869999999999999</v>
      </c>
      <c r="AB40" s="137">
        <v>6.2869999999999999</v>
      </c>
      <c r="AC40" s="137">
        <v>6.2869999999999999</v>
      </c>
      <c r="AD40" s="137">
        <v>6.2869999999999999</v>
      </c>
      <c r="AE40" s="137">
        <v>6.2869999999999999</v>
      </c>
      <c r="AF40" s="137">
        <v>6.2869999999999999</v>
      </c>
      <c r="AG40" s="137">
        <v>6.2869999999999999</v>
      </c>
      <c r="AH40" s="137">
        <v>6.2869999999999999</v>
      </c>
      <c r="AI40" s="134">
        <v>0</v>
      </c>
    </row>
    <row r="41" spans="1:35" ht="15" customHeight="1">
      <c r="A41" s="21" t="s">
        <v>1081</v>
      </c>
      <c r="B41" s="26" t="s">
        <v>1082</v>
      </c>
      <c r="C41" s="137">
        <v>6.2869999999999999</v>
      </c>
      <c r="D41" s="137">
        <v>6.2869999999999999</v>
      </c>
      <c r="E41" s="137">
        <v>6.2869999999999999</v>
      </c>
      <c r="F41" s="137">
        <v>6.2869999999999999</v>
      </c>
      <c r="G41" s="137">
        <v>6.2869999999999999</v>
      </c>
      <c r="H41" s="137">
        <v>6.2869999999999999</v>
      </c>
      <c r="I41" s="137">
        <v>6.2869999999999999</v>
      </c>
      <c r="J41" s="137">
        <v>6.2869999999999999</v>
      </c>
      <c r="K41" s="137">
        <v>6.2869999999999999</v>
      </c>
      <c r="L41" s="137">
        <v>6.2869999999999999</v>
      </c>
      <c r="M41" s="137">
        <v>6.2869999999999999</v>
      </c>
      <c r="N41" s="137">
        <v>6.2869999999999999</v>
      </c>
      <c r="O41" s="137">
        <v>6.2869999999999999</v>
      </c>
      <c r="P41" s="137">
        <v>6.2869999999999999</v>
      </c>
      <c r="Q41" s="137">
        <v>6.2869999999999999</v>
      </c>
      <c r="R41" s="137">
        <v>6.2869999999999999</v>
      </c>
      <c r="S41" s="137">
        <v>6.2869999999999999</v>
      </c>
      <c r="T41" s="137">
        <v>6.2869999999999999</v>
      </c>
      <c r="U41" s="137">
        <v>6.2869999999999999</v>
      </c>
      <c r="V41" s="137">
        <v>6.2869999999999999</v>
      </c>
      <c r="W41" s="137">
        <v>6.2869999999999999</v>
      </c>
      <c r="X41" s="137">
        <v>6.2869999999999999</v>
      </c>
      <c r="Y41" s="137">
        <v>6.2869999999999999</v>
      </c>
      <c r="Z41" s="137">
        <v>6.2869999999999999</v>
      </c>
      <c r="AA41" s="137">
        <v>6.2869999999999999</v>
      </c>
      <c r="AB41" s="137">
        <v>6.2869999999999999</v>
      </c>
      <c r="AC41" s="137">
        <v>6.2869999999999999</v>
      </c>
      <c r="AD41" s="137">
        <v>6.2869999999999999</v>
      </c>
      <c r="AE41" s="137">
        <v>6.2869999999999999</v>
      </c>
      <c r="AF41" s="137">
        <v>6.2869999999999999</v>
      </c>
      <c r="AG41" s="137">
        <v>6.2869999999999999</v>
      </c>
      <c r="AH41" s="137">
        <v>6.2869999999999999</v>
      </c>
      <c r="AI41" s="134">
        <v>0</v>
      </c>
    </row>
    <row r="42" spans="1:35" ht="15" customHeight="1">
      <c r="A42" s="21" t="s">
        <v>1083</v>
      </c>
      <c r="B42" s="26" t="s">
        <v>1084</v>
      </c>
      <c r="C42" s="137">
        <v>6.2869999999999999</v>
      </c>
      <c r="D42" s="137">
        <v>6.2869999999999999</v>
      </c>
      <c r="E42" s="137">
        <v>6.2869999999999999</v>
      </c>
      <c r="F42" s="137">
        <v>6.2869999999999999</v>
      </c>
      <c r="G42" s="137">
        <v>6.2869999999999999</v>
      </c>
      <c r="H42" s="137">
        <v>6.2869999999999999</v>
      </c>
      <c r="I42" s="137">
        <v>6.2869999999999999</v>
      </c>
      <c r="J42" s="137">
        <v>6.2869999999999999</v>
      </c>
      <c r="K42" s="137">
        <v>6.2869999999999999</v>
      </c>
      <c r="L42" s="137">
        <v>6.2869999999999999</v>
      </c>
      <c r="M42" s="137">
        <v>6.2869999999999999</v>
      </c>
      <c r="N42" s="137">
        <v>6.2869999999999999</v>
      </c>
      <c r="O42" s="137">
        <v>6.2869999999999999</v>
      </c>
      <c r="P42" s="137">
        <v>6.2869999999999999</v>
      </c>
      <c r="Q42" s="137">
        <v>6.2869999999999999</v>
      </c>
      <c r="R42" s="137">
        <v>6.2869999999999999</v>
      </c>
      <c r="S42" s="137">
        <v>6.2869999999999999</v>
      </c>
      <c r="T42" s="137">
        <v>6.2869999999999999</v>
      </c>
      <c r="U42" s="137">
        <v>6.2869999999999999</v>
      </c>
      <c r="V42" s="137">
        <v>6.2869999999999999</v>
      </c>
      <c r="W42" s="137">
        <v>6.2869999999999999</v>
      </c>
      <c r="X42" s="137">
        <v>6.2869999999999999</v>
      </c>
      <c r="Y42" s="137">
        <v>6.2869999999999999</v>
      </c>
      <c r="Z42" s="137">
        <v>6.2869999999999999</v>
      </c>
      <c r="AA42" s="137">
        <v>6.2869999999999999</v>
      </c>
      <c r="AB42" s="137">
        <v>6.2869999999999999</v>
      </c>
      <c r="AC42" s="137">
        <v>6.2869999999999999</v>
      </c>
      <c r="AD42" s="137">
        <v>6.2869999999999999</v>
      </c>
      <c r="AE42" s="137">
        <v>6.2869999999999999</v>
      </c>
      <c r="AF42" s="137">
        <v>6.2869999999999999</v>
      </c>
      <c r="AG42" s="137">
        <v>6.2869999999999999</v>
      </c>
      <c r="AH42" s="137">
        <v>6.2869999999999999</v>
      </c>
      <c r="AI42" s="134">
        <v>0</v>
      </c>
    </row>
    <row r="43" spans="1:35" ht="15" customHeight="1">
      <c r="A43" s="21" t="s">
        <v>1085</v>
      </c>
      <c r="B43" s="26" t="s">
        <v>1086</v>
      </c>
      <c r="C43" s="137">
        <v>6.1537940000000004</v>
      </c>
      <c r="D43" s="137">
        <v>6.1942349999999999</v>
      </c>
      <c r="E43" s="137">
        <v>6.1891249999999998</v>
      </c>
      <c r="F43" s="137">
        <v>6.1852559999999999</v>
      </c>
      <c r="G43" s="137">
        <v>6.178966</v>
      </c>
      <c r="H43" s="137">
        <v>6.1728430000000003</v>
      </c>
      <c r="I43" s="137">
        <v>6.1658229999999996</v>
      </c>
      <c r="J43" s="137">
        <v>6.1576909999999998</v>
      </c>
      <c r="K43" s="137">
        <v>6.1587500000000004</v>
      </c>
      <c r="L43" s="137">
        <v>6.159815</v>
      </c>
      <c r="M43" s="137">
        <v>6.1608869999999998</v>
      </c>
      <c r="N43" s="137">
        <v>6.1629860000000001</v>
      </c>
      <c r="O43" s="137">
        <v>6.1630510000000003</v>
      </c>
      <c r="P43" s="137">
        <v>6.1646409999999996</v>
      </c>
      <c r="Q43" s="137">
        <v>6.1652430000000003</v>
      </c>
      <c r="R43" s="137">
        <v>6.1663500000000004</v>
      </c>
      <c r="S43" s="137">
        <v>6.1674639999999998</v>
      </c>
      <c r="T43" s="137">
        <v>6.1685860000000003</v>
      </c>
      <c r="U43" s="137">
        <v>6.1697150000000001</v>
      </c>
      <c r="V43" s="137">
        <v>6.1708509999999999</v>
      </c>
      <c r="W43" s="137">
        <v>6.1719949999999999</v>
      </c>
      <c r="X43" s="137">
        <v>6.1731449999999999</v>
      </c>
      <c r="Y43" s="137">
        <v>6.1742290000000004</v>
      </c>
      <c r="Z43" s="137">
        <v>6.1753960000000001</v>
      </c>
      <c r="AA43" s="137">
        <v>6.1765720000000002</v>
      </c>
      <c r="AB43" s="137">
        <v>6.1777540000000002</v>
      </c>
      <c r="AC43" s="137">
        <v>6.1789449999999997</v>
      </c>
      <c r="AD43" s="137">
        <v>6.1801440000000003</v>
      </c>
      <c r="AE43" s="137">
        <v>6.1813520000000004</v>
      </c>
      <c r="AF43" s="137">
        <v>6.1825669999999997</v>
      </c>
      <c r="AG43" s="137">
        <v>6.1837910000000003</v>
      </c>
      <c r="AH43" s="137">
        <v>6.1850230000000002</v>
      </c>
      <c r="AI43" s="134">
        <v>1.63E-4</v>
      </c>
    </row>
    <row r="44" spans="1:35" ht="15" customHeight="1">
      <c r="A44" s="21" t="s">
        <v>1087</v>
      </c>
      <c r="B44" s="26" t="s">
        <v>1088</v>
      </c>
      <c r="C44" s="137">
        <v>5.1224769999999999</v>
      </c>
      <c r="D44" s="137">
        <v>5.0728400000000002</v>
      </c>
      <c r="E44" s="137">
        <v>5.1126719999999999</v>
      </c>
      <c r="F44" s="137">
        <v>5.1078010000000003</v>
      </c>
      <c r="G44" s="137">
        <v>5.1062950000000003</v>
      </c>
      <c r="H44" s="137">
        <v>5.1029629999999999</v>
      </c>
      <c r="I44" s="137">
        <v>5.1017799999999998</v>
      </c>
      <c r="J44" s="137">
        <v>5.1008440000000004</v>
      </c>
      <c r="K44" s="137">
        <v>5.0976090000000003</v>
      </c>
      <c r="L44" s="137">
        <v>5.0971089999999997</v>
      </c>
      <c r="M44" s="137">
        <v>5.0954790000000001</v>
      </c>
      <c r="N44" s="137">
        <v>5.0949309999999999</v>
      </c>
      <c r="O44" s="137">
        <v>5.0934990000000004</v>
      </c>
      <c r="P44" s="137">
        <v>5.0921919999999998</v>
      </c>
      <c r="Q44" s="137">
        <v>5.0898009999999996</v>
      </c>
      <c r="R44" s="137">
        <v>5.0900939999999997</v>
      </c>
      <c r="S44" s="137">
        <v>5.0890129999999996</v>
      </c>
      <c r="T44" s="137">
        <v>5.0869249999999999</v>
      </c>
      <c r="U44" s="137">
        <v>5.0863620000000003</v>
      </c>
      <c r="V44" s="137">
        <v>5.0856899999999996</v>
      </c>
      <c r="W44" s="137">
        <v>5.084962</v>
      </c>
      <c r="X44" s="137">
        <v>5.0830450000000003</v>
      </c>
      <c r="Y44" s="137">
        <v>5.0831059999999999</v>
      </c>
      <c r="Z44" s="137">
        <v>5.082249</v>
      </c>
      <c r="AA44" s="137">
        <v>5.082109</v>
      </c>
      <c r="AB44" s="137">
        <v>5.0817680000000003</v>
      </c>
      <c r="AC44" s="137">
        <v>5.0824860000000003</v>
      </c>
      <c r="AD44" s="137">
        <v>5.0815760000000001</v>
      </c>
      <c r="AE44" s="137">
        <v>5.0818589999999997</v>
      </c>
      <c r="AF44" s="137">
        <v>5.0821160000000001</v>
      </c>
      <c r="AG44" s="137">
        <v>5.0816090000000003</v>
      </c>
      <c r="AH44" s="137">
        <v>5.0825779999999998</v>
      </c>
      <c r="AI44" s="134">
        <v>-2.52E-4</v>
      </c>
    </row>
    <row r="45" spans="1:35" ht="15" customHeight="1">
      <c r="A45" s="21" t="s">
        <v>1089</v>
      </c>
      <c r="B45" s="26" t="s">
        <v>1090</v>
      </c>
      <c r="C45" s="137">
        <v>5.8263579999999999</v>
      </c>
      <c r="D45" s="137">
        <v>5.9041889999999997</v>
      </c>
      <c r="E45" s="137">
        <v>5.8242399999999996</v>
      </c>
      <c r="F45" s="137">
        <v>5.8218940000000003</v>
      </c>
      <c r="G45" s="137">
        <v>5.809876</v>
      </c>
      <c r="H45" s="137">
        <v>5.8119930000000002</v>
      </c>
      <c r="I45" s="137">
        <v>5.793793</v>
      </c>
      <c r="J45" s="137">
        <v>5.8059700000000003</v>
      </c>
      <c r="K45" s="137">
        <v>5.8239140000000003</v>
      </c>
      <c r="L45" s="137">
        <v>5.8277539999999997</v>
      </c>
      <c r="M45" s="137">
        <v>5.8407840000000002</v>
      </c>
      <c r="N45" s="137">
        <v>5.8548770000000001</v>
      </c>
      <c r="O45" s="137">
        <v>5.8672399999999998</v>
      </c>
      <c r="P45" s="137">
        <v>5.8402649999999996</v>
      </c>
      <c r="Q45" s="137">
        <v>5.7788940000000002</v>
      </c>
      <c r="R45" s="137">
        <v>5.729787</v>
      </c>
      <c r="S45" s="137">
        <v>5.7048969999999999</v>
      </c>
      <c r="T45" s="137">
        <v>5.6519029999999999</v>
      </c>
      <c r="U45" s="137">
        <v>5.6004529999999999</v>
      </c>
      <c r="V45" s="137">
        <v>5.5453979999999996</v>
      </c>
      <c r="W45" s="137">
        <v>5.5111169999999996</v>
      </c>
      <c r="X45" s="137">
        <v>5.4868769999999998</v>
      </c>
      <c r="Y45" s="137">
        <v>5.4686709999999996</v>
      </c>
      <c r="Z45" s="137">
        <v>5.4392440000000004</v>
      </c>
      <c r="AA45" s="137">
        <v>5.4079420000000002</v>
      </c>
      <c r="AB45" s="137">
        <v>5.3613350000000004</v>
      </c>
      <c r="AC45" s="137">
        <v>5.3228869999999997</v>
      </c>
      <c r="AD45" s="137">
        <v>5.2692690000000004</v>
      </c>
      <c r="AE45" s="137">
        <v>5.2337259999999999</v>
      </c>
      <c r="AF45" s="137">
        <v>5.2014610000000001</v>
      </c>
      <c r="AG45" s="137">
        <v>5.1492509999999996</v>
      </c>
      <c r="AH45" s="137">
        <v>5.068886</v>
      </c>
      <c r="AI45" s="134">
        <v>-4.483E-3</v>
      </c>
    </row>
    <row r="46" spans="1:35" ht="15" customHeight="1">
      <c r="A46" s="21" t="s">
        <v>1091</v>
      </c>
      <c r="B46" s="26" t="s">
        <v>1092</v>
      </c>
      <c r="C46" s="137">
        <v>5.1003509999999999</v>
      </c>
      <c r="D46" s="137">
        <v>5.19095</v>
      </c>
      <c r="E46" s="137">
        <v>5.1385969999999999</v>
      </c>
      <c r="F46" s="137">
        <v>5.0894640000000004</v>
      </c>
      <c r="G46" s="137">
        <v>5.1046940000000003</v>
      </c>
      <c r="H46" s="137">
        <v>5.1345169999999998</v>
      </c>
      <c r="I46" s="137">
        <v>5.1068559999999996</v>
      </c>
      <c r="J46" s="137">
        <v>5.1006679999999998</v>
      </c>
      <c r="K46" s="137">
        <v>5.0762419999999997</v>
      </c>
      <c r="L46" s="137">
        <v>5.06989</v>
      </c>
      <c r="M46" s="137">
        <v>5.0632720000000004</v>
      </c>
      <c r="N46" s="137">
        <v>5.0576210000000001</v>
      </c>
      <c r="O46" s="137">
        <v>5.0721869999999996</v>
      </c>
      <c r="P46" s="137">
        <v>5.0770879999999998</v>
      </c>
      <c r="Q46" s="137">
        <v>5.0616960000000004</v>
      </c>
      <c r="R46" s="137">
        <v>5.0570649999999997</v>
      </c>
      <c r="S46" s="137">
        <v>5.0569649999999999</v>
      </c>
      <c r="T46" s="137">
        <v>5.04183</v>
      </c>
      <c r="U46" s="137">
        <v>5.0463060000000004</v>
      </c>
      <c r="V46" s="137">
        <v>5.0448180000000002</v>
      </c>
      <c r="W46" s="137">
        <v>5.040044</v>
      </c>
      <c r="X46" s="137">
        <v>5.03599</v>
      </c>
      <c r="Y46" s="137">
        <v>5.0402969999999998</v>
      </c>
      <c r="Z46" s="137">
        <v>5.0372620000000001</v>
      </c>
      <c r="AA46" s="137">
        <v>5.0313840000000001</v>
      </c>
      <c r="AB46" s="137">
        <v>5.0328020000000002</v>
      </c>
      <c r="AC46" s="137">
        <v>5.0314100000000002</v>
      </c>
      <c r="AD46" s="137">
        <v>5.0186840000000004</v>
      </c>
      <c r="AE46" s="137">
        <v>5.0126299999999997</v>
      </c>
      <c r="AF46" s="137">
        <v>5.0103220000000004</v>
      </c>
      <c r="AG46" s="137">
        <v>5.0025890000000004</v>
      </c>
      <c r="AH46" s="137">
        <v>4.9924799999999996</v>
      </c>
      <c r="AI46" s="134">
        <v>-6.8900000000000005E-4</v>
      </c>
    </row>
    <row r="47" spans="1:35" ht="15" customHeight="1">
      <c r="B47" s="25" t="s">
        <v>1093</v>
      </c>
    </row>
    <row r="48" spans="1:35" ht="15" customHeight="1">
      <c r="A48" s="21" t="s">
        <v>1094</v>
      </c>
      <c r="B48" s="39" t="s">
        <v>1095</v>
      </c>
      <c r="C48" s="137">
        <v>5.7225630000000001</v>
      </c>
      <c r="D48" s="137">
        <v>5.7135199999999999</v>
      </c>
      <c r="E48" s="137">
        <v>5.7066689999999998</v>
      </c>
      <c r="F48" s="137">
        <v>5.7040249999999997</v>
      </c>
      <c r="G48" s="137">
        <v>5.7033769999999997</v>
      </c>
      <c r="H48" s="137">
        <v>5.7028970000000001</v>
      </c>
      <c r="I48" s="137">
        <v>5.7026890000000003</v>
      </c>
      <c r="J48" s="137">
        <v>5.7037319999999996</v>
      </c>
      <c r="K48" s="137">
        <v>5.7036410000000002</v>
      </c>
      <c r="L48" s="137">
        <v>5.702661</v>
      </c>
      <c r="M48" s="137">
        <v>5.7016349999999996</v>
      </c>
      <c r="N48" s="137">
        <v>5.7014750000000003</v>
      </c>
      <c r="O48" s="137">
        <v>5.7014170000000002</v>
      </c>
      <c r="P48" s="137">
        <v>5.7022620000000002</v>
      </c>
      <c r="Q48" s="137">
        <v>5.7015190000000002</v>
      </c>
      <c r="R48" s="137">
        <v>5.7000719999999996</v>
      </c>
      <c r="S48" s="137">
        <v>5.6984190000000003</v>
      </c>
      <c r="T48" s="137">
        <v>5.6941290000000002</v>
      </c>
      <c r="U48" s="137">
        <v>5.6900560000000002</v>
      </c>
      <c r="V48" s="137">
        <v>5.6877740000000001</v>
      </c>
      <c r="W48" s="137">
        <v>5.6851589999999996</v>
      </c>
      <c r="X48" s="137">
        <v>5.6867020000000004</v>
      </c>
      <c r="Y48" s="137">
        <v>5.6863799999999998</v>
      </c>
      <c r="Z48" s="137">
        <v>5.6841920000000004</v>
      </c>
      <c r="AA48" s="137">
        <v>5.6826610000000004</v>
      </c>
      <c r="AB48" s="137">
        <v>5.6813339999999997</v>
      </c>
      <c r="AC48" s="137">
        <v>5.6790409999999998</v>
      </c>
      <c r="AD48" s="137">
        <v>5.6805690000000002</v>
      </c>
      <c r="AE48" s="137">
        <v>5.6807049999999997</v>
      </c>
      <c r="AF48" s="137">
        <v>5.6790890000000003</v>
      </c>
      <c r="AG48" s="137">
        <v>5.6771739999999999</v>
      </c>
      <c r="AH48" s="137">
        <v>5.6792730000000002</v>
      </c>
      <c r="AI48" s="134">
        <v>-2.4499999999999999E-4</v>
      </c>
    </row>
    <row r="49" spans="1:35" ht="15" customHeight="1">
      <c r="A49" s="21" t="s">
        <v>1096</v>
      </c>
      <c r="B49" s="39" t="s">
        <v>1097</v>
      </c>
      <c r="C49" s="137">
        <v>6.1305240000000003</v>
      </c>
      <c r="D49" s="137">
        <v>6.0841839999999996</v>
      </c>
      <c r="E49" s="137">
        <v>6.1114680000000003</v>
      </c>
      <c r="F49" s="137">
        <v>6.1130810000000002</v>
      </c>
      <c r="G49" s="137">
        <v>6.1187690000000003</v>
      </c>
      <c r="H49" s="137">
        <v>6.1226190000000003</v>
      </c>
      <c r="I49" s="137">
        <v>6.1158640000000002</v>
      </c>
      <c r="J49" s="137">
        <v>6.1192359999999999</v>
      </c>
      <c r="K49" s="137">
        <v>6.0960320000000001</v>
      </c>
      <c r="L49" s="137">
        <v>6.1291450000000003</v>
      </c>
      <c r="M49" s="137">
        <v>6.1319280000000003</v>
      </c>
      <c r="N49" s="137">
        <v>6.1168149999999999</v>
      </c>
      <c r="O49" s="137">
        <v>6.1202009999999998</v>
      </c>
      <c r="P49" s="137">
        <v>6.1327100000000003</v>
      </c>
      <c r="Q49" s="137">
        <v>6.0933419999999998</v>
      </c>
      <c r="R49" s="137">
        <v>6.118341</v>
      </c>
      <c r="S49" s="137">
        <v>6.1207529999999997</v>
      </c>
      <c r="T49" s="137">
        <v>6.1004300000000002</v>
      </c>
      <c r="U49" s="137">
        <v>6.1117100000000004</v>
      </c>
      <c r="V49" s="137">
        <v>6.1130500000000003</v>
      </c>
      <c r="W49" s="137">
        <v>6.1149480000000001</v>
      </c>
      <c r="X49" s="137">
        <v>6.1079689999999998</v>
      </c>
      <c r="Y49" s="137">
        <v>6.1098429999999997</v>
      </c>
      <c r="Z49" s="137">
        <v>6.1069060000000004</v>
      </c>
      <c r="AA49" s="137">
        <v>6.1139299999999999</v>
      </c>
      <c r="AB49" s="137">
        <v>6.1133459999999999</v>
      </c>
      <c r="AC49" s="137">
        <v>6.1226659999999997</v>
      </c>
      <c r="AD49" s="137">
        <v>6.1077810000000001</v>
      </c>
      <c r="AE49" s="137">
        <v>6.1212419999999996</v>
      </c>
      <c r="AF49" s="137">
        <v>6.1231780000000002</v>
      </c>
      <c r="AG49" s="137">
        <v>6.1245859999999999</v>
      </c>
      <c r="AH49" s="137">
        <v>6.1286420000000001</v>
      </c>
      <c r="AI49" s="134">
        <v>-1.0000000000000001E-5</v>
      </c>
    </row>
    <row r="50" spans="1:35" ht="15" customHeight="1">
      <c r="A50" s="21" t="s">
        <v>1098</v>
      </c>
      <c r="B50" s="26" t="s">
        <v>1099</v>
      </c>
      <c r="C50" s="137">
        <v>5.5622879999999997</v>
      </c>
      <c r="D50" s="137">
        <v>5.5690999999999997</v>
      </c>
      <c r="E50" s="137">
        <v>5.5702199999999999</v>
      </c>
      <c r="F50" s="137">
        <v>5.5708989999999998</v>
      </c>
      <c r="G50" s="137">
        <v>5.5714829999999997</v>
      </c>
      <c r="H50" s="137">
        <v>5.5738000000000003</v>
      </c>
      <c r="I50" s="137">
        <v>5.5713730000000004</v>
      </c>
      <c r="J50" s="137">
        <v>5.5731999999999999</v>
      </c>
      <c r="K50" s="137">
        <v>5.572146</v>
      </c>
      <c r="L50" s="137">
        <v>5.5723079999999996</v>
      </c>
      <c r="M50" s="137">
        <v>5.5719799999999999</v>
      </c>
      <c r="N50" s="137">
        <v>5.5709470000000003</v>
      </c>
      <c r="O50" s="137">
        <v>5.5701020000000003</v>
      </c>
      <c r="P50" s="137">
        <v>5.5705920000000004</v>
      </c>
      <c r="Q50" s="137">
        <v>5.5700130000000003</v>
      </c>
      <c r="R50" s="137">
        <v>5.5710829999999998</v>
      </c>
      <c r="S50" s="137">
        <v>5.5704479999999998</v>
      </c>
      <c r="T50" s="137">
        <v>5.5693380000000001</v>
      </c>
      <c r="U50" s="137">
        <v>5.5705989999999996</v>
      </c>
      <c r="V50" s="137">
        <v>5.5686720000000003</v>
      </c>
      <c r="W50" s="137">
        <v>5.5678140000000003</v>
      </c>
      <c r="X50" s="137">
        <v>5.5768750000000002</v>
      </c>
      <c r="Y50" s="137">
        <v>5.584314</v>
      </c>
      <c r="Z50" s="137">
        <v>5.5797660000000002</v>
      </c>
      <c r="AA50" s="137">
        <v>5.5762309999999999</v>
      </c>
      <c r="AB50" s="137">
        <v>5.5726979999999999</v>
      </c>
      <c r="AC50" s="137">
        <v>5.569394</v>
      </c>
      <c r="AD50" s="137">
        <v>5.5642170000000002</v>
      </c>
      <c r="AE50" s="137">
        <v>5.5674640000000002</v>
      </c>
      <c r="AF50" s="137">
        <v>5.567901</v>
      </c>
      <c r="AG50" s="137">
        <v>5.5662229999999999</v>
      </c>
      <c r="AH50" s="137">
        <v>5.5511530000000002</v>
      </c>
      <c r="AI50" s="134">
        <v>-6.4999999999999994E-5</v>
      </c>
    </row>
    <row r="51" spans="1:35" ht="15" customHeight="1">
      <c r="A51" s="21" t="s">
        <v>1100</v>
      </c>
      <c r="B51" s="26" t="s">
        <v>1101</v>
      </c>
      <c r="C51" s="137">
        <v>3.682947</v>
      </c>
      <c r="D51" s="137">
        <v>3.663116</v>
      </c>
      <c r="E51" s="137">
        <v>3.6539239999999999</v>
      </c>
      <c r="F51" s="137">
        <v>3.6615139999999999</v>
      </c>
      <c r="G51" s="137">
        <v>3.6598320000000002</v>
      </c>
      <c r="H51" s="137">
        <v>3.6557029999999999</v>
      </c>
      <c r="I51" s="137">
        <v>3.6514099999999998</v>
      </c>
      <c r="J51" s="137">
        <v>3.6476039999999998</v>
      </c>
      <c r="K51" s="137">
        <v>3.6431520000000002</v>
      </c>
      <c r="L51" s="137">
        <v>3.6405989999999999</v>
      </c>
      <c r="M51" s="137">
        <v>3.6389610000000001</v>
      </c>
      <c r="N51" s="137">
        <v>3.63795</v>
      </c>
      <c r="O51" s="137">
        <v>3.636663</v>
      </c>
      <c r="P51" s="137">
        <v>3.6371530000000001</v>
      </c>
      <c r="Q51" s="137">
        <v>3.6371120000000001</v>
      </c>
      <c r="R51" s="137">
        <v>3.6364209999999999</v>
      </c>
      <c r="S51" s="137">
        <v>3.6349469999999999</v>
      </c>
      <c r="T51" s="137">
        <v>3.6349290000000001</v>
      </c>
      <c r="U51" s="137">
        <v>3.6341160000000001</v>
      </c>
      <c r="V51" s="137">
        <v>3.6343890000000001</v>
      </c>
      <c r="W51" s="137">
        <v>3.634512</v>
      </c>
      <c r="X51" s="137">
        <v>3.636323</v>
      </c>
      <c r="Y51" s="137">
        <v>3.6369690000000001</v>
      </c>
      <c r="Z51" s="137">
        <v>3.6368309999999999</v>
      </c>
      <c r="AA51" s="137">
        <v>3.6374430000000002</v>
      </c>
      <c r="AB51" s="137">
        <v>3.6377199999999998</v>
      </c>
      <c r="AC51" s="137">
        <v>3.6380490000000001</v>
      </c>
      <c r="AD51" s="137">
        <v>3.6380089999999998</v>
      </c>
      <c r="AE51" s="137">
        <v>3.6372040000000001</v>
      </c>
      <c r="AF51" s="137">
        <v>3.6359210000000002</v>
      </c>
      <c r="AG51" s="137">
        <v>3.6357270000000002</v>
      </c>
      <c r="AH51" s="137">
        <v>3.6351249999999999</v>
      </c>
      <c r="AI51" s="134">
        <v>-4.2200000000000001E-4</v>
      </c>
    </row>
    <row r="53" spans="1:35" ht="15" customHeight="1">
      <c r="B53" s="25" t="s">
        <v>1102</v>
      </c>
    </row>
    <row r="54" spans="1:35" ht="15" customHeight="1">
      <c r="A54" s="21" t="s">
        <v>1103</v>
      </c>
      <c r="B54" s="26" t="s">
        <v>1104</v>
      </c>
      <c r="C54" s="137">
        <v>1.036</v>
      </c>
      <c r="D54" s="137">
        <v>1.036</v>
      </c>
      <c r="E54" s="137">
        <v>1.036</v>
      </c>
      <c r="F54" s="137">
        <v>1.036</v>
      </c>
      <c r="G54" s="137">
        <v>1.036</v>
      </c>
      <c r="H54" s="137">
        <v>1.036</v>
      </c>
      <c r="I54" s="137">
        <v>1.036</v>
      </c>
      <c r="J54" s="137">
        <v>1.036</v>
      </c>
      <c r="K54" s="137">
        <v>1.036</v>
      </c>
      <c r="L54" s="137">
        <v>1.036</v>
      </c>
      <c r="M54" s="137">
        <v>1.036</v>
      </c>
      <c r="N54" s="137">
        <v>1.036</v>
      </c>
      <c r="O54" s="137">
        <v>1.036</v>
      </c>
      <c r="P54" s="137">
        <v>1.036</v>
      </c>
      <c r="Q54" s="137">
        <v>1.036</v>
      </c>
      <c r="R54" s="137">
        <v>1.036</v>
      </c>
      <c r="S54" s="137">
        <v>1.036</v>
      </c>
      <c r="T54" s="137">
        <v>1.036</v>
      </c>
      <c r="U54" s="137">
        <v>1.036</v>
      </c>
      <c r="V54" s="137">
        <v>1.036</v>
      </c>
      <c r="W54" s="137">
        <v>1.036</v>
      </c>
      <c r="X54" s="137">
        <v>1.036</v>
      </c>
      <c r="Y54" s="137">
        <v>1.036</v>
      </c>
      <c r="Z54" s="137">
        <v>1.036</v>
      </c>
      <c r="AA54" s="137">
        <v>1.036</v>
      </c>
      <c r="AB54" s="137">
        <v>1.036</v>
      </c>
      <c r="AC54" s="137">
        <v>1.036</v>
      </c>
      <c r="AD54" s="137">
        <v>1.036</v>
      </c>
      <c r="AE54" s="137">
        <v>1.036</v>
      </c>
      <c r="AF54" s="137">
        <v>1.036</v>
      </c>
      <c r="AG54" s="137">
        <v>1.036</v>
      </c>
      <c r="AH54" s="137">
        <v>1.036</v>
      </c>
      <c r="AI54" s="134">
        <v>0</v>
      </c>
    </row>
    <row r="55" spans="1:35" ht="15" customHeight="1">
      <c r="A55" s="21" t="s">
        <v>1105</v>
      </c>
      <c r="B55" s="26" t="s">
        <v>1106</v>
      </c>
      <c r="C55" s="137">
        <v>1.0329999999999999</v>
      </c>
      <c r="D55" s="137">
        <v>1.0329999999999999</v>
      </c>
      <c r="E55" s="137">
        <v>1.0329999999999999</v>
      </c>
      <c r="F55" s="137">
        <v>1.0329999999999999</v>
      </c>
      <c r="G55" s="137">
        <v>1.0329999999999999</v>
      </c>
      <c r="H55" s="137">
        <v>1.0329999999999999</v>
      </c>
      <c r="I55" s="137">
        <v>1.0329999999999999</v>
      </c>
      <c r="J55" s="137">
        <v>1.0329999999999999</v>
      </c>
      <c r="K55" s="137">
        <v>1.0329999999999999</v>
      </c>
      <c r="L55" s="137">
        <v>1.0329999999999999</v>
      </c>
      <c r="M55" s="137">
        <v>1.0329999999999999</v>
      </c>
      <c r="N55" s="137">
        <v>1.0329999999999999</v>
      </c>
      <c r="O55" s="137">
        <v>1.0329999999999999</v>
      </c>
      <c r="P55" s="137">
        <v>1.0329999999999999</v>
      </c>
      <c r="Q55" s="137">
        <v>1.0329999999999999</v>
      </c>
      <c r="R55" s="137">
        <v>1.0329999999999999</v>
      </c>
      <c r="S55" s="137">
        <v>1.0329999999999999</v>
      </c>
      <c r="T55" s="137">
        <v>1.0329999999999999</v>
      </c>
      <c r="U55" s="137">
        <v>1.0329999999999999</v>
      </c>
      <c r="V55" s="137">
        <v>1.0329999999999999</v>
      </c>
      <c r="W55" s="137">
        <v>1.0329999999999999</v>
      </c>
      <c r="X55" s="137">
        <v>1.0329999999999999</v>
      </c>
      <c r="Y55" s="137">
        <v>1.0329999999999999</v>
      </c>
      <c r="Z55" s="137">
        <v>1.0329999999999999</v>
      </c>
      <c r="AA55" s="137">
        <v>1.0329999999999999</v>
      </c>
      <c r="AB55" s="137">
        <v>1.0329999999999999</v>
      </c>
      <c r="AC55" s="137">
        <v>1.0329999999999999</v>
      </c>
      <c r="AD55" s="137">
        <v>1.0329999999999999</v>
      </c>
      <c r="AE55" s="137">
        <v>1.0329999999999999</v>
      </c>
      <c r="AF55" s="137">
        <v>1.0329999999999999</v>
      </c>
      <c r="AG55" s="137">
        <v>1.0329999999999999</v>
      </c>
      <c r="AH55" s="137">
        <v>1.0329999999999999</v>
      </c>
      <c r="AI55" s="134">
        <v>0</v>
      </c>
    </row>
    <row r="56" spans="1:35" ht="15" customHeight="1">
      <c r="A56" s="21" t="s">
        <v>1107</v>
      </c>
      <c r="B56" s="26" t="s">
        <v>1108</v>
      </c>
      <c r="C56" s="137">
        <v>1.038</v>
      </c>
      <c r="D56" s="137">
        <v>1.038</v>
      </c>
      <c r="E56" s="137">
        <v>1.038</v>
      </c>
      <c r="F56" s="137">
        <v>1.038</v>
      </c>
      <c r="G56" s="137">
        <v>1.038</v>
      </c>
      <c r="H56" s="137">
        <v>1.038</v>
      </c>
      <c r="I56" s="137">
        <v>1.038</v>
      </c>
      <c r="J56" s="137">
        <v>1.038</v>
      </c>
      <c r="K56" s="137">
        <v>1.038</v>
      </c>
      <c r="L56" s="137">
        <v>1.038</v>
      </c>
      <c r="M56" s="137">
        <v>1.038</v>
      </c>
      <c r="N56" s="137">
        <v>1.038</v>
      </c>
      <c r="O56" s="137">
        <v>1.038</v>
      </c>
      <c r="P56" s="137">
        <v>1.038</v>
      </c>
      <c r="Q56" s="137">
        <v>1.038</v>
      </c>
      <c r="R56" s="137">
        <v>1.038</v>
      </c>
      <c r="S56" s="137">
        <v>1.038</v>
      </c>
      <c r="T56" s="137">
        <v>1.038</v>
      </c>
      <c r="U56" s="137">
        <v>1.038</v>
      </c>
      <c r="V56" s="137">
        <v>1.038</v>
      </c>
      <c r="W56" s="137">
        <v>1.038</v>
      </c>
      <c r="X56" s="137">
        <v>1.038</v>
      </c>
      <c r="Y56" s="137">
        <v>1.038</v>
      </c>
      <c r="Z56" s="137">
        <v>1.038</v>
      </c>
      <c r="AA56" s="137">
        <v>1.038</v>
      </c>
      <c r="AB56" s="137">
        <v>1.038</v>
      </c>
      <c r="AC56" s="137">
        <v>1.038</v>
      </c>
      <c r="AD56" s="137">
        <v>1.038</v>
      </c>
      <c r="AE56" s="137">
        <v>1.038</v>
      </c>
      <c r="AF56" s="137">
        <v>1.038</v>
      </c>
      <c r="AG56" s="137">
        <v>1.038</v>
      </c>
      <c r="AH56" s="137">
        <v>1.038</v>
      </c>
      <c r="AI56" s="134">
        <v>0</v>
      </c>
    </row>
    <row r="57" spans="1:35" ht="15" customHeight="1">
      <c r="A57" s="21" t="s">
        <v>1109</v>
      </c>
      <c r="B57" s="26" t="s">
        <v>1110</v>
      </c>
      <c r="C57" s="137">
        <v>1.036</v>
      </c>
      <c r="D57" s="137">
        <v>1.036</v>
      </c>
      <c r="E57" s="137">
        <v>1.036</v>
      </c>
      <c r="F57" s="137">
        <v>1.036</v>
      </c>
      <c r="G57" s="137">
        <v>1.036</v>
      </c>
      <c r="H57" s="137">
        <v>1.036</v>
      </c>
      <c r="I57" s="137">
        <v>1.036</v>
      </c>
      <c r="J57" s="137">
        <v>1.036</v>
      </c>
      <c r="K57" s="137">
        <v>1.036</v>
      </c>
      <c r="L57" s="137">
        <v>1.036</v>
      </c>
      <c r="M57" s="137">
        <v>1.036</v>
      </c>
      <c r="N57" s="137">
        <v>1.036</v>
      </c>
      <c r="O57" s="137">
        <v>1.036</v>
      </c>
      <c r="P57" s="137">
        <v>1.036</v>
      </c>
      <c r="Q57" s="137">
        <v>1.036</v>
      </c>
      <c r="R57" s="137">
        <v>1.036</v>
      </c>
      <c r="S57" s="137">
        <v>1.036</v>
      </c>
      <c r="T57" s="137">
        <v>1.036</v>
      </c>
      <c r="U57" s="137">
        <v>1.036</v>
      </c>
      <c r="V57" s="137">
        <v>1.036</v>
      </c>
      <c r="W57" s="137">
        <v>1.036</v>
      </c>
      <c r="X57" s="137">
        <v>1.036</v>
      </c>
      <c r="Y57" s="137">
        <v>1.036</v>
      </c>
      <c r="Z57" s="137">
        <v>1.036</v>
      </c>
      <c r="AA57" s="137">
        <v>1.036</v>
      </c>
      <c r="AB57" s="137">
        <v>1.036</v>
      </c>
      <c r="AC57" s="137">
        <v>1.036</v>
      </c>
      <c r="AD57" s="137">
        <v>1.036</v>
      </c>
      <c r="AE57" s="137">
        <v>1.036</v>
      </c>
      <c r="AF57" s="137">
        <v>1.036</v>
      </c>
      <c r="AG57" s="137">
        <v>1.036</v>
      </c>
      <c r="AH57" s="137">
        <v>1.036</v>
      </c>
      <c r="AI57" s="134">
        <v>0</v>
      </c>
    </row>
    <row r="58" spans="1:35" ht="15" customHeight="1">
      <c r="A58" s="21" t="s">
        <v>1111</v>
      </c>
      <c r="B58" s="26" t="s">
        <v>1112</v>
      </c>
      <c r="C58" s="137">
        <v>1.0249999999999999</v>
      </c>
      <c r="D58" s="137">
        <v>1.0249999999999999</v>
      </c>
      <c r="E58" s="137">
        <v>1.0249999999999999</v>
      </c>
      <c r="F58" s="137">
        <v>1.0249999999999999</v>
      </c>
      <c r="G58" s="137">
        <v>1.0249999999999999</v>
      </c>
      <c r="H58" s="137">
        <v>1.0249999999999999</v>
      </c>
      <c r="I58" s="137">
        <v>1.0249999999999999</v>
      </c>
      <c r="J58" s="137">
        <v>1.0249999999999999</v>
      </c>
      <c r="K58" s="137">
        <v>1.0249999999999999</v>
      </c>
      <c r="L58" s="137">
        <v>1.0249999999999999</v>
      </c>
      <c r="M58" s="137">
        <v>1.0249999999999999</v>
      </c>
      <c r="N58" s="137">
        <v>1.0249999999999999</v>
      </c>
      <c r="O58" s="137">
        <v>1.0249999999999999</v>
      </c>
      <c r="P58" s="137">
        <v>1.0249999999999999</v>
      </c>
      <c r="Q58" s="137">
        <v>1.0249999999999999</v>
      </c>
      <c r="R58" s="137">
        <v>1.0249999999999999</v>
      </c>
      <c r="S58" s="137">
        <v>1.0249999999999999</v>
      </c>
      <c r="T58" s="137">
        <v>1.0249999999999999</v>
      </c>
      <c r="U58" s="137">
        <v>1.0249999999999999</v>
      </c>
      <c r="V58" s="137">
        <v>1.0249999999999999</v>
      </c>
      <c r="W58" s="137">
        <v>1.0249999999999999</v>
      </c>
      <c r="X58" s="137">
        <v>1.0249999999999999</v>
      </c>
      <c r="Y58" s="137">
        <v>1.0249999999999999</v>
      </c>
      <c r="Z58" s="137">
        <v>1.0249999999999999</v>
      </c>
      <c r="AA58" s="137">
        <v>1.0249999999999999</v>
      </c>
      <c r="AB58" s="137">
        <v>1.0249999999999999</v>
      </c>
      <c r="AC58" s="137">
        <v>1.0249999999999999</v>
      </c>
      <c r="AD58" s="137">
        <v>1.0249999999999999</v>
      </c>
      <c r="AE58" s="137">
        <v>1.0249999999999999</v>
      </c>
      <c r="AF58" s="137">
        <v>1.0249999999999999</v>
      </c>
      <c r="AG58" s="137">
        <v>1.0249999999999999</v>
      </c>
      <c r="AH58" s="137">
        <v>1.0249999999999999</v>
      </c>
      <c r="AI58" s="134">
        <v>0</v>
      </c>
    </row>
    <row r="59" spans="1:35" ht="15" customHeight="1">
      <c r="A59" s="21" t="s">
        <v>1113</v>
      </c>
      <c r="B59" s="26" t="s">
        <v>1114</v>
      </c>
      <c r="C59" s="137">
        <v>1.0089999999999999</v>
      </c>
      <c r="D59" s="137">
        <v>1.0089999999999999</v>
      </c>
      <c r="E59" s="137">
        <v>1.0089999999999999</v>
      </c>
      <c r="F59" s="137">
        <v>1.0089999999999999</v>
      </c>
      <c r="G59" s="137">
        <v>1.0089999999999999</v>
      </c>
      <c r="H59" s="137">
        <v>1.0089999999999999</v>
      </c>
      <c r="I59" s="137">
        <v>1.0089999999999999</v>
      </c>
      <c r="J59" s="137">
        <v>1.0089999999999999</v>
      </c>
      <c r="K59" s="137">
        <v>1.0089999999999999</v>
      </c>
      <c r="L59" s="137">
        <v>1.0089999999999999</v>
      </c>
      <c r="M59" s="137">
        <v>1.0089999999999999</v>
      </c>
      <c r="N59" s="137">
        <v>1.0089999999999999</v>
      </c>
      <c r="O59" s="137">
        <v>1.0089999999999999</v>
      </c>
      <c r="P59" s="137">
        <v>1.0089999999999999</v>
      </c>
      <c r="Q59" s="137">
        <v>1.0089999999999999</v>
      </c>
      <c r="R59" s="137">
        <v>1.0089999999999999</v>
      </c>
      <c r="S59" s="137">
        <v>1.0089999999999999</v>
      </c>
      <c r="T59" s="137">
        <v>1.0089999999999999</v>
      </c>
      <c r="U59" s="137">
        <v>1.0089999999999999</v>
      </c>
      <c r="V59" s="137">
        <v>1.0089999999999999</v>
      </c>
      <c r="W59" s="137">
        <v>1.0089999999999999</v>
      </c>
      <c r="X59" s="137">
        <v>1.0089999999999999</v>
      </c>
      <c r="Y59" s="137">
        <v>1.0089999999999999</v>
      </c>
      <c r="Z59" s="137">
        <v>1.0089999999999999</v>
      </c>
      <c r="AA59" s="137">
        <v>1.0089999999999999</v>
      </c>
      <c r="AB59" s="137">
        <v>1.0089999999999999</v>
      </c>
      <c r="AC59" s="137">
        <v>1.0089999999999999</v>
      </c>
      <c r="AD59" s="137">
        <v>1.0089999999999999</v>
      </c>
      <c r="AE59" s="137">
        <v>1.0089999999999999</v>
      </c>
      <c r="AF59" s="137">
        <v>1.0089999999999999</v>
      </c>
      <c r="AG59" s="137">
        <v>1.0089999999999999</v>
      </c>
      <c r="AH59" s="137">
        <v>1.0089999999999999</v>
      </c>
      <c r="AI59" s="134">
        <v>0</v>
      </c>
    </row>
    <row r="60" spans="1:35" ht="15" customHeight="1">
      <c r="A60" s="21" t="s">
        <v>1115</v>
      </c>
      <c r="B60" s="26" t="s">
        <v>893</v>
      </c>
      <c r="C60" s="137">
        <v>0.96</v>
      </c>
      <c r="D60" s="137">
        <v>0.96</v>
      </c>
      <c r="E60" s="137">
        <v>0.96</v>
      </c>
      <c r="F60" s="137">
        <v>0.96</v>
      </c>
      <c r="G60" s="137">
        <v>0.96</v>
      </c>
      <c r="H60" s="137">
        <v>0.96</v>
      </c>
      <c r="I60" s="137">
        <v>0.96</v>
      </c>
      <c r="J60" s="137">
        <v>0.96</v>
      </c>
      <c r="K60" s="137">
        <v>0.96</v>
      </c>
      <c r="L60" s="137">
        <v>0.96</v>
      </c>
      <c r="M60" s="137">
        <v>0.96</v>
      </c>
      <c r="N60" s="137">
        <v>0.96</v>
      </c>
      <c r="O60" s="137">
        <v>0.96</v>
      </c>
      <c r="P60" s="137">
        <v>0.96</v>
      </c>
      <c r="Q60" s="137">
        <v>0.96</v>
      </c>
      <c r="R60" s="137">
        <v>0.96</v>
      </c>
      <c r="S60" s="137">
        <v>0.96</v>
      </c>
      <c r="T60" s="137">
        <v>0.96</v>
      </c>
      <c r="U60" s="137">
        <v>0.96</v>
      </c>
      <c r="V60" s="137">
        <v>0.96</v>
      </c>
      <c r="W60" s="137">
        <v>0.96</v>
      </c>
      <c r="X60" s="137">
        <v>0.96</v>
      </c>
      <c r="Y60" s="137">
        <v>0.96</v>
      </c>
      <c r="Z60" s="137">
        <v>0.96</v>
      </c>
      <c r="AA60" s="137">
        <v>0.96</v>
      </c>
      <c r="AB60" s="137">
        <v>0.96</v>
      </c>
      <c r="AC60" s="137">
        <v>0.96</v>
      </c>
      <c r="AD60" s="137">
        <v>0.96</v>
      </c>
      <c r="AE60" s="137">
        <v>0.96</v>
      </c>
      <c r="AF60" s="137">
        <v>0.96</v>
      </c>
      <c r="AG60" s="137">
        <v>0.96</v>
      </c>
      <c r="AH60" s="137">
        <v>0.96</v>
      </c>
      <c r="AI60" s="134">
        <v>0</v>
      </c>
    </row>
    <row r="62" spans="1:35" ht="15" customHeight="1">
      <c r="B62" s="25" t="s">
        <v>1116</v>
      </c>
    </row>
    <row r="63" spans="1:35" ht="15" customHeight="1">
      <c r="A63" s="21" t="s">
        <v>1117</v>
      </c>
      <c r="B63" s="26" t="s">
        <v>1110</v>
      </c>
      <c r="C63" s="27">
        <v>20.107996</v>
      </c>
      <c r="D63" s="27">
        <v>20.318144</v>
      </c>
      <c r="E63" s="27">
        <v>20.830228999999999</v>
      </c>
      <c r="F63" s="27">
        <v>21.005168999999999</v>
      </c>
      <c r="G63" s="27">
        <v>20.932462999999998</v>
      </c>
      <c r="H63" s="27">
        <v>20.948841000000002</v>
      </c>
      <c r="I63" s="27">
        <v>20.990414000000001</v>
      </c>
      <c r="J63" s="27">
        <v>20.867704</v>
      </c>
      <c r="K63" s="27">
        <v>20.885035999999999</v>
      </c>
      <c r="L63" s="27">
        <v>20.878651000000001</v>
      </c>
      <c r="M63" s="27">
        <v>20.801617</v>
      </c>
      <c r="N63" s="27">
        <v>20.815228999999999</v>
      </c>
      <c r="O63" s="27">
        <v>20.786014999999999</v>
      </c>
      <c r="P63" s="27">
        <v>20.780708000000001</v>
      </c>
      <c r="Q63" s="27">
        <v>20.778521999999999</v>
      </c>
      <c r="R63" s="27">
        <v>20.774889000000002</v>
      </c>
      <c r="S63" s="27">
        <v>20.83877</v>
      </c>
      <c r="T63" s="27">
        <v>20.881236999999999</v>
      </c>
      <c r="U63" s="27">
        <v>21.003589999999999</v>
      </c>
      <c r="V63" s="27">
        <v>21.051472</v>
      </c>
      <c r="W63" s="27">
        <v>21.176898999999999</v>
      </c>
      <c r="X63" s="27">
        <v>21.192974</v>
      </c>
      <c r="Y63" s="27">
        <v>21.200529</v>
      </c>
      <c r="Z63" s="27">
        <v>21.213697</v>
      </c>
      <c r="AA63" s="27">
        <v>21.223731999999998</v>
      </c>
      <c r="AB63" s="27">
        <v>21.217839999999999</v>
      </c>
      <c r="AC63" s="27">
        <v>21.255237999999999</v>
      </c>
      <c r="AD63" s="27">
        <v>21.205929000000001</v>
      </c>
      <c r="AE63" s="27">
        <v>21.193670000000001</v>
      </c>
      <c r="AF63" s="27">
        <v>21.181011000000002</v>
      </c>
      <c r="AG63" s="27">
        <v>21.175581000000001</v>
      </c>
      <c r="AH63" s="27">
        <v>21.169806999999999</v>
      </c>
      <c r="AI63" s="134">
        <v>1.6609999999999999E-3</v>
      </c>
    </row>
    <row r="64" spans="1:35" ht="15" customHeight="1">
      <c r="A64" s="21" t="s">
        <v>1118</v>
      </c>
      <c r="B64" s="26" t="s">
        <v>1119</v>
      </c>
      <c r="C64" s="27">
        <v>25.010605000000002</v>
      </c>
      <c r="D64" s="27">
        <v>24.950258000000002</v>
      </c>
      <c r="E64" s="27">
        <v>24.901592000000001</v>
      </c>
      <c r="F64" s="27">
        <v>24.966605999999999</v>
      </c>
      <c r="G64" s="27">
        <v>24.957042999999999</v>
      </c>
      <c r="H64" s="27">
        <v>24.966684000000001</v>
      </c>
      <c r="I64" s="27">
        <v>25.136524000000001</v>
      </c>
      <c r="J64" s="27">
        <v>25.113142</v>
      </c>
      <c r="K64" s="27">
        <v>25.075571</v>
      </c>
      <c r="L64" s="27">
        <v>25.017983999999998</v>
      </c>
      <c r="M64" s="27">
        <v>25.009913999999998</v>
      </c>
      <c r="N64" s="27">
        <v>24.955563000000001</v>
      </c>
      <c r="O64" s="27">
        <v>24.95261</v>
      </c>
      <c r="P64" s="27">
        <v>24.941199999999998</v>
      </c>
      <c r="Q64" s="27">
        <v>24.913005999999999</v>
      </c>
      <c r="R64" s="27">
        <v>24.918890000000001</v>
      </c>
      <c r="S64" s="27">
        <v>24.901592000000001</v>
      </c>
      <c r="T64" s="27">
        <v>24.898409000000001</v>
      </c>
      <c r="U64" s="27">
        <v>24.837396999999999</v>
      </c>
      <c r="V64" s="27">
        <v>24.829495999999999</v>
      </c>
      <c r="W64" s="27">
        <v>24.798376000000001</v>
      </c>
      <c r="X64" s="27">
        <v>24.795674999999999</v>
      </c>
      <c r="Y64" s="27">
        <v>24.792542000000001</v>
      </c>
      <c r="Z64" s="27">
        <v>24.774308999999999</v>
      </c>
      <c r="AA64" s="27">
        <v>24.761419</v>
      </c>
      <c r="AB64" s="27">
        <v>24.746127999999999</v>
      </c>
      <c r="AC64" s="27">
        <v>24.723019000000001</v>
      </c>
      <c r="AD64" s="27">
        <v>24.704401000000001</v>
      </c>
      <c r="AE64" s="27">
        <v>24.684570000000001</v>
      </c>
      <c r="AF64" s="27">
        <v>24.666281000000001</v>
      </c>
      <c r="AG64" s="27">
        <v>24.648313999999999</v>
      </c>
      <c r="AH64" s="27">
        <v>24.622223000000002</v>
      </c>
      <c r="AI64" s="134">
        <v>-5.0500000000000002E-4</v>
      </c>
    </row>
    <row r="65" spans="1:35" ht="15" customHeight="1">
      <c r="A65" s="21" t="s">
        <v>1120</v>
      </c>
      <c r="B65" s="26" t="s">
        <v>1121</v>
      </c>
      <c r="C65" s="27">
        <v>17.098700000000001</v>
      </c>
      <c r="D65" s="27">
        <v>17.036911</v>
      </c>
      <c r="E65" s="27">
        <v>17.074304999999999</v>
      </c>
      <c r="F65" s="27">
        <v>17.134657000000001</v>
      </c>
      <c r="G65" s="27">
        <v>17.110624000000001</v>
      </c>
      <c r="H65" s="27">
        <v>17.094351</v>
      </c>
      <c r="I65" s="27">
        <v>17.020879999999998</v>
      </c>
      <c r="J65" s="27">
        <v>16.996282999999998</v>
      </c>
      <c r="K65" s="27">
        <v>16.965294</v>
      </c>
      <c r="L65" s="27">
        <v>16.941599</v>
      </c>
      <c r="M65" s="27">
        <v>16.919453000000001</v>
      </c>
      <c r="N65" s="27">
        <v>16.916333999999999</v>
      </c>
      <c r="O65" s="27">
        <v>16.913284000000001</v>
      </c>
      <c r="P65" s="27">
        <v>16.920660000000002</v>
      </c>
      <c r="Q65" s="27">
        <v>16.924427000000001</v>
      </c>
      <c r="R65" s="27">
        <v>16.918060000000001</v>
      </c>
      <c r="S65" s="27">
        <v>16.909447</v>
      </c>
      <c r="T65" s="27">
        <v>16.931795000000001</v>
      </c>
      <c r="U65" s="27">
        <v>16.902866</v>
      </c>
      <c r="V65" s="27">
        <v>16.884627999999999</v>
      </c>
      <c r="W65" s="27">
        <v>16.930911999999999</v>
      </c>
      <c r="X65" s="27">
        <v>16.942768000000001</v>
      </c>
      <c r="Y65" s="27">
        <v>16.932089000000001</v>
      </c>
      <c r="Z65" s="27">
        <v>16.939661000000001</v>
      </c>
      <c r="AA65" s="27">
        <v>16.935237999999998</v>
      </c>
      <c r="AB65" s="27">
        <v>16.944445000000002</v>
      </c>
      <c r="AC65" s="27">
        <v>16.963383</v>
      </c>
      <c r="AD65" s="27">
        <v>16.945263000000001</v>
      </c>
      <c r="AE65" s="27">
        <v>16.933554000000001</v>
      </c>
      <c r="AF65" s="27">
        <v>16.928518</v>
      </c>
      <c r="AG65" s="27">
        <v>16.922457000000001</v>
      </c>
      <c r="AH65" s="27">
        <v>16.937262</v>
      </c>
      <c r="AI65" s="134">
        <v>-3.0600000000000001E-4</v>
      </c>
    </row>
    <row r="66" spans="1:35" ht="15" customHeight="1">
      <c r="A66" s="21" t="s">
        <v>1122</v>
      </c>
      <c r="B66" s="26" t="s">
        <v>1104</v>
      </c>
      <c r="C66" s="27">
        <v>19.319507999999999</v>
      </c>
      <c r="D66" s="27">
        <v>19.593052</v>
      </c>
      <c r="E66" s="27">
        <v>19.970227999999999</v>
      </c>
      <c r="F66" s="27">
        <v>20.024702000000001</v>
      </c>
      <c r="G66" s="27">
        <v>19.885487000000001</v>
      </c>
      <c r="H66" s="27">
        <v>19.877749999999999</v>
      </c>
      <c r="I66" s="27">
        <v>19.882921</v>
      </c>
      <c r="J66" s="27">
        <v>19.787554</v>
      </c>
      <c r="K66" s="27">
        <v>19.815334</v>
      </c>
      <c r="L66" s="27">
        <v>19.843052</v>
      </c>
      <c r="M66" s="27">
        <v>19.777653000000001</v>
      </c>
      <c r="N66" s="27">
        <v>19.787804000000001</v>
      </c>
      <c r="O66" s="27">
        <v>19.752319</v>
      </c>
      <c r="P66" s="27">
        <v>19.747979999999998</v>
      </c>
      <c r="Q66" s="27">
        <v>19.758474</v>
      </c>
      <c r="R66" s="27">
        <v>19.752613</v>
      </c>
      <c r="S66" s="27">
        <v>19.81147</v>
      </c>
      <c r="T66" s="27">
        <v>19.851772</v>
      </c>
      <c r="U66" s="27">
        <v>19.985645000000002</v>
      </c>
      <c r="V66" s="27">
        <v>20.025933999999999</v>
      </c>
      <c r="W66" s="27">
        <v>20.164141000000001</v>
      </c>
      <c r="X66" s="27">
        <v>20.180698</v>
      </c>
      <c r="Y66" s="27">
        <v>20.187028999999999</v>
      </c>
      <c r="Z66" s="27">
        <v>20.200372999999999</v>
      </c>
      <c r="AA66" s="27">
        <v>20.215450000000001</v>
      </c>
      <c r="AB66" s="27">
        <v>20.208798999999999</v>
      </c>
      <c r="AC66" s="27">
        <v>20.246120000000001</v>
      </c>
      <c r="AD66" s="27">
        <v>20.196895999999999</v>
      </c>
      <c r="AE66" s="27">
        <v>20.18384</v>
      </c>
      <c r="AF66" s="27">
        <v>20.168226000000001</v>
      </c>
      <c r="AG66" s="27">
        <v>20.153607999999998</v>
      </c>
      <c r="AH66" s="27">
        <v>20.147829000000002</v>
      </c>
      <c r="AI66" s="134">
        <v>1.3550000000000001E-3</v>
      </c>
    </row>
    <row r="67" spans="1:35" ht="15" customHeight="1">
      <c r="A67" s="21" t="s">
        <v>1123</v>
      </c>
      <c r="B67" s="26" t="s">
        <v>1124</v>
      </c>
      <c r="C67" s="27">
        <v>19.620101999999999</v>
      </c>
      <c r="D67" s="27">
        <v>19.620101999999999</v>
      </c>
      <c r="E67" s="27">
        <v>19.603287000000002</v>
      </c>
      <c r="F67" s="27">
        <v>19.601509</v>
      </c>
      <c r="G67" s="27">
        <v>19.573495999999999</v>
      </c>
      <c r="H67" s="27">
        <v>19.466571999999999</v>
      </c>
      <c r="I67" s="27">
        <v>19.41544</v>
      </c>
      <c r="J67" s="27">
        <v>19.413862000000002</v>
      </c>
      <c r="K67" s="27">
        <v>19.34948</v>
      </c>
      <c r="L67" s="27">
        <v>19.335515999999998</v>
      </c>
      <c r="M67" s="27">
        <v>19.344664000000002</v>
      </c>
      <c r="N67" s="27">
        <v>19.338370999999999</v>
      </c>
      <c r="O67" s="27">
        <v>19.330476999999998</v>
      </c>
      <c r="P67" s="27">
        <v>19.295473000000001</v>
      </c>
      <c r="Q67" s="27">
        <v>19.296977999999999</v>
      </c>
      <c r="R67" s="27">
        <v>19.326291999999999</v>
      </c>
      <c r="S67" s="27">
        <v>19.278365999999998</v>
      </c>
      <c r="T67" s="27">
        <v>19.287265999999999</v>
      </c>
      <c r="U67" s="27">
        <v>19.246696</v>
      </c>
      <c r="V67" s="27">
        <v>19.276081000000001</v>
      </c>
      <c r="W67" s="27">
        <v>19.261088999999998</v>
      </c>
      <c r="X67" s="27">
        <v>19.290503000000001</v>
      </c>
      <c r="Y67" s="27">
        <v>19.250074000000001</v>
      </c>
      <c r="Z67" s="27">
        <v>19.207937000000001</v>
      </c>
      <c r="AA67" s="27">
        <v>19.102990999999999</v>
      </c>
      <c r="AB67" s="27">
        <v>19.079540000000001</v>
      </c>
      <c r="AC67" s="27">
        <v>19.036456999999999</v>
      </c>
      <c r="AD67" s="27">
        <v>19.012492999999999</v>
      </c>
      <c r="AE67" s="27">
        <v>18.982610999999999</v>
      </c>
      <c r="AF67" s="27">
        <v>18.956731999999999</v>
      </c>
      <c r="AG67" s="27">
        <v>18.923100999999999</v>
      </c>
      <c r="AH67" s="27">
        <v>18.885232999999999</v>
      </c>
      <c r="AI67" s="134">
        <v>-1.2310000000000001E-3</v>
      </c>
    </row>
    <row r="68" spans="1:35" ht="15" customHeight="1">
      <c r="A68" s="21" t="s">
        <v>1125</v>
      </c>
      <c r="B68" s="26" t="s">
        <v>1126</v>
      </c>
      <c r="C68" s="27">
        <v>21.043057999999998</v>
      </c>
      <c r="D68" s="27">
        <v>20.843399000000002</v>
      </c>
      <c r="E68" s="27">
        <v>20.960943</v>
      </c>
      <c r="F68" s="27">
        <v>20.968461999999999</v>
      </c>
      <c r="G68" s="27">
        <v>20.970217000000002</v>
      </c>
      <c r="H68" s="27">
        <v>20.968295999999999</v>
      </c>
      <c r="I68" s="27">
        <v>20.939036999999999</v>
      </c>
      <c r="J68" s="27">
        <v>20.936917999999999</v>
      </c>
      <c r="K68" s="27">
        <v>20.933427999999999</v>
      </c>
      <c r="L68" s="27">
        <v>20.929811000000001</v>
      </c>
      <c r="M68" s="27">
        <v>20.925148</v>
      </c>
      <c r="N68" s="27">
        <v>20.919725</v>
      </c>
      <c r="O68" s="27">
        <v>20.914186000000001</v>
      </c>
      <c r="P68" s="27">
        <v>20.907404</v>
      </c>
      <c r="Q68" s="27">
        <v>20.899405000000002</v>
      </c>
      <c r="R68" s="27">
        <v>20.891354</v>
      </c>
      <c r="S68" s="27">
        <v>20.87932</v>
      </c>
      <c r="T68" s="27">
        <v>20.877127000000002</v>
      </c>
      <c r="U68" s="27">
        <v>20.876255</v>
      </c>
      <c r="V68" s="27">
        <v>20.875603000000002</v>
      </c>
      <c r="W68" s="27">
        <v>20.875419999999998</v>
      </c>
      <c r="X68" s="27">
        <v>20.875737999999998</v>
      </c>
      <c r="Y68" s="27">
        <v>20.876522000000001</v>
      </c>
      <c r="Z68" s="27">
        <v>20.876638</v>
      </c>
      <c r="AA68" s="27">
        <v>20.878050000000002</v>
      </c>
      <c r="AB68" s="27">
        <v>20.879635</v>
      </c>
      <c r="AC68" s="27">
        <v>20.881257999999999</v>
      </c>
      <c r="AD68" s="27">
        <v>20.882891000000001</v>
      </c>
      <c r="AE68" s="27">
        <v>20.884951000000001</v>
      </c>
      <c r="AF68" s="27">
        <v>20.886838999999998</v>
      </c>
      <c r="AG68" s="27">
        <v>20.888597000000001</v>
      </c>
      <c r="AH68" s="27">
        <v>20.891000999999999</v>
      </c>
      <c r="AI68" s="134">
        <v>-2.34E-4</v>
      </c>
    </row>
    <row r="69" spans="1:35" ht="15" customHeight="1">
      <c r="A69" s="21" t="s">
        <v>1127</v>
      </c>
      <c r="B69" s="26" t="s">
        <v>1128</v>
      </c>
      <c r="C69" s="27">
        <v>28.581568000000001</v>
      </c>
      <c r="D69" s="27">
        <v>28.543907000000001</v>
      </c>
      <c r="E69" s="27">
        <v>28.504103000000001</v>
      </c>
      <c r="F69" s="27">
        <v>28.473322</v>
      </c>
      <c r="G69" s="27">
        <v>28.433094000000001</v>
      </c>
      <c r="H69" s="27">
        <v>28.428764000000001</v>
      </c>
      <c r="I69" s="27">
        <v>28.424710999999999</v>
      </c>
      <c r="J69" s="27">
        <v>28.422260000000001</v>
      </c>
      <c r="K69" s="27">
        <v>28.420012</v>
      </c>
      <c r="L69" s="27">
        <v>28.417757000000002</v>
      </c>
      <c r="M69" s="27">
        <v>28.414967999999998</v>
      </c>
      <c r="N69" s="27">
        <v>28.413546</v>
      </c>
      <c r="O69" s="27">
        <v>28.415258000000001</v>
      </c>
      <c r="P69" s="27">
        <v>28.416913999999998</v>
      </c>
      <c r="Q69" s="27">
        <v>28.419601</v>
      </c>
      <c r="R69" s="27">
        <v>28.421807999999999</v>
      </c>
      <c r="S69" s="27">
        <v>28.423497999999999</v>
      </c>
      <c r="T69" s="27">
        <v>28.425673</v>
      </c>
      <c r="U69" s="27">
        <v>28.427181000000001</v>
      </c>
      <c r="V69" s="27">
        <v>28.428422999999999</v>
      </c>
      <c r="W69" s="27">
        <v>28.430183</v>
      </c>
      <c r="X69" s="27">
        <v>28.431017000000001</v>
      </c>
      <c r="Y69" s="27">
        <v>28.431168</v>
      </c>
      <c r="Z69" s="27">
        <v>28.432625000000002</v>
      </c>
      <c r="AA69" s="27">
        <v>28.432987000000001</v>
      </c>
      <c r="AB69" s="27">
        <v>28.433567</v>
      </c>
      <c r="AC69" s="27">
        <v>28.433782999999998</v>
      </c>
      <c r="AD69" s="27">
        <v>28.433882000000001</v>
      </c>
      <c r="AE69" s="27">
        <v>28.433848999999999</v>
      </c>
      <c r="AF69" s="27">
        <v>28.434155000000001</v>
      </c>
      <c r="AG69" s="27">
        <v>28.433477</v>
      </c>
      <c r="AH69" s="27">
        <v>28.432860999999999</v>
      </c>
      <c r="AI69" s="134">
        <v>-1.6799999999999999E-4</v>
      </c>
    </row>
    <row r="70" spans="1:35" ht="15" customHeight="1">
      <c r="A70" s="21" t="s">
        <v>1129</v>
      </c>
      <c r="B70" s="26" t="s">
        <v>1130</v>
      </c>
      <c r="C70" s="27">
        <v>18.673438999999998</v>
      </c>
      <c r="D70" s="27">
        <v>18.939921999999999</v>
      </c>
      <c r="E70" s="27">
        <v>19.385186999999998</v>
      </c>
      <c r="F70" s="27">
        <v>19.445494</v>
      </c>
      <c r="G70" s="27">
        <v>19.235783000000001</v>
      </c>
      <c r="H70" s="27">
        <v>19.228591999999999</v>
      </c>
      <c r="I70" s="27">
        <v>19.203704999999999</v>
      </c>
      <c r="J70" s="27">
        <v>19.138123</v>
      </c>
      <c r="K70" s="27">
        <v>19.177586000000002</v>
      </c>
      <c r="L70" s="27">
        <v>19.215916</v>
      </c>
      <c r="M70" s="27">
        <v>19.146538</v>
      </c>
      <c r="N70" s="27">
        <v>19.163070999999999</v>
      </c>
      <c r="O70" s="27">
        <v>19.121212</v>
      </c>
      <c r="P70" s="27">
        <v>19.115891000000001</v>
      </c>
      <c r="Q70" s="27">
        <v>19.131986999999999</v>
      </c>
      <c r="R70" s="27">
        <v>19.119924999999999</v>
      </c>
      <c r="S70" s="27">
        <v>19.182236</v>
      </c>
      <c r="T70" s="27">
        <v>19.221764</v>
      </c>
      <c r="U70" s="27">
        <v>19.373732</v>
      </c>
      <c r="V70" s="27">
        <v>19.411179000000001</v>
      </c>
      <c r="W70" s="27">
        <v>19.565511999999998</v>
      </c>
      <c r="X70" s="27">
        <v>19.582636000000001</v>
      </c>
      <c r="Y70" s="27">
        <v>19.58963</v>
      </c>
      <c r="Z70" s="27">
        <v>19.602207</v>
      </c>
      <c r="AA70" s="27">
        <v>19.620674000000001</v>
      </c>
      <c r="AB70" s="27">
        <v>19.614173999999998</v>
      </c>
      <c r="AC70" s="27">
        <v>19.655563000000001</v>
      </c>
      <c r="AD70" s="27">
        <v>19.607094</v>
      </c>
      <c r="AE70" s="27">
        <v>19.595407000000002</v>
      </c>
      <c r="AF70" s="27">
        <v>19.578607999999999</v>
      </c>
      <c r="AG70" s="27">
        <v>19.563803</v>
      </c>
      <c r="AH70" s="27">
        <v>19.563299000000001</v>
      </c>
      <c r="AI70" s="134">
        <v>1.503E-3</v>
      </c>
    </row>
    <row r="71" spans="1:35" ht="15" customHeight="1">
      <c r="A71" s="21" t="s">
        <v>1131</v>
      </c>
      <c r="B71" s="26" t="s">
        <v>1112</v>
      </c>
      <c r="C71" s="27">
        <v>23.725415999999999</v>
      </c>
      <c r="D71" s="27">
        <v>23.829556</v>
      </c>
      <c r="E71" s="27">
        <v>24.512758000000002</v>
      </c>
      <c r="F71" s="27">
        <v>24.238002999999999</v>
      </c>
      <c r="G71" s="27">
        <v>24.380334999999999</v>
      </c>
      <c r="H71" s="27">
        <v>24.462688</v>
      </c>
      <c r="I71" s="27">
        <v>24.386762999999998</v>
      </c>
      <c r="J71" s="27">
        <v>24.295998000000001</v>
      </c>
      <c r="K71" s="27">
        <v>24.291874</v>
      </c>
      <c r="L71" s="27">
        <v>24.306661999999999</v>
      </c>
      <c r="M71" s="27">
        <v>24.354821999999999</v>
      </c>
      <c r="N71" s="27">
        <v>24.541502000000001</v>
      </c>
      <c r="O71" s="27">
        <v>24.542369999999998</v>
      </c>
      <c r="P71" s="27">
        <v>24.543257000000001</v>
      </c>
      <c r="Q71" s="27">
        <v>24.544046000000002</v>
      </c>
      <c r="R71" s="27">
        <v>24.544478999999999</v>
      </c>
      <c r="S71" s="27">
        <v>24.545363999999999</v>
      </c>
      <c r="T71" s="27">
        <v>24.544547999999999</v>
      </c>
      <c r="U71" s="27">
        <v>24.543606</v>
      </c>
      <c r="V71" s="27">
        <v>24.542346999999999</v>
      </c>
      <c r="W71" s="27">
        <v>24.541156999999998</v>
      </c>
      <c r="X71" s="27">
        <v>24.539657999999999</v>
      </c>
      <c r="Y71" s="27">
        <v>24.537963999999999</v>
      </c>
      <c r="Z71" s="27">
        <v>24.536276000000001</v>
      </c>
      <c r="AA71" s="27">
        <v>24.534416</v>
      </c>
      <c r="AB71" s="27">
        <v>24.532360000000001</v>
      </c>
      <c r="AC71" s="27">
        <v>24.530172</v>
      </c>
      <c r="AD71" s="27">
        <v>24.527885000000001</v>
      </c>
      <c r="AE71" s="27">
        <v>24.525411999999999</v>
      </c>
      <c r="AF71" s="27">
        <v>24.523067000000001</v>
      </c>
      <c r="AG71" s="27">
        <v>24.520723</v>
      </c>
      <c r="AH71" s="27">
        <v>24.518303</v>
      </c>
      <c r="AI71" s="134">
        <v>1.0610000000000001E-3</v>
      </c>
    </row>
    <row r="72" spans="1:35" ht="15" customHeight="1">
      <c r="A72" s="21" t="s">
        <v>1132</v>
      </c>
      <c r="B72" s="26" t="s">
        <v>1114</v>
      </c>
      <c r="C72" s="27">
        <v>25.898951</v>
      </c>
      <c r="D72" s="27">
        <v>25.732492000000001</v>
      </c>
      <c r="E72" s="27">
        <v>26.026116999999999</v>
      </c>
      <c r="F72" s="27">
        <v>25.920909999999999</v>
      </c>
      <c r="G72" s="27">
        <v>25.912618999999999</v>
      </c>
      <c r="H72" s="27">
        <v>25.927626</v>
      </c>
      <c r="I72" s="27">
        <v>25.823651999999999</v>
      </c>
      <c r="J72" s="27">
        <v>25.804659000000001</v>
      </c>
      <c r="K72" s="27">
        <v>25.762657000000001</v>
      </c>
      <c r="L72" s="27">
        <v>25.681837000000002</v>
      </c>
      <c r="M72" s="27">
        <v>25.645029000000001</v>
      </c>
      <c r="N72" s="27">
        <v>25.640720000000002</v>
      </c>
      <c r="O72" s="27">
        <v>25.622510999999999</v>
      </c>
      <c r="P72" s="27">
        <v>25.605309999999999</v>
      </c>
      <c r="Q72" s="27">
        <v>25.578989</v>
      </c>
      <c r="R72" s="27">
        <v>25.558952000000001</v>
      </c>
      <c r="S72" s="27">
        <v>25.563030000000001</v>
      </c>
      <c r="T72" s="27">
        <v>25.568812999999999</v>
      </c>
      <c r="U72" s="27">
        <v>25.577573999999998</v>
      </c>
      <c r="V72" s="27">
        <v>25.597555</v>
      </c>
      <c r="W72" s="27">
        <v>25.582424</v>
      </c>
      <c r="X72" s="27">
        <v>25.577514999999998</v>
      </c>
      <c r="Y72" s="27">
        <v>25.564990999999999</v>
      </c>
      <c r="Z72" s="27">
        <v>25.511279999999999</v>
      </c>
      <c r="AA72" s="27">
        <v>25.447479000000001</v>
      </c>
      <c r="AB72" s="27">
        <v>25.447102000000001</v>
      </c>
      <c r="AC72" s="27">
        <v>25.444046</v>
      </c>
      <c r="AD72" s="27">
        <v>25.442335</v>
      </c>
      <c r="AE72" s="27">
        <v>25.441390999999999</v>
      </c>
      <c r="AF72" s="27">
        <v>25.441088000000001</v>
      </c>
      <c r="AG72" s="27">
        <v>25.440194999999999</v>
      </c>
      <c r="AH72" s="27">
        <v>25.446059999999999</v>
      </c>
      <c r="AI72" s="134">
        <v>-5.6899999999999995E-4</v>
      </c>
    </row>
    <row r="73" spans="1:35" ht="15" customHeight="1">
      <c r="A73" s="21" t="s">
        <v>1133</v>
      </c>
      <c r="B73" s="26" t="s">
        <v>1134</v>
      </c>
      <c r="C73" s="27">
        <v>0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7">
        <v>0</v>
      </c>
      <c r="P73" s="27">
        <v>0</v>
      </c>
      <c r="Q73" s="27">
        <v>0</v>
      </c>
      <c r="R73" s="27">
        <v>0</v>
      </c>
      <c r="S73" s="27">
        <v>0</v>
      </c>
      <c r="T73" s="27">
        <v>0</v>
      </c>
      <c r="U73" s="27">
        <v>0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7">
        <v>0</v>
      </c>
      <c r="AG73" s="27">
        <v>0</v>
      </c>
      <c r="AH73" s="27">
        <v>0</v>
      </c>
      <c r="AI73" s="134" t="s">
        <v>47</v>
      </c>
    </row>
    <row r="74" spans="1:35" ht="15" customHeight="1">
      <c r="A74" s="21" t="s">
        <v>1135</v>
      </c>
      <c r="B74" s="26" t="s">
        <v>1136</v>
      </c>
      <c r="C74" s="27">
        <v>13.404714999999999</v>
      </c>
      <c r="D74" s="27">
        <v>13.404714999999999</v>
      </c>
      <c r="E74" s="27">
        <v>13.404714999999999</v>
      </c>
      <c r="F74" s="27">
        <v>13.404714999999999</v>
      </c>
      <c r="G74" s="27">
        <v>13.404716000000001</v>
      </c>
      <c r="H74" s="27">
        <v>13.404714999999999</v>
      </c>
      <c r="I74" s="27">
        <v>13.404714999999999</v>
      </c>
      <c r="J74" s="27">
        <v>13.404714999999999</v>
      </c>
      <c r="K74" s="27">
        <v>13.404714999999999</v>
      </c>
      <c r="L74" s="27">
        <v>13.404716000000001</v>
      </c>
      <c r="M74" s="27">
        <v>13.404716000000001</v>
      </c>
      <c r="N74" s="27">
        <v>13.404714999999999</v>
      </c>
      <c r="O74" s="27">
        <v>13.404716000000001</v>
      </c>
      <c r="P74" s="27">
        <v>13.404714999999999</v>
      </c>
      <c r="Q74" s="27">
        <v>13.404716000000001</v>
      </c>
      <c r="R74" s="27">
        <v>13.404716000000001</v>
      </c>
      <c r="S74" s="27">
        <v>13.404714999999999</v>
      </c>
      <c r="T74" s="27">
        <v>13.404714999999999</v>
      </c>
      <c r="U74" s="27">
        <v>13.404714999999999</v>
      </c>
      <c r="V74" s="27">
        <v>13.404716000000001</v>
      </c>
      <c r="W74" s="27">
        <v>13.404716000000001</v>
      </c>
      <c r="X74" s="27">
        <v>13.404716000000001</v>
      </c>
      <c r="Y74" s="27">
        <v>13.404716000000001</v>
      </c>
      <c r="Z74" s="27">
        <v>13.404714999999999</v>
      </c>
      <c r="AA74" s="27">
        <v>13.404716000000001</v>
      </c>
      <c r="AB74" s="27">
        <v>13.404714999999999</v>
      </c>
      <c r="AC74" s="27">
        <v>13.404714999999999</v>
      </c>
      <c r="AD74" s="27">
        <v>13.404716000000001</v>
      </c>
      <c r="AE74" s="27">
        <v>13.404714999999999</v>
      </c>
      <c r="AF74" s="27">
        <v>13.404714999999999</v>
      </c>
      <c r="AG74" s="27">
        <v>13.404716000000001</v>
      </c>
      <c r="AH74" s="27">
        <v>13.404714999999999</v>
      </c>
      <c r="AI74" s="134">
        <v>0</v>
      </c>
    </row>
    <row r="76" spans="1:35" ht="15" customHeight="1">
      <c r="B76" s="25" t="s">
        <v>1137</v>
      </c>
    </row>
    <row r="77" spans="1:35" ht="15" customHeight="1">
      <c r="B77" s="25" t="s">
        <v>1138</v>
      </c>
    </row>
    <row r="78" spans="1:35" ht="15" customHeight="1">
      <c r="A78" s="21" t="s">
        <v>1139</v>
      </c>
      <c r="B78" s="26" t="s">
        <v>1140</v>
      </c>
      <c r="C78" s="28">
        <v>3412</v>
      </c>
      <c r="D78" s="28">
        <v>3412</v>
      </c>
      <c r="E78" s="28">
        <v>3412</v>
      </c>
      <c r="F78" s="28">
        <v>3412</v>
      </c>
      <c r="G78" s="28">
        <v>3412</v>
      </c>
      <c r="H78" s="28">
        <v>3412</v>
      </c>
      <c r="I78" s="28">
        <v>3412</v>
      </c>
      <c r="J78" s="28">
        <v>3412</v>
      </c>
      <c r="K78" s="28">
        <v>3412</v>
      </c>
      <c r="L78" s="28">
        <v>3412</v>
      </c>
      <c r="M78" s="28">
        <v>3412</v>
      </c>
      <c r="N78" s="28">
        <v>3412</v>
      </c>
      <c r="O78" s="28">
        <v>3412</v>
      </c>
      <c r="P78" s="28">
        <v>3412</v>
      </c>
      <c r="Q78" s="28">
        <v>3412</v>
      </c>
      <c r="R78" s="28">
        <v>3412</v>
      </c>
      <c r="S78" s="28">
        <v>3412</v>
      </c>
      <c r="T78" s="28">
        <v>3412</v>
      </c>
      <c r="U78" s="28">
        <v>3412</v>
      </c>
      <c r="V78" s="28">
        <v>3412</v>
      </c>
      <c r="W78" s="28">
        <v>3412</v>
      </c>
      <c r="X78" s="28">
        <v>3412</v>
      </c>
      <c r="Y78" s="28">
        <v>3412</v>
      </c>
      <c r="Z78" s="28">
        <v>3412</v>
      </c>
      <c r="AA78" s="28">
        <v>3412</v>
      </c>
      <c r="AB78" s="28">
        <v>3412</v>
      </c>
      <c r="AC78" s="28">
        <v>3412</v>
      </c>
      <c r="AD78" s="28">
        <v>3412</v>
      </c>
      <c r="AE78" s="28">
        <v>3412</v>
      </c>
      <c r="AF78" s="28">
        <v>3412</v>
      </c>
      <c r="AG78" s="28">
        <v>3412</v>
      </c>
      <c r="AH78" s="28">
        <v>3412</v>
      </c>
      <c r="AI78" s="134">
        <v>0</v>
      </c>
    </row>
    <row r="79" spans="1:35" ht="15" customHeight="1" thickBot="1">
      <c r="A79" s="21" t="s">
        <v>1141</v>
      </c>
      <c r="B79" s="26" t="s">
        <v>1142</v>
      </c>
      <c r="C79" s="28">
        <v>9189.1113280000009</v>
      </c>
      <c r="D79" s="28">
        <v>9032.1738280000009</v>
      </c>
      <c r="E79" s="28">
        <v>8953.2441409999992</v>
      </c>
      <c r="F79" s="28">
        <v>8810.0498050000006</v>
      </c>
      <c r="G79" s="28">
        <v>8648.1435550000006</v>
      </c>
      <c r="H79" s="28">
        <v>8506.0996090000008</v>
      </c>
      <c r="I79" s="28">
        <v>8458.7304690000001</v>
      </c>
      <c r="J79" s="28">
        <v>8252.5849610000005</v>
      </c>
      <c r="K79" s="28">
        <v>8230.4433590000008</v>
      </c>
      <c r="L79" s="28">
        <v>8205.0146480000003</v>
      </c>
      <c r="M79" s="28">
        <v>8184.2558589999999</v>
      </c>
      <c r="N79" s="28">
        <v>8164.7182620000003</v>
      </c>
      <c r="O79" s="28">
        <v>8171.8471680000002</v>
      </c>
      <c r="P79" s="28">
        <v>8142.0859380000002</v>
      </c>
      <c r="Q79" s="28">
        <v>8125.9028319999998</v>
      </c>
      <c r="R79" s="28">
        <v>8112.5493159999996</v>
      </c>
      <c r="S79" s="28">
        <v>8081.0053710000002</v>
      </c>
      <c r="T79" s="28">
        <v>8062.7773440000001</v>
      </c>
      <c r="U79" s="28">
        <v>8039.201172</v>
      </c>
      <c r="V79" s="28">
        <v>8014.6767579999996</v>
      </c>
      <c r="W79" s="28">
        <v>7984.9736329999996</v>
      </c>
      <c r="X79" s="28">
        <v>7957.6904299999997</v>
      </c>
      <c r="Y79" s="28">
        <v>7940.8188479999999</v>
      </c>
      <c r="Z79" s="28">
        <v>7928.2514650000003</v>
      </c>
      <c r="AA79" s="28">
        <v>7918.8427730000003</v>
      </c>
      <c r="AB79" s="28">
        <v>7905.9497069999998</v>
      </c>
      <c r="AC79" s="28">
        <v>7904.8803710000002</v>
      </c>
      <c r="AD79" s="28">
        <v>7901.140625</v>
      </c>
      <c r="AE79" s="28">
        <v>7901.2172849999997</v>
      </c>
      <c r="AF79" s="28">
        <v>7889.3715819999998</v>
      </c>
      <c r="AG79" s="28">
        <v>7877.5566410000001</v>
      </c>
      <c r="AH79" s="28">
        <v>7853.6372069999998</v>
      </c>
      <c r="AI79" s="134">
        <v>-5.0530000000000002E-3</v>
      </c>
    </row>
    <row r="80" spans="1:35" ht="15" customHeight="1">
      <c r="B80" s="162" t="s">
        <v>1143</v>
      </c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63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</row>
    <row r="81" spans="2:2" ht="15" customHeight="1">
      <c r="B81" s="19" t="s">
        <v>1144</v>
      </c>
    </row>
    <row r="82" spans="2:2" ht="15" customHeight="1">
      <c r="B82" s="19" t="s">
        <v>1145</v>
      </c>
    </row>
    <row r="83" spans="2:2" ht="15" customHeight="1">
      <c r="B83" s="19" t="s">
        <v>300</v>
      </c>
    </row>
    <row r="84" spans="2:2" ht="15" customHeight="1">
      <c r="B84" s="19" t="s">
        <v>1146</v>
      </c>
    </row>
    <row r="85" spans="2:2" ht="15" customHeight="1">
      <c r="B85" s="19" t="s">
        <v>1147</v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min="1" max="1" width="46.5" style="60" customWidth="1"/>
    <col min="2" max="2" width="9.5" style="60" hidden="1" customWidth="1"/>
    <col min="3" max="6" width="9.33203125" style="60" hidden="1" customWidth="1"/>
    <col min="7" max="16" width="10.33203125" style="60" hidden="1" customWidth="1"/>
    <col min="17" max="17" width="10.33203125" style="61" hidden="1" customWidth="1"/>
    <col min="18" max="18" width="11.6640625" style="60" hidden="1" customWidth="1"/>
    <col min="19" max="19" width="10.33203125" style="60" hidden="1" customWidth="1"/>
    <col min="20" max="21" width="10.6640625" style="60" hidden="1" customWidth="1"/>
    <col min="22" max="22" width="10" style="60" hidden="1" customWidth="1"/>
    <col min="23" max="23" width="9.6640625" style="60" hidden="1" customWidth="1"/>
    <col min="24" max="24" width="9.5" style="60" hidden="1" customWidth="1"/>
    <col min="25" max="25" width="10.5" style="60" hidden="1" customWidth="1"/>
    <col min="26" max="26" width="10.6640625" style="60" hidden="1" customWidth="1"/>
    <col min="27" max="27" width="13" style="60" hidden="1" customWidth="1"/>
    <col min="28" max="28" width="10.6640625" style="60" hidden="1" customWidth="1"/>
    <col min="29" max="30" width="9.1640625" style="60" customWidth="1"/>
    <col min="31" max="16384" width="9.1640625" style="60"/>
  </cols>
  <sheetData>
    <row r="2" spans="1:32" ht="16" customHeight="1">
      <c r="A2" s="58" t="s">
        <v>1148</v>
      </c>
      <c r="B2" s="59"/>
    </row>
    <row r="3" spans="1:32">
      <c r="A3" s="62" t="s">
        <v>1149</v>
      </c>
      <c r="B3" s="59"/>
    </row>
    <row r="4" spans="1:32">
      <c r="M4" s="63"/>
      <c r="N4" s="63"/>
      <c r="O4" s="63"/>
      <c r="P4" s="63"/>
    </row>
    <row r="5" spans="1:32" hidden="1"/>
    <row r="6" spans="1:32" hidden="1">
      <c r="A6" s="59" t="s">
        <v>1150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64"/>
    </row>
    <row r="7" spans="1:32" hidden="1">
      <c r="A7" s="65" t="s">
        <v>1151</v>
      </c>
      <c r="B7" s="66">
        <v>1990</v>
      </c>
      <c r="C7" s="66">
        <v>1991</v>
      </c>
      <c r="D7" s="66">
        <v>1992</v>
      </c>
      <c r="E7" s="66">
        <v>1993</v>
      </c>
      <c r="F7" s="66">
        <v>1994</v>
      </c>
      <c r="G7" s="66">
        <v>1995</v>
      </c>
      <c r="H7" s="66">
        <v>1996</v>
      </c>
      <c r="I7" s="66">
        <v>1997</v>
      </c>
      <c r="J7" s="66">
        <v>1998</v>
      </c>
      <c r="K7" s="66">
        <v>1999</v>
      </c>
      <c r="L7" s="66">
        <v>2000</v>
      </c>
      <c r="M7" s="66">
        <v>2001</v>
      </c>
      <c r="N7" s="66">
        <v>2002</v>
      </c>
      <c r="O7" s="66">
        <v>2003</v>
      </c>
      <c r="P7" s="66">
        <v>2004</v>
      </c>
      <c r="Q7" s="66">
        <v>2005</v>
      </c>
      <c r="R7" s="66">
        <v>2006</v>
      </c>
      <c r="S7" s="66">
        <v>2007</v>
      </c>
      <c r="T7" s="66">
        <v>2008</v>
      </c>
      <c r="U7" s="66">
        <v>2009</v>
      </c>
      <c r="V7" s="66">
        <v>2010</v>
      </c>
      <c r="W7" s="66">
        <v>2011</v>
      </c>
      <c r="X7" s="66">
        <v>2012</v>
      </c>
      <c r="Y7" s="66">
        <v>2013</v>
      </c>
      <c r="Z7" s="66">
        <v>2014</v>
      </c>
      <c r="AA7" s="66">
        <v>2015</v>
      </c>
      <c r="AB7" s="66">
        <v>2016</v>
      </c>
      <c r="AC7" s="66">
        <v>2017</v>
      </c>
      <c r="AD7" s="66">
        <v>2018</v>
      </c>
      <c r="AE7" s="66">
        <v>2019</v>
      </c>
      <c r="AF7" s="66">
        <v>2020</v>
      </c>
    </row>
    <row r="8" spans="1:32" hidden="1">
      <c r="A8" s="67" t="s">
        <v>1152</v>
      </c>
      <c r="B8" s="68">
        <v>275.96958375546058</v>
      </c>
      <c r="C8" s="68">
        <v>275.13820003594009</v>
      </c>
      <c r="D8" s="68">
        <v>238.72991403700519</v>
      </c>
      <c r="E8" s="68">
        <v>266.64917155567178</v>
      </c>
      <c r="F8" s="68">
        <v>329.78621332855158</v>
      </c>
      <c r="G8" s="68">
        <v>330.38100783527352</v>
      </c>
      <c r="H8" s="68">
        <v>338.58505857979731</v>
      </c>
      <c r="I8" s="68">
        <v>360.84319567869051</v>
      </c>
      <c r="J8" s="68">
        <v>408.30270297215452</v>
      </c>
      <c r="K8" s="68">
        <v>419.36339242893399</v>
      </c>
      <c r="L8" s="68">
        <v>421.1151383227845</v>
      </c>
      <c r="M8" s="68">
        <v>407.80441644834752</v>
      </c>
      <c r="N8" s="68">
        <v>364.57816083048721</v>
      </c>
      <c r="O8" s="68">
        <v>352.02682768083861</v>
      </c>
      <c r="P8" s="68">
        <v>360.18828565000831</v>
      </c>
      <c r="Q8" s="68">
        <v>390.31209325139702</v>
      </c>
      <c r="R8" s="68">
        <v>403.20824288738521</v>
      </c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</row>
    <row r="9" spans="1:32" hidden="1">
      <c r="A9" s="67" t="s">
        <v>1153</v>
      </c>
      <c r="B9" s="68">
        <v>1118.9930579322961</v>
      </c>
      <c r="C9" s="68">
        <v>1275.9509135634371</v>
      </c>
      <c r="D9" s="68">
        <v>1295.5780224688051</v>
      </c>
      <c r="E9" s="68">
        <v>1248.5927344682891</v>
      </c>
      <c r="F9" s="68">
        <v>1455.2092931564291</v>
      </c>
      <c r="G9" s="68">
        <v>1484.702763587346</v>
      </c>
      <c r="H9" s="68">
        <v>1566.704239537002</v>
      </c>
      <c r="I9" s="68">
        <v>1574.422107323084</v>
      </c>
      <c r="J9" s="68">
        <v>1680.16688734269</v>
      </c>
      <c r="K9" s="68">
        <v>1755.9582239690769</v>
      </c>
      <c r="L9" s="68">
        <v>1604.591277279721</v>
      </c>
      <c r="M9" s="68">
        <v>1539.0339273068221</v>
      </c>
      <c r="N9" s="68">
        <v>1565.3680980102381</v>
      </c>
      <c r="O9" s="68">
        <v>1437.772065810871</v>
      </c>
      <c r="P9" s="68">
        <v>1436.7159817115639</v>
      </c>
      <c r="Q9" s="68">
        <v>1441.981507725199</v>
      </c>
      <c r="R9" s="68">
        <v>1491.8433626813489</v>
      </c>
      <c r="S9" s="68"/>
      <c r="T9" s="69"/>
      <c r="U9" s="68"/>
      <c r="V9" s="69"/>
      <c r="W9" s="68"/>
      <c r="X9" s="69"/>
      <c r="Y9" s="68"/>
      <c r="Z9" s="69"/>
      <c r="AA9" s="68"/>
      <c r="AB9" s="69"/>
      <c r="AC9" s="68"/>
      <c r="AD9" s="69"/>
      <c r="AE9" s="68"/>
      <c r="AF9" s="69"/>
    </row>
    <row r="10" spans="1:32" hidden="1">
      <c r="A10" s="67" t="s">
        <v>1154</v>
      </c>
      <c r="B10" s="69">
        <v>77.339853397176967</v>
      </c>
      <c r="C10" s="69">
        <v>41.712824455929592</v>
      </c>
      <c r="D10" s="69">
        <v>57.628992481296933</v>
      </c>
      <c r="E10" s="69">
        <v>256.62464010194873</v>
      </c>
      <c r="F10" s="69">
        <v>243.92242241495831</v>
      </c>
      <c r="G10" s="69">
        <v>285.32390362014098</v>
      </c>
      <c r="H10" s="69">
        <v>301.36455470720477</v>
      </c>
      <c r="I10" s="69">
        <v>283.02598116170969</v>
      </c>
      <c r="J10" s="69">
        <v>197.35360958513249</v>
      </c>
      <c r="K10" s="69">
        <v>252.8693593819477</v>
      </c>
      <c r="L10" s="69">
        <v>228.73408916310009</v>
      </c>
      <c r="M10" s="69">
        <v>199.84553873829441</v>
      </c>
      <c r="N10" s="69">
        <v>166.08024685906989</v>
      </c>
      <c r="O10" s="69">
        <v>158.29196549229169</v>
      </c>
      <c r="P10" s="69">
        <v>156.4554922603721</v>
      </c>
      <c r="Q10" s="69">
        <v>146.009685311731</v>
      </c>
      <c r="R10" s="69">
        <v>105.0533688717275</v>
      </c>
      <c r="S10" s="69"/>
      <c r="T10" s="69"/>
      <c r="U10" s="68"/>
      <c r="V10" s="69"/>
      <c r="W10" s="68"/>
      <c r="X10" s="69"/>
      <c r="Y10" s="68"/>
      <c r="Z10" s="69"/>
      <c r="AA10" s="68"/>
      <c r="AB10" s="69"/>
      <c r="AC10" s="68"/>
      <c r="AD10" s="69"/>
      <c r="AE10" s="68"/>
      <c r="AF10" s="69"/>
    </row>
    <row r="11" spans="1:32" hidden="1">
      <c r="A11" s="67" t="s">
        <v>1155</v>
      </c>
      <c r="B11" s="68">
        <v>325.66430808804631</v>
      </c>
      <c r="C11" s="68">
        <v>278.4205610505071</v>
      </c>
      <c r="D11" s="68">
        <v>353.17735972315057</v>
      </c>
      <c r="E11" s="68">
        <v>325.96772712750112</v>
      </c>
      <c r="F11" s="68">
        <v>376.62482367041349</v>
      </c>
      <c r="G11" s="68">
        <v>350.6270540138247</v>
      </c>
      <c r="H11" s="68">
        <v>456.30623147903071</v>
      </c>
      <c r="I11" s="68">
        <v>507.73181499281822</v>
      </c>
      <c r="J11" s="68">
        <v>563.98920575714112</v>
      </c>
      <c r="K11" s="68">
        <v>485.51284699599069</v>
      </c>
      <c r="L11" s="68">
        <v>592.78067429032455</v>
      </c>
      <c r="M11" s="68">
        <v>489.44440648898029</v>
      </c>
      <c r="N11" s="68">
        <v>564.22846689746052</v>
      </c>
      <c r="O11" s="68">
        <v>573.42525163412108</v>
      </c>
      <c r="P11" s="68">
        <v>687.87802019405831</v>
      </c>
      <c r="Q11" s="68">
        <v>678.60671197588294</v>
      </c>
      <c r="R11" s="68">
        <v>592.8503425582785</v>
      </c>
      <c r="S11" s="68"/>
      <c r="T11" s="69"/>
      <c r="U11" s="68"/>
      <c r="V11" s="69"/>
      <c r="W11" s="68"/>
      <c r="X11" s="69"/>
      <c r="Y11" s="68"/>
      <c r="Z11" s="69"/>
      <c r="AA11" s="68"/>
      <c r="AB11" s="69"/>
      <c r="AC11" s="68"/>
      <c r="AD11" s="69"/>
      <c r="AE11" s="68"/>
      <c r="AF11" s="69"/>
    </row>
    <row r="12" spans="1:32" hidden="1">
      <c r="A12" s="70" t="s">
        <v>1156</v>
      </c>
      <c r="B12" s="71">
        <v>677.18514018199619</v>
      </c>
      <c r="C12" s="71">
        <v>757.20490759636186</v>
      </c>
      <c r="D12" s="71">
        <v>681.67874895513023</v>
      </c>
      <c r="E12" s="71">
        <v>675.89320998098242</v>
      </c>
      <c r="F12" s="71">
        <v>661.23235900788291</v>
      </c>
      <c r="G12" s="71">
        <v>612.73566844473487</v>
      </c>
      <c r="H12" s="71">
        <v>546.45188034976309</v>
      </c>
      <c r="I12" s="71">
        <v>667.06133232757838</v>
      </c>
      <c r="J12" s="71">
        <v>638.2947972429281</v>
      </c>
      <c r="K12" s="71">
        <v>658.96468432881181</v>
      </c>
      <c r="L12" s="71">
        <v>554.34740569901908</v>
      </c>
      <c r="M12" s="71">
        <v>525.92149861809139</v>
      </c>
      <c r="N12" s="71">
        <v>456.20690236739449</v>
      </c>
      <c r="O12" s="71">
        <v>501.02285548189502</v>
      </c>
      <c r="P12" s="71">
        <v>547.79917072192563</v>
      </c>
      <c r="Q12" s="71">
        <v>518.71821407477194</v>
      </c>
      <c r="R12" s="71">
        <v>573.4040923302864</v>
      </c>
      <c r="S12" s="71"/>
      <c r="T12" s="69"/>
      <c r="U12" s="68"/>
      <c r="V12" s="69"/>
      <c r="W12" s="68"/>
      <c r="X12" s="69"/>
      <c r="Y12" s="68"/>
      <c r="Z12" s="69"/>
      <c r="AA12" s="68"/>
      <c r="AB12" s="69"/>
      <c r="AC12" s="68"/>
      <c r="AD12" s="69"/>
      <c r="AE12" s="68"/>
      <c r="AF12" s="69"/>
    </row>
    <row r="13" spans="1:32" hidden="1">
      <c r="A13" s="72" t="s">
        <v>1157</v>
      </c>
      <c r="B13" s="73">
        <f t="shared" ref="B13:AF13" si="0">SUM(B8:B12)</f>
        <v>2475.1519433549761</v>
      </c>
      <c r="C13" s="73">
        <f t="shared" si="0"/>
        <v>2628.4274067021761</v>
      </c>
      <c r="D13" s="73">
        <f t="shared" si="0"/>
        <v>2626.7930376653881</v>
      </c>
      <c r="E13" s="73">
        <f t="shared" si="0"/>
        <v>2773.7274832343928</v>
      </c>
      <c r="F13" s="73">
        <f t="shared" si="0"/>
        <v>3066.7751115782357</v>
      </c>
      <c r="G13" s="73">
        <f t="shared" si="0"/>
        <v>3063.7703975013201</v>
      </c>
      <c r="H13" s="73">
        <f t="shared" si="0"/>
        <v>3209.4119646527979</v>
      </c>
      <c r="I13" s="73">
        <f t="shared" si="0"/>
        <v>3393.084431483881</v>
      </c>
      <c r="J13" s="73">
        <f t="shared" si="0"/>
        <v>3488.1072029000461</v>
      </c>
      <c r="K13" s="73">
        <f t="shared" si="0"/>
        <v>3572.6685071047614</v>
      </c>
      <c r="L13" s="73">
        <f t="shared" si="0"/>
        <v>3401.5685847549489</v>
      </c>
      <c r="M13" s="73">
        <f t="shared" si="0"/>
        <v>3162.0497876005356</v>
      </c>
      <c r="N13" s="73">
        <f t="shared" si="0"/>
        <v>3116.4618749646502</v>
      </c>
      <c r="O13" s="73">
        <f t="shared" si="0"/>
        <v>3022.5389661000172</v>
      </c>
      <c r="P13" s="73">
        <f t="shared" si="0"/>
        <v>3189.0369505379281</v>
      </c>
      <c r="Q13" s="73">
        <f t="shared" si="0"/>
        <v>3175.6282123389819</v>
      </c>
      <c r="R13" s="73">
        <f t="shared" si="0"/>
        <v>3166.3594093290267</v>
      </c>
      <c r="S13" s="73">
        <f t="shared" si="0"/>
        <v>0</v>
      </c>
      <c r="T13" s="73">
        <f t="shared" si="0"/>
        <v>0</v>
      </c>
      <c r="U13" s="73">
        <f t="shared" si="0"/>
        <v>0</v>
      </c>
      <c r="V13" s="73">
        <f t="shared" si="0"/>
        <v>0</v>
      </c>
      <c r="W13" s="73">
        <f t="shared" si="0"/>
        <v>0</v>
      </c>
      <c r="X13" s="73">
        <f t="shared" si="0"/>
        <v>0</v>
      </c>
      <c r="Y13" s="73">
        <f t="shared" si="0"/>
        <v>0</v>
      </c>
      <c r="Z13" s="73">
        <f t="shared" si="0"/>
        <v>0</v>
      </c>
      <c r="AA13" s="73">
        <f t="shared" si="0"/>
        <v>0</v>
      </c>
      <c r="AB13" s="73">
        <f t="shared" si="0"/>
        <v>0</v>
      </c>
      <c r="AC13" s="73">
        <f t="shared" si="0"/>
        <v>0</v>
      </c>
      <c r="AD13" s="73">
        <f t="shared" si="0"/>
        <v>0</v>
      </c>
      <c r="AE13" s="73">
        <f t="shared" si="0"/>
        <v>0</v>
      </c>
      <c r="AF13" s="73">
        <f t="shared" si="0"/>
        <v>0</v>
      </c>
    </row>
    <row r="14" spans="1:32" hidden="1"/>
    <row r="15" spans="1:32" hidden="1"/>
    <row r="16" spans="1:32" ht="14" customHeight="1" thickBot="1">
      <c r="A16" s="60" t="s">
        <v>1158</v>
      </c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</row>
    <row r="17" spans="1:32" ht="14" customHeight="1" thickBot="1">
      <c r="A17" s="76" t="s">
        <v>1159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4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8"/>
    </row>
    <row r="18" spans="1:32">
      <c r="A18" s="79" t="s">
        <v>1160</v>
      </c>
      <c r="B18" s="80">
        <v>1990</v>
      </c>
      <c r="C18" s="80">
        <v>1991</v>
      </c>
      <c r="D18" s="80">
        <v>1992</v>
      </c>
      <c r="E18" s="80">
        <v>1993</v>
      </c>
      <c r="F18" s="80">
        <v>1994</v>
      </c>
      <c r="G18" s="80">
        <v>1995</v>
      </c>
      <c r="H18" s="80">
        <v>1996</v>
      </c>
      <c r="I18" s="80">
        <v>1997</v>
      </c>
      <c r="J18" s="80">
        <v>1998</v>
      </c>
      <c r="K18" s="80">
        <v>1999</v>
      </c>
      <c r="L18" s="80">
        <v>2000</v>
      </c>
      <c r="M18" s="80">
        <v>2001</v>
      </c>
      <c r="N18" s="80">
        <v>2002</v>
      </c>
      <c r="O18" s="80">
        <v>2003</v>
      </c>
      <c r="P18" s="80">
        <v>2004</v>
      </c>
      <c r="Q18" s="81">
        <v>2005</v>
      </c>
      <c r="R18" s="82">
        <v>2006</v>
      </c>
      <c r="S18" s="81">
        <v>2007</v>
      </c>
      <c r="T18" s="82">
        <v>2008</v>
      </c>
      <c r="U18" s="81">
        <v>2009</v>
      </c>
      <c r="V18" s="82">
        <v>2010</v>
      </c>
      <c r="W18" s="81">
        <v>2011</v>
      </c>
      <c r="X18" s="82">
        <v>2012</v>
      </c>
      <c r="Y18" s="81">
        <v>2013</v>
      </c>
      <c r="Z18" s="82">
        <v>2014</v>
      </c>
      <c r="AA18" s="81">
        <v>2015</v>
      </c>
      <c r="AB18" s="82">
        <v>2016</v>
      </c>
      <c r="AC18" s="81">
        <v>2017</v>
      </c>
      <c r="AD18" s="82">
        <v>2018</v>
      </c>
      <c r="AE18" s="81">
        <v>2019</v>
      </c>
      <c r="AF18" s="83">
        <v>2020</v>
      </c>
    </row>
    <row r="19" spans="1:32">
      <c r="A19" s="138" t="s">
        <v>1161</v>
      </c>
      <c r="B19" s="139">
        <v>0</v>
      </c>
      <c r="C19" s="139">
        <v>0</v>
      </c>
      <c r="D19" s="139">
        <v>0</v>
      </c>
      <c r="E19" s="139">
        <v>0.99005191520268454</v>
      </c>
      <c r="F19" s="139">
        <v>8.9173041849727497</v>
      </c>
      <c r="G19" s="139">
        <v>37.763361390527727</v>
      </c>
      <c r="H19" s="139">
        <v>24.077376524524201</v>
      </c>
      <c r="I19" s="139">
        <v>0</v>
      </c>
      <c r="J19" s="139">
        <v>10.9113118775623</v>
      </c>
      <c r="K19" s="139">
        <v>40.077270031991247</v>
      </c>
      <c r="L19" s="139">
        <v>53.543709066435099</v>
      </c>
      <c r="M19" s="139">
        <v>24.76439499051094</v>
      </c>
      <c r="N19" s="139">
        <v>40.297952859316297</v>
      </c>
      <c r="O19" s="139">
        <v>51.888657662241599</v>
      </c>
      <c r="P19" s="139">
        <v>167.7675714419388</v>
      </c>
      <c r="Q19" s="139">
        <v>80.441129905107346</v>
      </c>
      <c r="R19" s="139">
        <v>62.874654862045077</v>
      </c>
      <c r="S19" s="139">
        <v>2.3203149182869538</v>
      </c>
      <c r="T19" s="139">
        <v>29.160207416902491</v>
      </c>
      <c r="U19" s="139">
        <v>6.3849143400174171</v>
      </c>
      <c r="V19" s="139">
        <v>64.75700410595033</v>
      </c>
      <c r="W19" s="139">
        <v>60.841185085936438</v>
      </c>
      <c r="X19" s="139">
        <v>132.48279136693179</v>
      </c>
      <c r="Y19" s="139">
        <v>119.34756081281451</v>
      </c>
      <c r="Z19" s="139">
        <v>48.776321747920178</v>
      </c>
      <c r="AA19" s="139">
        <v>121.817526454253</v>
      </c>
      <c r="AB19" s="139">
        <v>88.62264778274556</v>
      </c>
      <c r="AC19" s="139">
        <v>111.828615377909</v>
      </c>
      <c r="AD19" s="139">
        <v>124.727608675136</v>
      </c>
      <c r="AE19" s="139"/>
      <c r="AF19" s="140"/>
    </row>
    <row r="20" spans="1:32">
      <c r="A20" s="138" t="s">
        <v>1162</v>
      </c>
      <c r="B20" s="139">
        <v>1648.6628762070829</v>
      </c>
      <c r="C20" s="139">
        <v>1611.182102739059</v>
      </c>
      <c r="D20" s="139">
        <v>1564.1114476936959</v>
      </c>
      <c r="E20" s="139">
        <v>1594.9489209730889</v>
      </c>
      <c r="F20" s="139">
        <v>1605.776275195158</v>
      </c>
      <c r="G20" s="139">
        <v>1538.2370080894791</v>
      </c>
      <c r="H20" s="139">
        <v>1466.310357169848</v>
      </c>
      <c r="I20" s="139">
        <v>1468.7949755023619</v>
      </c>
      <c r="J20" s="139">
        <v>1481.189009807098</v>
      </c>
      <c r="K20" s="139">
        <v>1383.8555776870021</v>
      </c>
      <c r="L20" s="139">
        <v>1361.1419731200531</v>
      </c>
      <c r="M20" s="139">
        <v>1369.744149618447</v>
      </c>
      <c r="N20" s="139">
        <v>1255.702850327064</v>
      </c>
      <c r="O20" s="139">
        <v>1260.68702591584</v>
      </c>
      <c r="P20" s="139">
        <v>1273.928168329413</v>
      </c>
      <c r="Q20" s="139">
        <v>1231.0485061138161</v>
      </c>
      <c r="R20" s="139">
        <v>1200.66983827585</v>
      </c>
      <c r="S20" s="139">
        <v>1142.7094327734781</v>
      </c>
      <c r="T20" s="139">
        <v>1093.3669094706879</v>
      </c>
      <c r="U20" s="139">
        <v>889.17412202967296</v>
      </c>
      <c r="V20" s="139">
        <v>961.90783049911317</v>
      </c>
      <c r="W20" s="139">
        <v>876.42723048489199</v>
      </c>
      <c r="X20" s="139">
        <v>792.63784904856664</v>
      </c>
      <c r="Y20" s="139">
        <v>810.30619946874447</v>
      </c>
      <c r="Z20" s="139">
        <v>809.35121023626084</v>
      </c>
      <c r="AA20" s="139">
        <v>705.9710267771045</v>
      </c>
      <c r="AB20" s="139">
        <v>630.55805079756226</v>
      </c>
      <c r="AC20" s="139">
        <v>580.12329765822392</v>
      </c>
      <c r="AD20" s="139">
        <v>531.12270520913489</v>
      </c>
      <c r="AE20" s="139"/>
      <c r="AF20" s="140"/>
    </row>
    <row r="21" spans="1:32" s="84" customFormat="1">
      <c r="A21" s="141" t="s">
        <v>1163</v>
      </c>
      <c r="B21" s="139"/>
      <c r="C21" s="139"/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42"/>
      <c r="AC21" s="142"/>
      <c r="AD21" s="142"/>
      <c r="AE21" s="142"/>
      <c r="AF21" s="143"/>
    </row>
    <row r="22" spans="1:32">
      <c r="A22" s="138" t="s">
        <v>1164</v>
      </c>
      <c r="B22" s="139">
        <v>8013.7068174117776</v>
      </c>
      <c r="C22" s="139">
        <v>8128.445618984475</v>
      </c>
      <c r="D22" s="139">
        <v>8443.7674615462602</v>
      </c>
      <c r="E22" s="139">
        <v>8599.2966426157018</v>
      </c>
      <c r="F22" s="139">
        <v>8643.9641029493141</v>
      </c>
      <c r="G22" s="139">
        <v>9093.4224890709174</v>
      </c>
      <c r="H22" s="139">
        <v>9408.9449720873436</v>
      </c>
      <c r="I22" s="139">
        <v>9438.8520236555632</v>
      </c>
      <c r="J22" s="139">
        <v>9252.0955042745136</v>
      </c>
      <c r="K22" s="139">
        <v>8837.9321710832464</v>
      </c>
      <c r="L22" s="139">
        <v>9057.6771814347103</v>
      </c>
      <c r="M22" s="139">
        <v>8340.5910780937302</v>
      </c>
      <c r="N22" s="139">
        <v>8467.0682607871822</v>
      </c>
      <c r="O22" s="139">
        <v>8190.1809797358128</v>
      </c>
      <c r="P22" s="139">
        <v>8220.0148773280689</v>
      </c>
      <c r="Q22" s="139">
        <v>7599.8893205765971</v>
      </c>
      <c r="R22" s="139">
        <v>7556.3523910280164</v>
      </c>
      <c r="S22" s="139">
        <v>7754.7589311839138</v>
      </c>
      <c r="T22" s="139">
        <v>7804.8321355714806</v>
      </c>
      <c r="U22" s="139">
        <v>7358.6408924508896</v>
      </c>
      <c r="V22" s="139">
        <v>7995.0968583234899</v>
      </c>
      <c r="W22" s="139">
        <v>8185.3068279154286</v>
      </c>
      <c r="X22" s="139">
        <v>8514.7764426185458</v>
      </c>
      <c r="Y22" s="139">
        <v>8836.9714562696026</v>
      </c>
      <c r="Z22" s="139">
        <v>9148.2249481526851</v>
      </c>
      <c r="AA22" s="139">
        <v>9110.1214949522164</v>
      </c>
      <c r="AB22" s="139">
        <v>9306.4460390801833</v>
      </c>
      <c r="AC22" s="139">
        <v>9511.9584174151678</v>
      </c>
      <c r="AD22" s="139">
        <v>10059.70265152512</v>
      </c>
      <c r="AE22" s="139"/>
      <c r="AF22" s="140"/>
    </row>
    <row r="23" spans="1:32">
      <c r="A23" s="138" t="s">
        <v>1165</v>
      </c>
      <c r="B23" s="139">
        <v>1170.193</v>
      </c>
      <c r="C23" s="139">
        <v>1076.5350000000001</v>
      </c>
      <c r="D23" s="139">
        <v>1102.22</v>
      </c>
      <c r="E23" s="139">
        <v>1149.02</v>
      </c>
      <c r="F23" s="139">
        <v>1172.9169999999999</v>
      </c>
      <c r="G23" s="139">
        <v>1178.175</v>
      </c>
      <c r="H23" s="139">
        <v>1175.932</v>
      </c>
      <c r="I23" s="139">
        <v>1223.566</v>
      </c>
      <c r="J23" s="139">
        <v>1262.5519999999999</v>
      </c>
      <c r="K23" s="139">
        <v>1324.413</v>
      </c>
      <c r="L23" s="139">
        <v>1275.6780000000001</v>
      </c>
      <c r="M23" s="139">
        <v>1256.865</v>
      </c>
      <c r="N23" s="139">
        <v>1239.9570000000001</v>
      </c>
      <c r="O23" s="139">
        <v>1219.538</v>
      </c>
      <c r="P23" s="139">
        <v>1303.848</v>
      </c>
      <c r="Q23" s="139">
        <v>1323.2380000000001</v>
      </c>
      <c r="R23" s="139">
        <v>1261.1659999999999</v>
      </c>
      <c r="S23" s="139">
        <v>1197.039</v>
      </c>
      <c r="T23" s="139">
        <v>1011.971</v>
      </c>
      <c r="U23" s="139">
        <v>873.08299999999997</v>
      </c>
      <c r="V23" s="139">
        <v>877.76800000000003</v>
      </c>
      <c r="W23" s="139">
        <v>859.48900000000003</v>
      </c>
      <c r="X23" s="139">
        <v>826.697</v>
      </c>
      <c r="Y23" s="139">
        <v>783.34699999999998</v>
      </c>
      <c r="Z23" s="139">
        <v>792.63599999999997</v>
      </c>
      <c r="AA23" s="139">
        <v>831.66</v>
      </c>
      <c r="AB23" s="139">
        <v>853.36599999999999</v>
      </c>
      <c r="AC23" s="139">
        <v>849.18200000000002</v>
      </c>
      <c r="AD23" s="139">
        <v>792.76300000000003</v>
      </c>
      <c r="AE23" s="139"/>
      <c r="AF23" s="140"/>
    </row>
    <row r="24" spans="1:32" s="85" customFormat="1">
      <c r="A24" s="144" t="s">
        <v>1166</v>
      </c>
      <c r="B24" s="139">
        <v>44.978000000000002</v>
      </c>
      <c r="C24" s="139">
        <v>41.722000000000001</v>
      </c>
      <c r="D24" s="139">
        <v>41.055</v>
      </c>
      <c r="E24" s="139">
        <v>38.395000000000003</v>
      </c>
      <c r="F24" s="139">
        <v>38.137999999999998</v>
      </c>
      <c r="G24" s="139">
        <v>39.581000000000003</v>
      </c>
      <c r="H24" s="139">
        <v>37.354999999999997</v>
      </c>
      <c r="I24" s="139">
        <v>39.697000000000003</v>
      </c>
      <c r="J24" s="139">
        <v>35.497999999999998</v>
      </c>
      <c r="K24" s="139">
        <v>39.171999999999997</v>
      </c>
      <c r="L24" s="139">
        <v>36.284999999999997</v>
      </c>
      <c r="M24" s="139">
        <v>34.936999999999998</v>
      </c>
      <c r="N24" s="139">
        <v>33.731000000000002</v>
      </c>
      <c r="O24" s="139">
        <v>30.222000000000001</v>
      </c>
      <c r="P24" s="139">
        <v>31.242000000000001</v>
      </c>
      <c r="Q24" s="139">
        <v>35.366</v>
      </c>
      <c r="R24" s="139">
        <v>33.448</v>
      </c>
      <c r="S24" s="139">
        <v>31.59</v>
      </c>
      <c r="T24" s="139">
        <v>28.283999999999999</v>
      </c>
      <c r="U24" s="139">
        <v>26.558</v>
      </c>
      <c r="V24" s="139">
        <v>27.047000000000001</v>
      </c>
      <c r="W24" s="139">
        <v>27.056999999999999</v>
      </c>
      <c r="X24" s="139">
        <v>25.114000000000001</v>
      </c>
      <c r="Y24" s="139">
        <v>22.358000000000001</v>
      </c>
      <c r="Z24" s="139">
        <v>21.696000000000002</v>
      </c>
      <c r="AA24" s="139">
        <v>21.140999999999991</v>
      </c>
      <c r="AB24" s="145">
        <v>20.465</v>
      </c>
      <c r="AC24" s="145">
        <v>20.949000000000002</v>
      </c>
      <c r="AD24" s="145">
        <v>22.393000000000001</v>
      </c>
      <c r="AE24" s="145"/>
      <c r="AF24" s="146"/>
    </row>
    <row r="25" spans="1:32">
      <c r="A25" s="138" t="s">
        <v>1167</v>
      </c>
      <c r="B25" s="139">
        <v>3712.8010494047621</v>
      </c>
      <c r="C25" s="139">
        <v>3598.967235119047</v>
      </c>
      <c r="D25" s="139">
        <v>3811.6465839285711</v>
      </c>
      <c r="E25" s="139">
        <v>4036.036401785715</v>
      </c>
      <c r="F25" s="139">
        <v>4304.447195714286</v>
      </c>
      <c r="G25" s="139">
        <v>4505.1285557142864</v>
      </c>
      <c r="H25" s="139">
        <v>4709.0484685714291</v>
      </c>
      <c r="I25" s="139">
        <v>4923.4327414285717</v>
      </c>
      <c r="J25" s="139">
        <v>5108.7113851190479</v>
      </c>
      <c r="K25" s="139">
        <v>5359.3628704523808</v>
      </c>
      <c r="L25" s="139">
        <v>5522.5669780295311</v>
      </c>
      <c r="M25" s="139">
        <v>5483.6967507142863</v>
      </c>
      <c r="N25" s="139">
        <v>5672.5648649999976</v>
      </c>
      <c r="O25" s="139">
        <v>5808.7801734285722</v>
      </c>
      <c r="P25" s="139">
        <v>6053.9678292380941</v>
      </c>
      <c r="Q25" s="139">
        <v>6313.1037656190474</v>
      </c>
      <c r="R25" s="139">
        <v>6453.4693233333328</v>
      </c>
      <c r="S25" s="139">
        <v>6504.9458537142846</v>
      </c>
      <c r="T25" s="139">
        <v>6180.9809902061916</v>
      </c>
      <c r="U25" s="139">
        <v>5563.3784782957864</v>
      </c>
      <c r="V25" s="139">
        <v>5810.0557446012854</v>
      </c>
      <c r="W25" s="139">
        <v>5833.7854431424767</v>
      </c>
      <c r="X25" s="139">
        <v>5801.6243566956673</v>
      </c>
      <c r="Y25" s="139">
        <v>5828.0988391632372</v>
      </c>
      <c r="Z25" s="139">
        <v>6030.6227700948284</v>
      </c>
      <c r="AA25" s="139">
        <v>6227.8530260522157</v>
      </c>
      <c r="AB25" s="139">
        <v>6190.9352030128857</v>
      </c>
      <c r="AC25" s="139">
        <v>6384.827773802921</v>
      </c>
      <c r="AD25" s="139">
        <v>6550.7930545973722</v>
      </c>
      <c r="AE25" s="139"/>
      <c r="AF25" s="140"/>
    </row>
    <row r="26" spans="1:32">
      <c r="A26" s="144" t="s">
        <v>1168</v>
      </c>
      <c r="B26" s="139">
        <v>3129.4879999999998</v>
      </c>
      <c r="C26" s="139">
        <v>3025.0039999999999</v>
      </c>
      <c r="D26" s="139">
        <v>3001.3290000000002</v>
      </c>
      <c r="E26" s="139">
        <v>3028.0059999999999</v>
      </c>
      <c r="F26" s="139">
        <v>3154.4989999999998</v>
      </c>
      <c r="G26" s="139">
        <v>3132.1959999999999</v>
      </c>
      <c r="H26" s="139">
        <v>3274.2370000000001</v>
      </c>
      <c r="I26" s="139">
        <v>3308.1669999999999</v>
      </c>
      <c r="J26" s="139">
        <v>3356.7829999999999</v>
      </c>
      <c r="K26" s="139">
        <v>3461.7829999999999</v>
      </c>
      <c r="L26" s="139">
        <v>3580.349999999999</v>
      </c>
      <c r="M26" s="139">
        <v>3425.9859999999999</v>
      </c>
      <c r="N26" s="139">
        <v>3340.3180000000002</v>
      </c>
      <c r="O26" s="139">
        <v>3265.4569999999999</v>
      </c>
      <c r="P26" s="139">
        <v>3382.53</v>
      </c>
      <c r="Q26" s="139">
        <v>3474.7539999999999</v>
      </c>
      <c r="R26" s="139">
        <v>3379.3809999999999</v>
      </c>
      <c r="S26" s="139">
        <v>3357.6089999999999</v>
      </c>
      <c r="T26" s="139">
        <v>3192.838999999999</v>
      </c>
      <c r="U26" s="139">
        <v>2883.277</v>
      </c>
      <c r="V26" s="139">
        <v>2962.8690000000001</v>
      </c>
      <c r="W26" s="139">
        <v>2949.8180000000002</v>
      </c>
      <c r="X26" s="139">
        <v>2901.4340000000002</v>
      </c>
      <c r="Y26" s="139">
        <v>2968.5590000000002</v>
      </c>
      <c r="Z26" s="139">
        <v>3042.0889999999999</v>
      </c>
      <c r="AA26" s="139">
        <v>3204.165</v>
      </c>
      <c r="AB26" s="139">
        <v>3349.876999999999</v>
      </c>
      <c r="AC26" s="139">
        <v>3481.346</v>
      </c>
      <c r="AD26" s="139">
        <v>3532.7570000000001</v>
      </c>
      <c r="AE26" s="139"/>
      <c r="AF26" s="140"/>
    </row>
    <row r="27" spans="1:32">
      <c r="A27" s="138" t="s">
        <v>1169</v>
      </c>
      <c r="B27" s="139">
        <v>12.273999999999999</v>
      </c>
      <c r="C27" s="139">
        <v>11.382</v>
      </c>
      <c r="D27" s="139">
        <v>9.7899999999999974</v>
      </c>
      <c r="E27" s="139">
        <v>13.053000000000001</v>
      </c>
      <c r="F27" s="139">
        <v>16.911999999999999</v>
      </c>
      <c r="G27" s="139">
        <v>15.444000000000001</v>
      </c>
      <c r="H27" s="139">
        <v>18.300999999999998</v>
      </c>
      <c r="I27" s="139">
        <v>18.812000000000001</v>
      </c>
      <c r="J27" s="139">
        <v>22.071000000000002</v>
      </c>
      <c r="K27" s="139">
        <v>12.84</v>
      </c>
      <c r="L27" s="139">
        <v>15.64</v>
      </c>
      <c r="M27" s="139">
        <v>23.222999999999999</v>
      </c>
      <c r="N27" s="139">
        <v>13.808</v>
      </c>
      <c r="O27" s="139">
        <v>24.113</v>
      </c>
      <c r="P27" s="139">
        <v>28.219000000000001</v>
      </c>
      <c r="Q27" s="139">
        <v>39.076000000000001</v>
      </c>
      <c r="R27" s="139">
        <v>29.576000000000001</v>
      </c>
      <c r="S27" s="139">
        <v>13.422000000000001</v>
      </c>
      <c r="T27" s="139">
        <v>3.83</v>
      </c>
      <c r="U27" s="139">
        <v>4.399</v>
      </c>
      <c r="V27" s="139">
        <v>7.3179999999999996</v>
      </c>
      <c r="W27" s="139">
        <v>3.6150000000000002</v>
      </c>
      <c r="X27" s="139">
        <v>2.008</v>
      </c>
      <c r="Y27" s="139">
        <v>1.4770000000000001</v>
      </c>
      <c r="Z27" s="139">
        <v>2.8290000000000002</v>
      </c>
      <c r="AA27" s="139">
        <v>1.728</v>
      </c>
      <c r="AB27" s="139">
        <v>2.266</v>
      </c>
      <c r="AC27" s="139">
        <v>1.115</v>
      </c>
      <c r="AD27" s="139">
        <v>1.165</v>
      </c>
      <c r="AE27" s="139"/>
      <c r="AF27" s="140"/>
    </row>
    <row r="28" spans="1:32">
      <c r="A28" s="138" t="s">
        <v>1170</v>
      </c>
      <c r="B28" s="139">
        <v>1529.3263026540001</v>
      </c>
      <c r="C28" s="139">
        <v>1662.5429146240001</v>
      </c>
      <c r="D28" s="139">
        <v>1774.584744773</v>
      </c>
      <c r="E28" s="139">
        <v>1703.870114736</v>
      </c>
      <c r="F28" s="139">
        <v>1911.1828129390001</v>
      </c>
      <c r="G28" s="139">
        <v>1929.459552923</v>
      </c>
      <c r="H28" s="139">
        <v>1987.1319279320001</v>
      </c>
      <c r="I28" s="139">
        <v>2035.4176398889999</v>
      </c>
      <c r="J28" s="139">
        <v>1953.941975594</v>
      </c>
      <c r="K28" s="139">
        <v>2145.6808347430001</v>
      </c>
      <c r="L28" s="139">
        <v>2153.0463699279999</v>
      </c>
      <c r="M28" s="139">
        <v>1947.4696663550001</v>
      </c>
      <c r="N28" s="139">
        <v>2088.4931587649999</v>
      </c>
      <c r="O28" s="139">
        <v>1963.4302249479999</v>
      </c>
      <c r="P28" s="139">
        <v>2068.8134216240001</v>
      </c>
      <c r="Q28" s="139">
        <v>1941.3347836830001</v>
      </c>
      <c r="R28" s="139">
        <v>2030.245257243</v>
      </c>
      <c r="S28" s="139">
        <v>2026.8967288409999</v>
      </c>
      <c r="T28" s="139">
        <v>1750.339128134</v>
      </c>
      <c r="U28" s="139">
        <v>1863.969982933</v>
      </c>
      <c r="V28" s="139">
        <v>2051.4405211110002</v>
      </c>
      <c r="W28" s="139">
        <v>2101.7013536959998</v>
      </c>
      <c r="X28" s="139">
        <v>2269.8835610420001</v>
      </c>
      <c r="Y28" s="139">
        <v>2449.713053127</v>
      </c>
      <c r="Z28" s="139">
        <v>2320.173564055</v>
      </c>
      <c r="AA28" s="139">
        <v>2462.7145455089999</v>
      </c>
      <c r="AB28" s="139">
        <v>2478.0990422619998</v>
      </c>
      <c r="AC28" s="139">
        <v>2513.5866810849998</v>
      </c>
      <c r="AD28" s="139">
        <v>2813.7653474570002</v>
      </c>
      <c r="AE28" s="139"/>
      <c r="AF28" s="140"/>
    </row>
    <row r="29" spans="1:32">
      <c r="A29" s="138" t="s">
        <v>1015</v>
      </c>
      <c r="B29" s="139">
        <v>186.34299999999999</v>
      </c>
      <c r="C29" s="139">
        <v>166.703</v>
      </c>
      <c r="D29" s="139">
        <v>169.96</v>
      </c>
      <c r="E29" s="139">
        <v>173.06399999999999</v>
      </c>
      <c r="F29" s="139">
        <v>180.886</v>
      </c>
      <c r="G29" s="139">
        <v>177.78</v>
      </c>
      <c r="H29" s="139">
        <v>172.53399999999999</v>
      </c>
      <c r="I29" s="139">
        <v>182.262</v>
      </c>
      <c r="J29" s="139">
        <v>190.80199999999999</v>
      </c>
      <c r="K29" s="139">
        <v>192.79900000000001</v>
      </c>
      <c r="L29" s="139">
        <v>189.90700000000001</v>
      </c>
      <c r="M29" s="139">
        <v>173.99700000000001</v>
      </c>
      <c r="N29" s="139">
        <v>171.935</v>
      </c>
      <c r="O29" s="139">
        <v>158.95699999999999</v>
      </c>
      <c r="P29" s="139">
        <v>161.04</v>
      </c>
      <c r="Q29" s="139">
        <v>160.19900000000001</v>
      </c>
      <c r="R29" s="139">
        <v>156.078</v>
      </c>
      <c r="S29" s="139">
        <v>161.17699999999999</v>
      </c>
      <c r="T29" s="139">
        <v>149.63499999999999</v>
      </c>
      <c r="U29" s="139">
        <v>134.53299999999999</v>
      </c>
      <c r="V29" s="139">
        <v>135.87899999999999</v>
      </c>
      <c r="W29" s="139">
        <v>127.396</v>
      </c>
      <c r="X29" s="139">
        <v>118.313</v>
      </c>
      <c r="Y29" s="139">
        <v>125.09099999999999</v>
      </c>
      <c r="Z29" s="139">
        <v>130.66300000000001</v>
      </c>
      <c r="AA29" s="139">
        <v>142.136</v>
      </c>
      <c r="AB29" s="139">
        <v>135.13999999999999</v>
      </c>
      <c r="AC29" s="139">
        <v>124.89400000000001</v>
      </c>
      <c r="AD29" s="139">
        <v>121.194</v>
      </c>
      <c r="AE29" s="139"/>
      <c r="AF29" s="140"/>
    </row>
    <row r="30" spans="1:32">
      <c r="A30" s="138" t="s">
        <v>1171</v>
      </c>
      <c r="B30" s="139">
        <v>254.77981476903341</v>
      </c>
      <c r="C30" s="139">
        <v>366.90618988159531</v>
      </c>
      <c r="D30" s="139">
        <v>247.26107679968851</v>
      </c>
      <c r="E30" s="139">
        <v>249.92829102092841</v>
      </c>
      <c r="F30" s="139">
        <v>247.59738393084251</v>
      </c>
      <c r="G30" s="139">
        <v>373.19313169734608</v>
      </c>
      <c r="H30" s="139">
        <v>319.96685262010988</v>
      </c>
      <c r="I30" s="139">
        <v>290.63139394080889</v>
      </c>
      <c r="J30" s="139">
        <v>300.09570202604948</v>
      </c>
      <c r="K30" s="139">
        <v>150.34083529119911</v>
      </c>
      <c r="L30" s="139">
        <v>252.68788184447129</v>
      </c>
      <c r="M30" s="139">
        <v>381.98782639292341</v>
      </c>
      <c r="N30" s="139">
        <v>455.54678990417352</v>
      </c>
      <c r="O30" s="139">
        <v>464.33844433564923</v>
      </c>
      <c r="P30" s="139">
        <v>574.31866941729822</v>
      </c>
      <c r="Q30" s="139">
        <v>697.14679861125501</v>
      </c>
      <c r="R30" s="139">
        <v>930.26756296583108</v>
      </c>
      <c r="S30" s="139">
        <v>862.81563306330452</v>
      </c>
      <c r="T30" s="139">
        <v>755.88619240998719</v>
      </c>
      <c r="U30" s="139">
        <v>635.50063233555386</v>
      </c>
      <c r="V30" s="139">
        <v>559.73985114268851</v>
      </c>
      <c r="W30" s="139">
        <v>455.91847006021749</v>
      </c>
      <c r="X30" s="139">
        <v>432.15794286408533</v>
      </c>
      <c r="Y30" s="139">
        <v>606.17238763628575</v>
      </c>
      <c r="Z30" s="139">
        <v>205.64554894962831</v>
      </c>
      <c r="AA30" s="139">
        <v>321.37598283383238</v>
      </c>
      <c r="AB30" s="139">
        <v>287.24978024334729</v>
      </c>
      <c r="AC30" s="139">
        <v>295.73139898136952</v>
      </c>
      <c r="AD30" s="139">
        <v>205.12175129325669</v>
      </c>
      <c r="AE30" s="139"/>
      <c r="AF30" s="140"/>
    </row>
    <row r="31" spans="1:32">
      <c r="A31" s="138" t="s">
        <v>1172</v>
      </c>
      <c r="B31" s="139">
        <v>364.14793428817552</v>
      </c>
      <c r="C31" s="139">
        <v>270.89068600000002</v>
      </c>
      <c r="D31" s="139">
        <v>323.90768600000001</v>
      </c>
      <c r="E31" s="139">
        <v>382.90068600000001</v>
      </c>
      <c r="F31" s="139">
        <v>368.358946</v>
      </c>
      <c r="G31" s="139">
        <v>286.16894600000001</v>
      </c>
      <c r="H31" s="139">
        <v>284.67294600000002</v>
      </c>
      <c r="I31" s="139">
        <v>240.078946</v>
      </c>
      <c r="J31" s="139">
        <v>173.25800000000001</v>
      </c>
      <c r="K31" s="139">
        <v>150.88999999999999</v>
      </c>
      <c r="L31" s="139">
        <v>184.05500000000001</v>
      </c>
      <c r="M31" s="139">
        <v>146.66900000000001</v>
      </c>
      <c r="N31" s="139">
        <v>146.09800000000001</v>
      </c>
      <c r="O31" s="139">
        <v>176.43</v>
      </c>
      <c r="P31" s="139">
        <v>204.69800000000001</v>
      </c>
      <c r="Q31" s="139">
        <v>237.37799999999999</v>
      </c>
      <c r="R31" s="139">
        <v>176.39400000000001</v>
      </c>
      <c r="S31" s="139">
        <v>130.369</v>
      </c>
      <c r="T31" s="139">
        <v>131.477</v>
      </c>
      <c r="U31" s="139">
        <v>67.269000000000005</v>
      </c>
      <c r="V31" s="139">
        <v>32.182999999999979</v>
      </c>
      <c r="W31" s="139">
        <v>46.907000000000011</v>
      </c>
      <c r="X31" s="139">
        <v>0</v>
      </c>
      <c r="Y31" s="139">
        <v>0</v>
      </c>
      <c r="Z31" s="139">
        <v>0</v>
      </c>
      <c r="AA31" s="139">
        <v>0</v>
      </c>
      <c r="AB31" s="139">
        <v>0</v>
      </c>
      <c r="AC31" s="139">
        <v>0</v>
      </c>
      <c r="AD31" s="139">
        <v>0</v>
      </c>
      <c r="AE31" s="139"/>
      <c r="AF31" s="140"/>
    </row>
    <row r="32" spans="1:32">
      <c r="A32" s="138" t="s">
        <v>1173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8"/>
    </row>
    <row r="33" spans="1:32">
      <c r="A33" s="149" t="s">
        <v>1174</v>
      </c>
      <c r="B33" s="139">
        <v>0.23725599999999999</v>
      </c>
      <c r="C33" s="139">
        <v>-8.0768000000000006E-2</v>
      </c>
      <c r="D33" s="139">
        <v>0.15648799999999999</v>
      </c>
      <c r="E33" s="139">
        <v>0.14639199999999999</v>
      </c>
      <c r="F33" s="139">
        <v>6.0979839999999994</v>
      </c>
      <c r="G33" s="139">
        <v>5.2903039999999999</v>
      </c>
      <c r="H33" s="139">
        <v>6.9510959999999997</v>
      </c>
      <c r="I33" s="139">
        <v>9.0561119999999988</v>
      </c>
      <c r="J33" s="139">
        <v>4.0030639999999993</v>
      </c>
      <c r="K33" s="139">
        <v>6.3958159999999999</v>
      </c>
      <c r="L33" s="139">
        <v>3.8162880000000001</v>
      </c>
      <c r="M33" s="139">
        <v>6.0727439999999993</v>
      </c>
      <c r="N33" s="139">
        <v>7.5164720000000003</v>
      </c>
      <c r="O33" s="139">
        <v>7.4710399999999986</v>
      </c>
      <c r="P33" s="139">
        <v>10.615944000000001</v>
      </c>
      <c r="Q33" s="139">
        <v>8.3241519999999998</v>
      </c>
      <c r="R33" s="139">
        <v>0.641096</v>
      </c>
      <c r="S33" s="139">
        <v>1.781944</v>
      </c>
      <c r="T33" s="139">
        <v>9.5911999999999997E-2</v>
      </c>
      <c r="U33" s="139">
        <v>-0.80263200000000001</v>
      </c>
      <c r="V33" s="139">
        <v>-0.24230399999999999</v>
      </c>
      <c r="W33" s="139">
        <v>1.0096000000000001E-2</v>
      </c>
      <c r="X33" s="139">
        <v>-5.0480000000000004E-3</v>
      </c>
      <c r="Y33" s="139">
        <v>-0.37859999999999999</v>
      </c>
      <c r="Z33" s="139">
        <v>-0.141344</v>
      </c>
      <c r="AA33" s="139">
        <v>-0.34831200000000001</v>
      </c>
      <c r="AB33" s="139">
        <v>-0.29278399999999999</v>
      </c>
      <c r="AC33" s="139">
        <v>-0.19182399999999999</v>
      </c>
      <c r="AD33" s="139">
        <v>-1.5547839999999999</v>
      </c>
      <c r="AE33" s="139"/>
      <c r="AF33" s="140"/>
    </row>
    <row r="34" spans="1:32">
      <c r="A34" s="149" t="s">
        <v>1175</v>
      </c>
      <c r="B34" s="139">
        <v>50.883400000000002</v>
      </c>
      <c r="C34" s="139">
        <v>38.947000000000003</v>
      </c>
      <c r="D34" s="139">
        <v>27.3644</v>
      </c>
      <c r="E34" s="139">
        <v>21.1526</v>
      </c>
      <c r="F34" s="139">
        <v>18.681799999999999</v>
      </c>
      <c r="G34" s="139">
        <v>14.534800000000001</v>
      </c>
      <c r="H34" s="139">
        <v>13.7286</v>
      </c>
      <c r="I34" s="139">
        <v>4.6226000000000003</v>
      </c>
      <c r="J34" s="139">
        <v>0</v>
      </c>
      <c r="K34" s="139">
        <v>0</v>
      </c>
      <c r="L34" s="139">
        <v>0</v>
      </c>
      <c r="M34" s="139">
        <v>0</v>
      </c>
      <c r="N34" s="139">
        <v>0</v>
      </c>
      <c r="O34" s="139">
        <v>0</v>
      </c>
      <c r="P34" s="139">
        <v>0</v>
      </c>
      <c r="Q34" s="139">
        <v>0</v>
      </c>
      <c r="R34" s="139">
        <v>0</v>
      </c>
      <c r="S34" s="139">
        <v>0</v>
      </c>
      <c r="T34" s="139">
        <v>0</v>
      </c>
      <c r="U34" s="139">
        <v>0</v>
      </c>
      <c r="V34" s="139">
        <v>0</v>
      </c>
      <c r="W34" s="139">
        <v>0</v>
      </c>
      <c r="X34" s="139">
        <v>0</v>
      </c>
      <c r="Y34" s="139">
        <v>0</v>
      </c>
      <c r="Z34" s="139">
        <v>0</v>
      </c>
      <c r="AA34" s="139">
        <v>0</v>
      </c>
      <c r="AB34" s="139">
        <v>0</v>
      </c>
      <c r="AC34" s="139">
        <v>0</v>
      </c>
      <c r="AD34" s="139">
        <v>0</v>
      </c>
      <c r="AE34" s="139"/>
      <c r="AF34" s="140"/>
    </row>
    <row r="35" spans="1:32">
      <c r="A35" s="149" t="s">
        <v>1176</v>
      </c>
      <c r="B35" s="139">
        <v>53.696165999999998</v>
      </c>
      <c r="C35" s="139">
        <v>-25.918302000000001</v>
      </c>
      <c r="D35" s="139">
        <v>75.685224000000005</v>
      </c>
      <c r="E35" s="139">
        <v>0</v>
      </c>
      <c r="F35" s="139">
        <v>0</v>
      </c>
      <c r="G35" s="139">
        <v>0</v>
      </c>
      <c r="H35" s="139">
        <v>0</v>
      </c>
      <c r="I35" s="139">
        <v>0</v>
      </c>
      <c r="J35" s="139">
        <v>0</v>
      </c>
      <c r="K35" s="139">
        <v>0</v>
      </c>
      <c r="L35" s="139">
        <v>0</v>
      </c>
      <c r="M35" s="139">
        <v>0</v>
      </c>
      <c r="N35" s="139">
        <v>0</v>
      </c>
      <c r="O35" s="139">
        <v>0</v>
      </c>
      <c r="P35" s="139">
        <v>0</v>
      </c>
      <c r="Q35" s="139">
        <v>0</v>
      </c>
      <c r="R35" s="139">
        <v>0</v>
      </c>
      <c r="S35" s="139">
        <v>0</v>
      </c>
      <c r="T35" s="139">
        <v>0</v>
      </c>
      <c r="U35" s="139">
        <v>0</v>
      </c>
      <c r="V35" s="139">
        <v>0</v>
      </c>
      <c r="W35" s="139">
        <v>0</v>
      </c>
      <c r="X35" s="139">
        <v>0</v>
      </c>
      <c r="Y35" s="139">
        <v>0</v>
      </c>
      <c r="Z35" s="139">
        <v>0</v>
      </c>
      <c r="AA35" s="139">
        <v>0</v>
      </c>
      <c r="AB35" s="139">
        <v>0</v>
      </c>
      <c r="AC35" s="139">
        <v>0</v>
      </c>
      <c r="AD35" s="139">
        <v>0</v>
      </c>
      <c r="AE35" s="139"/>
      <c r="AF35" s="140"/>
    </row>
    <row r="36" spans="1:32">
      <c r="A36" s="149" t="s">
        <v>1177</v>
      </c>
      <c r="B36" s="139">
        <v>137.834676</v>
      </c>
      <c r="C36" s="139">
        <v>152.626068</v>
      </c>
      <c r="D36" s="139">
        <v>100.062144</v>
      </c>
      <c r="E36" s="139">
        <v>94.718232</v>
      </c>
      <c r="F36" s="139">
        <v>105.85234800000001</v>
      </c>
      <c r="G36" s="139">
        <v>97.123571999999996</v>
      </c>
      <c r="H36" s="139">
        <v>89.032355999999993</v>
      </c>
      <c r="I36" s="139">
        <v>97.749539999999996</v>
      </c>
      <c r="J36" s="139">
        <v>118.98608400000001</v>
      </c>
      <c r="K36" s="139">
        <v>111.90916799999999</v>
      </c>
      <c r="L36" s="139">
        <v>119.206332</v>
      </c>
      <c r="M36" s="139">
        <v>124.9038</v>
      </c>
      <c r="N36" s="139">
        <v>134.17740000000001</v>
      </c>
      <c r="O36" s="139">
        <v>125.964468</v>
      </c>
      <c r="P36" s="139">
        <v>113.421924</v>
      </c>
      <c r="Q36" s="139">
        <v>112.791278628</v>
      </c>
      <c r="R36" s="139">
        <v>136.03287348000001</v>
      </c>
      <c r="S36" s="139">
        <v>133.47382356</v>
      </c>
      <c r="T36" s="139">
        <v>142.028916624</v>
      </c>
      <c r="U36" s="139">
        <v>151.82563460399999</v>
      </c>
      <c r="V36" s="139">
        <v>158.69992823999999</v>
      </c>
      <c r="W36" s="139">
        <v>164.74156271999999</v>
      </c>
      <c r="X36" s="139">
        <v>161.582447124</v>
      </c>
      <c r="Y36" s="139">
        <v>171.16153109999999</v>
      </c>
      <c r="Z36" s="139">
        <v>182.74043793600001</v>
      </c>
      <c r="AA36" s="139">
        <v>188.926108812</v>
      </c>
      <c r="AB36" s="139">
        <v>191.34131360399999</v>
      </c>
      <c r="AC36" s="139">
        <v>198.810323208</v>
      </c>
      <c r="AD36" s="139">
        <v>197.967787668</v>
      </c>
      <c r="AE36" s="139"/>
      <c r="AF36" s="140"/>
    </row>
    <row r="37" spans="1:32">
      <c r="A37" s="149" t="s">
        <v>1178</v>
      </c>
      <c r="B37" s="139">
        <v>347.800704</v>
      </c>
      <c r="C37" s="139">
        <v>298.94707199999999</v>
      </c>
      <c r="D37" s="139">
        <v>377.12652800000001</v>
      </c>
      <c r="E37" s="139">
        <v>350.59264000000002</v>
      </c>
      <c r="F37" s="139">
        <v>398.33894400000003</v>
      </c>
      <c r="G37" s="139">
        <v>372.96486399999992</v>
      </c>
      <c r="H37" s="139">
        <v>479.31033600000001</v>
      </c>
      <c r="I37" s="139">
        <v>536.37708799999996</v>
      </c>
      <c r="J37" s="139">
        <v>583.99219200000005</v>
      </c>
      <c r="K37" s="139">
        <v>502.07616000000002</v>
      </c>
      <c r="L37" s="139">
        <v>613.53318400000001</v>
      </c>
      <c r="M37" s="139">
        <v>493.71609599999999</v>
      </c>
      <c r="N37" s="139">
        <v>582.55423999999994</v>
      </c>
      <c r="O37" s="139">
        <v>612.95590400000003</v>
      </c>
      <c r="P37" s="139">
        <v>749.43014400000004</v>
      </c>
      <c r="Q37" s="139">
        <v>698.66624000000002</v>
      </c>
      <c r="R37" s="139">
        <v>628.85209599999985</v>
      </c>
      <c r="S37" s="139">
        <v>562.45439999999985</v>
      </c>
      <c r="T37" s="139">
        <v>477.17439999999999</v>
      </c>
      <c r="U37" s="139">
        <v>471.868672</v>
      </c>
      <c r="V37" s="139">
        <v>490.57254399999999</v>
      </c>
      <c r="W37" s="139">
        <v>487.31878399999999</v>
      </c>
      <c r="X37" s="139">
        <v>453.92051199999997</v>
      </c>
      <c r="Y37" s="139">
        <v>517.83590400000003</v>
      </c>
      <c r="Z37" s="139">
        <v>442.60582399999998</v>
      </c>
      <c r="AA37" s="139">
        <v>428.05836799999997</v>
      </c>
      <c r="AB37" s="139">
        <v>420.02368000000001</v>
      </c>
      <c r="AC37" s="139">
        <v>436.17702400000002</v>
      </c>
      <c r="AD37" s="139">
        <v>447.08761600000003</v>
      </c>
      <c r="AE37" s="139"/>
      <c r="AF37" s="140"/>
    </row>
    <row r="38" spans="1:32">
      <c r="A38" s="149" t="s">
        <v>1179</v>
      </c>
      <c r="B38" s="139">
        <v>753.92392500000005</v>
      </c>
      <c r="C38" s="139">
        <v>827.29562499999997</v>
      </c>
      <c r="D38" s="139">
        <v>814.51557500000001</v>
      </c>
      <c r="E38" s="139">
        <v>844.07745</v>
      </c>
      <c r="F38" s="139">
        <v>838.64272500000004</v>
      </c>
      <c r="G38" s="139">
        <v>801.01322500000003</v>
      </c>
      <c r="H38" s="139">
        <v>729.64532499999996</v>
      </c>
      <c r="I38" s="139">
        <v>861.24372500000004</v>
      </c>
      <c r="J38" s="139">
        <v>818.66880000000003</v>
      </c>
      <c r="K38" s="139">
        <v>811.14289999999994</v>
      </c>
      <c r="L38" s="139">
        <v>722.15437499999985</v>
      </c>
      <c r="M38" s="139">
        <v>662.45394999999996</v>
      </c>
      <c r="N38" s="139">
        <v>632.06492500000002</v>
      </c>
      <c r="O38" s="139">
        <v>699.37862500000006</v>
      </c>
      <c r="P38" s="139">
        <v>779.48985000000005</v>
      </c>
      <c r="Q38" s="139">
        <v>707.98215000000005</v>
      </c>
      <c r="R38" s="139">
        <v>790.63890000000004</v>
      </c>
      <c r="S38" s="139">
        <v>744.09132499999998</v>
      </c>
      <c r="T38" s="139">
        <v>647.76329999999996</v>
      </c>
      <c r="U38" s="139">
        <v>424.776475</v>
      </c>
      <c r="V38" s="139">
        <v>452.52095000000003</v>
      </c>
      <c r="W38" s="139">
        <v>388.52749999999997</v>
      </c>
      <c r="X38" s="139">
        <v>287.24239999999998</v>
      </c>
      <c r="Y38" s="139">
        <v>223.918825</v>
      </c>
      <c r="Z38" s="139">
        <v>247.22465</v>
      </c>
      <c r="AA38" s="139">
        <v>229.03899999999999</v>
      </c>
      <c r="AB38" s="139">
        <v>222.45675</v>
      </c>
      <c r="AC38" s="139">
        <v>262.92885000000001</v>
      </c>
      <c r="AD38" s="139">
        <v>239.0813</v>
      </c>
      <c r="AE38" s="139"/>
      <c r="AF38" s="140"/>
    </row>
    <row r="39" spans="1:32">
      <c r="A39" s="149" t="s">
        <v>1154</v>
      </c>
      <c r="B39" s="139">
        <v>251.29147799899999</v>
      </c>
      <c r="C39" s="139">
        <v>295.16232000100001</v>
      </c>
      <c r="D39" s="139">
        <v>323.80196999999998</v>
      </c>
      <c r="E39" s="139">
        <v>333.578873999</v>
      </c>
      <c r="F39" s="139">
        <v>340.04888399999999</v>
      </c>
      <c r="G39" s="139">
        <v>339.241872</v>
      </c>
      <c r="H39" s="139">
        <v>356.374643999</v>
      </c>
      <c r="I39" s="139">
        <v>330.19777200099998</v>
      </c>
      <c r="J39" s="139">
        <v>295.15768200100001</v>
      </c>
      <c r="K39" s="139">
        <v>366.39736199899988</v>
      </c>
      <c r="L39" s="139">
        <v>344.49672600000002</v>
      </c>
      <c r="M39" s="139">
        <v>264.20366999999999</v>
      </c>
      <c r="N39" s="139">
        <v>224.71573799999999</v>
      </c>
      <c r="O39" s="139">
        <v>221.69640000000001</v>
      </c>
      <c r="P39" s="139">
        <v>223.31042400000001</v>
      </c>
      <c r="Q39" s="139">
        <v>197.00591887799999</v>
      </c>
      <c r="R39" s="139">
        <v>140.65054558200001</v>
      </c>
      <c r="S39" s="139">
        <v>180.06334662</v>
      </c>
      <c r="T39" s="139">
        <v>153.64088324400001</v>
      </c>
      <c r="U39" s="139">
        <v>128.031011382</v>
      </c>
      <c r="V39" s="139">
        <v>156.10362413999999</v>
      </c>
      <c r="W39" s="139">
        <v>54.890164163999998</v>
      </c>
      <c r="X39" s="139">
        <v>84.751528296000004</v>
      </c>
      <c r="Y39" s="139">
        <v>94.586564988000006</v>
      </c>
      <c r="Z39" s="139">
        <v>88.736298461999993</v>
      </c>
      <c r="AA39" s="139">
        <v>161.092586238</v>
      </c>
      <c r="AB39" s="139">
        <v>112.595756658</v>
      </c>
      <c r="AC39" s="139">
        <v>173.416777236</v>
      </c>
      <c r="AD39" s="139">
        <v>224.56171001999999</v>
      </c>
      <c r="AE39" s="139"/>
      <c r="AF39" s="140"/>
    </row>
    <row r="40" spans="1:32">
      <c r="A40" s="149" t="s">
        <v>1180</v>
      </c>
      <c r="B40" s="139">
        <v>714.21500000000003</v>
      </c>
      <c r="C40" s="139">
        <v>692.649</v>
      </c>
      <c r="D40" s="139">
        <v>797.70600000000002</v>
      </c>
      <c r="E40" s="139">
        <v>725.29600000000005</v>
      </c>
      <c r="F40" s="139">
        <v>723.1579999999999</v>
      </c>
      <c r="G40" s="139">
        <v>721.29399999999998</v>
      </c>
      <c r="H40" s="139">
        <v>756.83799999999997</v>
      </c>
      <c r="I40" s="139">
        <v>727.41</v>
      </c>
      <c r="J40" s="139">
        <v>858.48500000000001</v>
      </c>
      <c r="K40" s="139">
        <v>935.76400000000001</v>
      </c>
      <c r="L40" s="139">
        <v>796.06899999999985</v>
      </c>
      <c r="M40" s="139">
        <v>857.57500000000005</v>
      </c>
      <c r="N40" s="139">
        <v>842.08199999999999</v>
      </c>
      <c r="O40" s="139">
        <v>824.68799999999999</v>
      </c>
      <c r="P40" s="139">
        <v>936.76400000000001</v>
      </c>
      <c r="Q40" s="139">
        <v>893.53300000000002</v>
      </c>
      <c r="R40" s="139">
        <v>937.85</v>
      </c>
      <c r="S40" s="139">
        <v>909.53599999999983</v>
      </c>
      <c r="T40" s="139">
        <v>870.15</v>
      </c>
      <c r="U40" s="139">
        <v>804.67499999999995</v>
      </c>
      <c r="V40" s="139">
        <v>693.9849999999999</v>
      </c>
      <c r="W40" s="139">
        <v>662.69600000000003</v>
      </c>
      <c r="X40" s="139">
        <v>716.74699999999984</v>
      </c>
      <c r="Y40" s="139">
        <v>663.26099999999997</v>
      </c>
      <c r="Z40" s="139">
        <v>653.46400000000006</v>
      </c>
      <c r="AA40" s="139">
        <v>663.28599999999994</v>
      </c>
      <c r="AB40" s="139">
        <v>652.68799999999987</v>
      </c>
      <c r="AC40" s="139">
        <v>610.07100000000003</v>
      </c>
      <c r="AD40" s="139">
        <v>628.62300000000005</v>
      </c>
      <c r="AE40" s="139"/>
      <c r="AF40" s="140"/>
    </row>
    <row r="41" spans="1:32">
      <c r="A41" s="149" t="s">
        <v>1181</v>
      </c>
      <c r="B41" s="139">
        <v>1473.21</v>
      </c>
      <c r="C41" s="139">
        <v>1426.5540000000001</v>
      </c>
      <c r="D41" s="139">
        <v>1446.96</v>
      </c>
      <c r="E41" s="139">
        <v>1430.19</v>
      </c>
      <c r="F41" s="139">
        <v>1439.4059999999999</v>
      </c>
      <c r="G41" s="139">
        <v>1417.452</v>
      </c>
      <c r="H41" s="139">
        <v>1437.09</v>
      </c>
      <c r="I41" s="139">
        <v>1447.104</v>
      </c>
      <c r="J41" s="139">
        <v>1437.2339999999999</v>
      </c>
      <c r="K41" s="139">
        <v>1437.12</v>
      </c>
      <c r="L41" s="139">
        <v>1448.19</v>
      </c>
      <c r="M41" s="139">
        <v>1466.5920000000001</v>
      </c>
      <c r="N41" s="139">
        <v>1461.1020000000001</v>
      </c>
      <c r="O41" s="139">
        <v>1536.306</v>
      </c>
      <c r="P41" s="139">
        <v>1546.134</v>
      </c>
      <c r="Q41" s="139">
        <v>1497.0840000000001</v>
      </c>
      <c r="R41" s="139">
        <v>1553.3579999999999</v>
      </c>
      <c r="S41" s="139">
        <v>1526.856</v>
      </c>
      <c r="T41" s="139">
        <v>1470.3</v>
      </c>
      <c r="U41" s="139">
        <v>1455.018</v>
      </c>
      <c r="V41" s="139">
        <v>1471.8119999999999</v>
      </c>
      <c r="W41" s="139">
        <v>1486.9739999999999</v>
      </c>
      <c r="X41" s="139">
        <v>1480.818</v>
      </c>
      <c r="Y41" s="139">
        <v>1537.296</v>
      </c>
      <c r="Z41" s="139">
        <v>1516.944</v>
      </c>
      <c r="AA41" s="139">
        <v>1495.0260000000001</v>
      </c>
      <c r="AB41" s="139">
        <v>1604.700167</v>
      </c>
      <c r="AC41" s="139">
        <v>1582.8214069999999</v>
      </c>
      <c r="AD41" s="139">
        <v>1612.156549</v>
      </c>
      <c r="AE41" s="139"/>
      <c r="AF41" s="140"/>
    </row>
    <row r="42" spans="1:32">
      <c r="A42" s="149" t="s">
        <v>1182</v>
      </c>
      <c r="B42" s="139">
        <v>107.090688</v>
      </c>
      <c r="C42" s="139">
        <v>87.987967999999995</v>
      </c>
      <c r="D42" s="139">
        <v>104.5664</v>
      </c>
      <c r="E42" s="139">
        <v>104.582144</v>
      </c>
      <c r="F42" s="139">
        <v>81.050111999999999</v>
      </c>
      <c r="G42" s="139">
        <v>70.821759999999998</v>
      </c>
      <c r="H42" s="139">
        <v>74.542591999999999</v>
      </c>
      <c r="I42" s="139">
        <v>72.264960000000002</v>
      </c>
      <c r="J42" s="139">
        <v>107.274368</v>
      </c>
      <c r="K42" s="139">
        <v>145.39583999999999</v>
      </c>
      <c r="L42" s="139">
        <v>97.376639999999995</v>
      </c>
      <c r="M42" s="139">
        <v>78.489087999999995</v>
      </c>
      <c r="N42" s="139">
        <v>102.38848</v>
      </c>
      <c r="O42" s="139">
        <v>80.483328</v>
      </c>
      <c r="P42" s="139">
        <v>51.042048000000001</v>
      </c>
      <c r="Q42" s="139">
        <v>62.512239487999999</v>
      </c>
      <c r="R42" s="139">
        <v>70.050487680000003</v>
      </c>
      <c r="S42" s="139">
        <v>78.037613055999998</v>
      </c>
      <c r="T42" s="139">
        <v>84.885061759999999</v>
      </c>
      <c r="U42" s="139">
        <v>46.170030464</v>
      </c>
      <c r="V42" s="139">
        <v>26.102455167999999</v>
      </c>
      <c r="W42" s="139">
        <v>22.614177792</v>
      </c>
      <c r="X42" s="139">
        <v>14.715166335999999</v>
      </c>
      <c r="Y42" s="139">
        <v>100.016384</v>
      </c>
      <c r="Z42" s="139">
        <v>106.11980800000001</v>
      </c>
      <c r="AA42" s="139">
        <v>99.265919999999994</v>
      </c>
      <c r="AB42" s="139">
        <v>93.577088000000003</v>
      </c>
      <c r="AC42" s="139">
        <v>100.336512</v>
      </c>
      <c r="AD42" s="139">
        <v>92.049919999999986</v>
      </c>
      <c r="AE42" s="139"/>
      <c r="AF42" s="140"/>
    </row>
    <row r="43" spans="1:32">
      <c r="A43" s="149" t="s">
        <v>1183</v>
      </c>
      <c r="B43" s="139">
        <v>-368.96132499999999</v>
      </c>
      <c r="C43" s="139">
        <v>-450.22590000000002</v>
      </c>
      <c r="D43" s="139">
        <v>-354.82987500000002</v>
      </c>
      <c r="E43" s="139">
        <v>-396.0068</v>
      </c>
      <c r="F43" s="139">
        <v>-279.22719999999998</v>
      </c>
      <c r="G43" s="139">
        <v>-320.89924999999988</v>
      </c>
      <c r="H43" s="139">
        <v>-112.83607499999999</v>
      </c>
      <c r="I43" s="139">
        <v>-102.875325</v>
      </c>
      <c r="J43" s="139">
        <v>-313.94420000000002</v>
      </c>
      <c r="K43" s="139">
        <v>-287.91227500000002</v>
      </c>
      <c r="L43" s="139">
        <v>-401.15027500000002</v>
      </c>
      <c r="M43" s="139">
        <v>-75.4221</v>
      </c>
      <c r="N43" s="139">
        <v>-135.67590000000001</v>
      </c>
      <c r="O43" s="139">
        <v>-50.3979</v>
      </c>
      <c r="P43" s="139">
        <v>-75.550249999999991</v>
      </c>
      <c r="Q43" s="139">
        <v>2.784349999999999</v>
      </c>
      <c r="R43" s="139">
        <v>70.336875000000006</v>
      </c>
      <c r="S43" s="139">
        <v>65.187574999999995</v>
      </c>
      <c r="T43" s="139">
        <v>-53.718150000000001</v>
      </c>
      <c r="U43" s="139">
        <v>-77.792874999999995</v>
      </c>
      <c r="V43" s="139">
        <v>27.96</v>
      </c>
      <c r="W43" s="139">
        <v>56.123874999999998</v>
      </c>
      <c r="X43" s="139">
        <v>60.084874999999997</v>
      </c>
      <c r="Y43" s="139">
        <v>16.713066699999999</v>
      </c>
      <c r="Z43" s="139">
        <v>-80.589975925000005</v>
      </c>
      <c r="AA43" s="139">
        <v>-17.7906917</v>
      </c>
      <c r="AB43" s="139">
        <v>8.5789784499999993</v>
      </c>
      <c r="AC43" s="139">
        <v>76.367841174999995</v>
      </c>
      <c r="AD43" s="139">
        <v>30.862160625000001</v>
      </c>
      <c r="AE43" s="139"/>
      <c r="AF43" s="140"/>
    </row>
    <row r="44" spans="1:32" ht="14" customHeight="1" thickBot="1">
      <c r="A44" s="150" t="s">
        <v>1184</v>
      </c>
      <c r="B44" s="151">
        <v>33.299517999999999</v>
      </c>
      <c r="C44" s="151">
        <v>35.126728</v>
      </c>
      <c r="D44" s="151">
        <v>37.258473000000002</v>
      </c>
      <c r="E44" s="151">
        <v>40.026972999999998</v>
      </c>
      <c r="F44" s="151">
        <v>40.586210000000001</v>
      </c>
      <c r="G44" s="151">
        <v>40.591746999999998</v>
      </c>
      <c r="H44" s="151">
        <v>48.664693</v>
      </c>
      <c r="I44" s="151">
        <v>43.7423</v>
      </c>
      <c r="J44" s="151">
        <v>42.369123999999999</v>
      </c>
      <c r="K44" s="151">
        <v>37.435656999999999</v>
      </c>
      <c r="L44" s="151">
        <v>33.083575000000003</v>
      </c>
      <c r="M44" s="151">
        <v>36.333793999999997</v>
      </c>
      <c r="N44" s="151">
        <v>32.169969999999999</v>
      </c>
      <c r="O44" s="151">
        <v>31.045959</v>
      </c>
      <c r="P44" s="151">
        <v>30.769109</v>
      </c>
      <c r="Q44" s="139">
        <v>31.367453830999999</v>
      </c>
      <c r="R44" s="139">
        <v>26.145730611000001</v>
      </c>
      <c r="S44" s="139">
        <v>21.886576082000001</v>
      </c>
      <c r="T44" s="139">
        <v>19.142239549999999</v>
      </c>
      <c r="U44" s="139">
        <v>12.222667261</v>
      </c>
      <c r="V44" s="139">
        <v>17.082724715000001</v>
      </c>
      <c r="W44" s="139">
        <v>15.074953145</v>
      </c>
      <c r="X44" s="139">
        <v>15.291095477000001</v>
      </c>
      <c r="Y44" s="139">
        <v>16.488781799000002</v>
      </c>
      <c r="Z44" s="139">
        <v>14.783479928</v>
      </c>
      <c r="AA44" s="139">
        <v>12.357388007999999</v>
      </c>
      <c r="AB44" s="151">
        <v>12.84910683</v>
      </c>
      <c r="AC44" s="151">
        <v>10.161640824999999</v>
      </c>
      <c r="AD44" s="151">
        <v>12.411722589</v>
      </c>
      <c r="AE44" s="151"/>
      <c r="AF44" s="152"/>
    </row>
    <row r="45" spans="1:32" ht="14" customHeight="1" thickBot="1">
      <c r="A45" s="82" t="s">
        <v>1185</v>
      </c>
      <c r="B45" s="153"/>
      <c r="C45" s="153"/>
      <c r="D45" s="153"/>
      <c r="E45" s="153"/>
      <c r="F45" s="153"/>
      <c r="G45" s="153"/>
      <c r="H45" s="153"/>
      <c r="I45" s="153"/>
      <c r="J45" s="153"/>
      <c r="K45" s="153"/>
      <c r="L45" s="153"/>
      <c r="M45" s="153"/>
      <c r="N45" s="153"/>
      <c r="O45" s="153"/>
      <c r="P45" s="153"/>
      <c r="Q45" s="154"/>
      <c r="R45" s="155"/>
      <c r="S45" s="154"/>
      <c r="T45" s="155"/>
      <c r="U45" s="154"/>
      <c r="V45" s="155"/>
      <c r="W45" s="154"/>
      <c r="X45" s="155"/>
      <c r="Y45" s="154"/>
      <c r="Z45" s="155"/>
      <c r="AA45" s="154"/>
      <c r="AB45" s="155"/>
      <c r="AC45" s="154"/>
      <c r="AD45" s="155"/>
      <c r="AE45" s="154"/>
      <c r="AF45" s="155"/>
    </row>
    <row r="46" spans="1:32">
      <c r="A46" s="79" t="s">
        <v>1160</v>
      </c>
      <c r="B46" s="80">
        <v>1990</v>
      </c>
      <c r="C46" s="80">
        <v>1991</v>
      </c>
      <c r="D46" s="80">
        <v>1992</v>
      </c>
      <c r="E46" s="80">
        <v>1993</v>
      </c>
      <c r="F46" s="80">
        <v>1994</v>
      </c>
      <c r="G46" s="80">
        <v>1995</v>
      </c>
      <c r="H46" s="80">
        <v>1996</v>
      </c>
      <c r="I46" s="80">
        <v>1997</v>
      </c>
      <c r="J46" s="80">
        <v>1998</v>
      </c>
      <c r="K46" s="80">
        <v>1999</v>
      </c>
      <c r="L46" s="80">
        <v>2000</v>
      </c>
      <c r="M46" s="80">
        <v>2001</v>
      </c>
      <c r="N46" s="80">
        <v>2002</v>
      </c>
      <c r="O46" s="80">
        <v>2003</v>
      </c>
      <c r="P46" s="80">
        <v>2004</v>
      </c>
      <c r="Q46" s="81">
        <v>2005</v>
      </c>
      <c r="R46" s="82">
        <v>2006</v>
      </c>
      <c r="S46" s="81">
        <v>2007</v>
      </c>
      <c r="T46" s="82">
        <v>2008</v>
      </c>
      <c r="U46" s="81">
        <v>2009</v>
      </c>
      <c r="V46" s="82">
        <v>2010</v>
      </c>
      <c r="W46" s="81">
        <v>2011</v>
      </c>
      <c r="X46" s="82">
        <v>2012</v>
      </c>
      <c r="Y46" s="81">
        <v>2013</v>
      </c>
      <c r="Z46" s="82">
        <v>2014</v>
      </c>
      <c r="AA46" s="81">
        <v>2015</v>
      </c>
      <c r="AB46" s="82">
        <v>2016</v>
      </c>
      <c r="AC46" s="81">
        <v>2017</v>
      </c>
      <c r="AD46" s="82">
        <v>2018</v>
      </c>
      <c r="AE46" s="81">
        <v>2019</v>
      </c>
      <c r="AF46" s="83">
        <v>2020</v>
      </c>
    </row>
    <row r="47" spans="1:32" ht="14" customHeight="1" thickBot="1">
      <c r="A47" s="75" t="s">
        <v>1015</v>
      </c>
      <c r="B47" s="86">
        <v>176</v>
      </c>
      <c r="C47" s="86">
        <v>157.44999999999999</v>
      </c>
      <c r="D47" s="86">
        <v>160.52699999999999</v>
      </c>
      <c r="E47" s="86">
        <v>163.458</v>
      </c>
      <c r="F47" s="86">
        <v>170.846</v>
      </c>
      <c r="G47" s="86">
        <v>167.91300000000001</v>
      </c>
      <c r="H47" s="86">
        <v>162.95699999999999</v>
      </c>
      <c r="I47" s="86">
        <v>172.14599999999999</v>
      </c>
      <c r="J47" s="86">
        <v>180.21199999999999</v>
      </c>
      <c r="K47" s="86">
        <v>182.09700000000001</v>
      </c>
      <c r="L47" s="86">
        <v>179.36600000000001</v>
      </c>
      <c r="M47" s="86">
        <v>164.339</v>
      </c>
      <c r="N47" s="86">
        <v>162.392</v>
      </c>
      <c r="O47" s="86">
        <v>150.13399999999999</v>
      </c>
      <c r="P47" s="86">
        <v>152.102</v>
      </c>
      <c r="Q47" s="86">
        <v>151.30699999999999</v>
      </c>
      <c r="R47" s="86">
        <v>147.41399999999999</v>
      </c>
      <c r="S47" s="86">
        <v>152.23099999999999</v>
      </c>
      <c r="T47" s="86">
        <v>141.33000000000001</v>
      </c>
      <c r="U47" s="86">
        <v>127.065</v>
      </c>
      <c r="V47" s="86">
        <v>154.773</v>
      </c>
      <c r="W47" s="86">
        <v>148.37200000000001</v>
      </c>
      <c r="X47" s="86">
        <v>135.40799999999999</v>
      </c>
      <c r="Y47" s="86">
        <v>143.36099999999999</v>
      </c>
      <c r="Z47" s="86">
        <v>149.36099999999999</v>
      </c>
      <c r="AA47" s="86">
        <v>162.81</v>
      </c>
      <c r="AB47" s="86">
        <v>154.36000000000001</v>
      </c>
      <c r="AC47" s="86">
        <v>141.98500000000001</v>
      </c>
      <c r="AD47" s="86">
        <v>137.779</v>
      </c>
      <c r="AE47" s="86"/>
      <c r="AF47" s="87"/>
    </row>
    <row r="48" spans="1:32">
      <c r="Q48" s="88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</row>
    <row r="49" spans="1:32" ht="14" customHeight="1" thickBot="1">
      <c r="A49" s="60" t="s">
        <v>1186</v>
      </c>
      <c r="Q49" s="74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</row>
    <row r="50" spans="1:32" ht="14" customHeight="1" thickBot="1">
      <c r="A50" s="90" t="s">
        <v>1187</v>
      </c>
      <c r="B50" s="91"/>
      <c r="C50" s="91"/>
      <c r="D50" s="91"/>
      <c r="E50" s="91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2"/>
      <c r="R50" s="91"/>
      <c r="S50" s="92"/>
      <c r="T50" s="91"/>
      <c r="U50" s="92"/>
      <c r="V50" s="91"/>
      <c r="W50" s="92"/>
      <c r="X50" s="91"/>
      <c r="Y50" s="92"/>
      <c r="Z50" s="91"/>
      <c r="AA50" s="92"/>
      <c r="AB50" s="91"/>
      <c r="AC50" s="92"/>
      <c r="AD50" s="91"/>
      <c r="AE50" s="92"/>
      <c r="AF50" s="93"/>
    </row>
    <row r="51" spans="1:32">
      <c r="A51" s="82" t="s">
        <v>1160</v>
      </c>
      <c r="B51" s="82">
        <v>1990</v>
      </c>
      <c r="C51" s="82">
        <v>1991</v>
      </c>
      <c r="D51" s="82">
        <v>1992</v>
      </c>
      <c r="E51" s="82">
        <v>1993</v>
      </c>
      <c r="F51" s="82">
        <v>1994</v>
      </c>
      <c r="G51" s="82">
        <v>1995</v>
      </c>
      <c r="H51" s="82">
        <v>1996</v>
      </c>
      <c r="I51" s="82">
        <v>1997</v>
      </c>
      <c r="J51" s="82">
        <v>1998</v>
      </c>
      <c r="K51" s="82">
        <v>1999</v>
      </c>
      <c r="L51" s="81">
        <v>2000</v>
      </c>
      <c r="M51" s="82">
        <v>2001</v>
      </c>
      <c r="N51" s="82">
        <v>2002</v>
      </c>
      <c r="O51" s="82">
        <v>2003</v>
      </c>
      <c r="P51" s="82">
        <v>2004</v>
      </c>
      <c r="Q51" s="81">
        <v>2005</v>
      </c>
      <c r="R51" s="82">
        <v>2006</v>
      </c>
      <c r="S51" s="81">
        <v>2007</v>
      </c>
      <c r="T51" s="82">
        <v>2008</v>
      </c>
      <c r="U51" s="81">
        <v>2009</v>
      </c>
      <c r="V51" s="82">
        <v>2010</v>
      </c>
      <c r="W51" s="81">
        <v>2011</v>
      </c>
      <c r="X51" s="82">
        <v>2012</v>
      </c>
      <c r="Y51" s="81">
        <v>2013</v>
      </c>
      <c r="Z51" s="82">
        <v>2014</v>
      </c>
      <c r="AA51" s="81">
        <v>2015</v>
      </c>
      <c r="AB51" s="82">
        <v>2016</v>
      </c>
      <c r="AC51" s="81">
        <v>2017</v>
      </c>
      <c r="AD51" s="82">
        <v>2018</v>
      </c>
      <c r="AE51" s="81">
        <v>2019</v>
      </c>
      <c r="AF51" s="94">
        <v>2020</v>
      </c>
    </row>
    <row r="52" spans="1:32">
      <c r="A52" s="95" t="s">
        <v>1161</v>
      </c>
      <c r="B52" s="139">
        <v>0</v>
      </c>
      <c r="C52" s="139">
        <v>0</v>
      </c>
      <c r="D52" s="139">
        <v>0</v>
      </c>
      <c r="E52" s="139">
        <v>0.99005191520268454</v>
      </c>
      <c r="F52" s="139">
        <v>8.9173041849727497</v>
      </c>
      <c r="G52" s="139">
        <v>37.763361390527727</v>
      </c>
      <c r="H52" s="139">
        <v>24.077376524524201</v>
      </c>
      <c r="I52" s="139">
        <v>0</v>
      </c>
      <c r="J52" s="139">
        <v>10.9113118775623</v>
      </c>
      <c r="K52" s="139">
        <v>40.077270031991247</v>
      </c>
      <c r="L52" s="139">
        <v>53.543709066435099</v>
      </c>
      <c r="M52" s="139">
        <v>24.76439499051094</v>
      </c>
      <c r="N52" s="139">
        <v>40.297952859316297</v>
      </c>
      <c r="O52" s="139">
        <v>51.888657662241599</v>
      </c>
      <c r="P52" s="139">
        <v>167.7675714419388</v>
      </c>
      <c r="Q52" s="139">
        <v>80.441129905107346</v>
      </c>
      <c r="R52" s="139">
        <v>62.874654862045077</v>
      </c>
      <c r="S52" s="139">
        <v>2.3203149182869538</v>
      </c>
      <c r="T52" s="139">
        <v>29.160207416902491</v>
      </c>
      <c r="U52" s="139">
        <v>6.3849143400174171</v>
      </c>
      <c r="V52" s="139">
        <v>64.75700410595033</v>
      </c>
      <c r="W52" s="139">
        <v>60.841185085936438</v>
      </c>
      <c r="X52" s="139">
        <v>132.48279136693179</v>
      </c>
      <c r="Y52" s="139">
        <v>119.34756081281451</v>
      </c>
      <c r="Z52" s="139">
        <v>48.776321747920178</v>
      </c>
      <c r="AA52" s="139">
        <v>121.817526454253</v>
      </c>
      <c r="AB52" s="96">
        <v>88.62264778274556</v>
      </c>
      <c r="AC52" s="96">
        <v>111.828615377909</v>
      </c>
      <c r="AD52" s="96">
        <v>124.727608675136</v>
      </c>
      <c r="AE52" s="96"/>
      <c r="AF52" s="97"/>
    </row>
    <row r="53" spans="1:32">
      <c r="A53" s="95" t="s">
        <v>1162</v>
      </c>
      <c r="B53" s="139">
        <v>8.2141403178327064</v>
      </c>
      <c r="C53" s="139">
        <v>8.493790796050904</v>
      </c>
      <c r="D53" s="139">
        <v>9.5412951297156621</v>
      </c>
      <c r="E53" s="139">
        <v>9.97262044357762</v>
      </c>
      <c r="F53" s="139">
        <v>10.920588166351161</v>
      </c>
      <c r="G53" s="139">
        <v>11.29503541684671</v>
      </c>
      <c r="H53" s="139">
        <v>11.43723057526274</v>
      </c>
      <c r="I53" s="139">
        <v>11.157580097044541</v>
      </c>
      <c r="J53" s="139">
        <v>10.42764495050892</v>
      </c>
      <c r="K53" s="139">
        <v>11.100702033678131</v>
      </c>
      <c r="L53" s="139">
        <v>12.385198298036279</v>
      </c>
      <c r="M53" s="139">
        <v>11.29503541684671</v>
      </c>
      <c r="N53" s="139">
        <v>12.043929917837801</v>
      </c>
      <c r="O53" s="139">
        <v>11.90647459803564</v>
      </c>
      <c r="P53" s="139">
        <v>11.90647459803564</v>
      </c>
      <c r="Q53" s="139">
        <v>11.90647459803564</v>
      </c>
      <c r="R53" s="139">
        <v>11.90647459803564</v>
      </c>
      <c r="S53" s="139">
        <v>11.90647459803564</v>
      </c>
      <c r="T53" s="139">
        <v>11.90647459803564</v>
      </c>
      <c r="U53" s="139">
        <v>11.90647459803564</v>
      </c>
      <c r="V53" s="139">
        <v>10.33284817823157</v>
      </c>
      <c r="W53" s="139">
        <v>10.33284817823157</v>
      </c>
      <c r="X53" s="139">
        <v>10.33284817823157</v>
      </c>
      <c r="Y53" s="139">
        <v>10.33284817823157</v>
      </c>
      <c r="Z53" s="139">
        <v>10.33284817823157</v>
      </c>
      <c r="AA53" s="139">
        <v>10.33284817823157</v>
      </c>
      <c r="AB53" s="96">
        <v>10.33284817823157</v>
      </c>
      <c r="AC53" s="96">
        <v>10.33284817823157</v>
      </c>
      <c r="AD53" s="96">
        <v>10.33284817823157</v>
      </c>
      <c r="AE53" s="96"/>
      <c r="AF53" s="97"/>
    </row>
    <row r="54" spans="1:32">
      <c r="A54" s="98" t="s">
        <v>1164</v>
      </c>
      <c r="B54" s="139">
        <v>281.59469123795611</v>
      </c>
      <c r="C54" s="139">
        <v>275.76451108655948</v>
      </c>
      <c r="D54" s="139">
        <v>294.68376621153237</v>
      </c>
      <c r="E54" s="139">
        <v>305.41776634686562</v>
      </c>
      <c r="F54" s="139">
        <v>328.85322589327211</v>
      </c>
      <c r="G54" s="139">
        <v>348.04144940000617</v>
      </c>
      <c r="H54" s="139">
        <v>364.90160307353892</v>
      </c>
      <c r="I54" s="139">
        <v>378.70153799649893</v>
      </c>
      <c r="J54" s="139">
        <v>408.3828513578776</v>
      </c>
      <c r="K54" s="139">
        <v>396.39396150708399</v>
      </c>
      <c r="L54" s="139">
        <v>385.00829925367788</v>
      </c>
      <c r="M54" s="139">
        <v>387.9072873561164</v>
      </c>
      <c r="N54" s="139">
        <v>366.05284885724149</v>
      </c>
      <c r="O54" s="139">
        <v>318.13808303375328</v>
      </c>
      <c r="P54" s="139">
        <v>275.57712185100291</v>
      </c>
      <c r="Q54" s="139">
        <v>260.85501112180918</v>
      </c>
      <c r="R54" s="139">
        <v>228.24038520592151</v>
      </c>
      <c r="S54" s="139">
        <v>222.3906350135193</v>
      </c>
      <c r="T54" s="139">
        <v>226.80667480612991</v>
      </c>
      <c r="U54" s="139">
        <v>219.45268622118351</v>
      </c>
      <c r="V54" s="139">
        <v>296.96465289047592</v>
      </c>
      <c r="W54" s="139">
        <v>295.06178301192648</v>
      </c>
      <c r="X54" s="139">
        <v>291.55076205556702</v>
      </c>
      <c r="Y54" s="139">
        <v>296.75875340784648</v>
      </c>
      <c r="Z54" s="139">
        <v>323.4871446060215</v>
      </c>
      <c r="AA54" s="139">
        <v>321.94620612282188</v>
      </c>
      <c r="AB54" s="96">
        <v>308.9325876192342</v>
      </c>
      <c r="AC54" s="96">
        <v>307.60509834528239</v>
      </c>
      <c r="AD54" s="96">
        <v>304.66267926562682</v>
      </c>
      <c r="AE54" s="96"/>
      <c r="AF54" s="97"/>
    </row>
    <row r="55" spans="1:32">
      <c r="A55" s="95" t="s">
        <v>1165</v>
      </c>
      <c r="B55" s="139">
        <v>1170.193</v>
      </c>
      <c r="C55" s="139">
        <v>1076.5350000000001</v>
      </c>
      <c r="D55" s="139">
        <v>1102.22</v>
      </c>
      <c r="E55" s="139">
        <v>1149.02</v>
      </c>
      <c r="F55" s="139">
        <v>1172.9169999999999</v>
      </c>
      <c r="G55" s="139">
        <v>1178.175</v>
      </c>
      <c r="H55" s="139">
        <v>1175.932</v>
      </c>
      <c r="I55" s="139">
        <v>1223.566</v>
      </c>
      <c r="J55" s="139">
        <v>1262.5519999999999</v>
      </c>
      <c r="K55" s="139">
        <v>1324.413</v>
      </c>
      <c r="L55" s="139">
        <v>1275.6780000000001</v>
      </c>
      <c r="M55" s="139">
        <v>1256.865</v>
      </c>
      <c r="N55" s="139">
        <v>1239.9570000000001</v>
      </c>
      <c r="O55" s="139">
        <v>1219.538</v>
      </c>
      <c r="P55" s="139">
        <v>1303.848</v>
      </c>
      <c r="Q55" s="139">
        <v>1323.2380000000001</v>
      </c>
      <c r="R55" s="139">
        <v>1261.1659999999999</v>
      </c>
      <c r="S55" s="139">
        <v>1197.039</v>
      </c>
      <c r="T55" s="139">
        <v>1011.971</v>
      </c>
      <c r="U55" s="139">
        <v>873.08299999999997</v>
      </c>
      <c r="V55" s="139">
        <v>877.76800000000003</v>
      </c>
      <c r="W55" s="139">
        <v>859.48900000000003</v>
      </c>
      <c r="X55" s="139">
        <v>826.697</v>
      </c>
      <c r="Y55" s="139">
        <v>783.34699999999998</v>
      </c>
      <c r="Z55" s="139">
        <v>792.63599999999997</v>
      </c>
      <c r="AA55" s="139">
        <v>831.66</v>
      </c>
      <c r="AB55" s="96">
        <v>853.36599999999999</v>
      </c>
      <c r="AC55" s="96">
        <v>849.18200000000002</v>
      </c>
      <c r="AD55" s="96">
        <v>792.76300000000003</v>
      </c>
      <c r="AE55" s="96"/>
      <c r="AF55" s="97"/>
    </row>
    <row r="56" spans="1:32">
      <c r="A56" s="95" t="s">
        <v>1170</v>
      </c>
      <c r="B56" s="139">
        <v>1120.5351712445099</v>
      </c>
      <c r="C56" s="139">
        <v>1279.9150276479561</v>
      </c>
      <c r="D56" s="139">
        <v>1301.210856082183</v>
      </c>
      <c r="E56" s="139">
        <v>1247.469118736874</v>
      </c>
      <c r="F56" s="139">
        <v>1452.927421133747</v>
      </c>
      <c r="G56" s="139">
        <v>1503.730179406032</v>
      </c>
      <c r="H56" s="139">
        <v>1566.421290127455</v>
      </c>
      <c r="I56" s="139">
        <v>1573.8811711843659</v>
      </c>
      <c r="J56" s="139">
        <v>1681.2904084383131</v>
      </c>
      <c r="K56" s="139">
        <v>1756.826593655456</v>
      </c>
      <c r="L56" s="139">
        <v>1697.4519066835651</v>
      </c>
      <c r="M56" s="139">
        <v>1628.5796497752899</v>
      </c>
      <c r="N56" s="139">
        <v>1708.609954570549</v>
      </c>
      <c r="O56" s="139">
        <v>1588.396722700945</v>
      </c>
      <c r="P56" s="139">
        <v>1617.030781775311</v>
      </c>
      <c r="Q56" s="139">
        <v>1609.991513934657</v>
      </c>
      <c r="R56" s="139">
        <v>1702.3575125437751</v>
      </c>
      <c r="S56" s="139">
        <v>1659.2866445706129</v>
      </c>
      <c r="T56" s="139">
        <v>1559.8788639838949</v>
      </c>
      <c r="U56" s="139">
        <v>1663.7550451118741</v>
      </c>
      <c r="V56" s="139">
        <v>1833.8947605612429</v>
      </c>
      <c r="W56" s="139">
        <v>1865.5717475035519</v>
      </c>
      <c r="X56" s="139">
        <v>1883.312177182414</v>
      </c>
      <c r="Y56" s="139">
        <v>2062.8677473453822</v>
      </c>
      <c r="Z56" s="139">
        <v>2109.7709982853721</v>
      </c>
      <c r="AA56" s="139">
        <v>2157.4784571552468</v>
      </c>
      <c r="AB56" s="96">
        <v>2119.020264580482</v>
      </c>
      <c r="AC56" s="96">
        <v>2187.6621560717422</v>
      </c>
      <c r="AD56" s="96">
        <v>2485.5403590514388</v>
      </c>
      <c r="AE56" s="96"/>
      <c r="AF56" s="97"/>
    </row>
    <row r="57" spans="1:32">
      <c r="A57" s="95" t="s">
        <v>1015</v>
      </c>
      <c r="B57" s="139">
        <v>186.34299999999999</v>
      </c>
      <c r="C57" s="139">
        <v>166.703</v>
      </c>
      <c r="D57" s="139">
        <v>169.96</v>
      </c>
      <c r="E57" s="139">
        <v>173.06399999999999</v>
      </c>
      <c r="F57" s="139">
        <v>180.886</v>
      </c>
      <c r="G57" s="139">
        <v>177.78</v>
      </c>
      <c r="H57" s="139">
        <v>172.53399999999999</v>
      </c>
      <c r="I57" s="139">
        <v>182.262</v>
      </c>
      <c r="J57" s="139">
        <v>190.80199999999999</v>
      </c>
      <c r="K57" s="139">
        <v>192.79900000000001</v>
      </c>
      <c r="L57" s="139">
        <v>189.90700000000001</v>
      </c>
      <c r="M57" s="139">
        <v>173.99700000000001</v>
      </c>
      <c r="N57" s="139">
        <v>171.935</v>
      </c>
      <c r="O57" s="139">
        <v>158.95699999999999</v>
      </c>
      <c r="P57" s="139">
        <v>161.04</v>
      </c>
      <c r="Q57" s="139">
        <v>160.19900000000001</v>
      </c>
      <c r="R57" s="139">
        <v>156.078</v>
      </c>
      <c r="S57" s="139">
        <v>161.17699999999999</v>
      </c>
      <c r="T57" s="139">
        <v>149.63499999999999</v>
      </c>
      <c r="U57" s="139">
        <v>134.53299999999999</v>
      </c>
      <c r="V57" s="139">
        <v>135.87899999999999</v>
      </c>
      <c r="W57" s="139">
        <v>127.396</v>
      </c>
      <c r="X57" s="139">
        <v>118.313</v>
      </c>
      <c r="Y57" s="139">
        <v>125.09099999999999</v>
      </c>
      <c r="Z57" s="139">
        <v>130.66300000000001</v>
      </c>
      <c r="AA57" s="139">
        <v>142.136</v>
      </c>
      <c r="AB57" s="96">
        <v>135.13999999999999</v>
      </c>
      <c r="AC57" s="96">
        <v>124.89400000000001</v>
      </c>
      <c r="AD57" s="96">
        <v>121.194</v>
      </c>
      <c r="AE57" s="96"/>
      <c r="AF57" s="97"/>
    </row>
    <row r="58" spans="1:32">
      <c r="A58" s="95" t="s">
        <v>1154</v>
      </c>
      <c r="B58" s="139">
        <v>117.6278961891049</v>
      </c>
      <c r="C58" s="139">
        <v>137.6636358869803</v>
      </c>
      <c r="D58" s="139">
        <v>151.99687396116599</v>
      </c>
      <c r="E58" s="139">
        <v>154.75392737573389</v>
      </c>
      <c r="F58" s="139">
        <v>160.26379348336641</v>
      </c>
      <c r="G58" s="139">
        <v>161.0414287908466</v>
      </c>
      <c r="H58" s="139">
        <v>169.25783431530019</v>
      </c>
      <c r="I58" s="139">
        <v>155.95780940857929</v>
      </c>
      <c r="J58" s="139">
        <v>142.24925438202541</v>
      </c>
      <c r="K58" s="139">
        <v>176.7664933823965</v>
      </c>
      <c r="L58" s="139">
        <v>166.18469229824609</v>
      </c>
      <c r="M58" s="139">
        <v>130.60137437380129</v>
      </c>
      <c r="N58" s="139">
        <v>108.65213083632391</v>
      </c>
      <c r="O58" s="139">
        <v>103.8463380008499</v>
      </c>
      <c r="P58" s="139">
        <v>102.7074807462137</v>
      </c>
      <c r="Q58" s="139">
        <v>95.50525093964778</v>
      </c>
      <c r="R58" s="139">
        <v>68.890357691444279</v>
      </c>
      <c r="S58" s="139">
        <v>86.552847028965417</v>
      </c>
      <c r="T58" s="139">
        <v>74.951785576942441</v>
      </c>
      <c r="U58" s="139">
        <v>61.022045506967132</v>
      </c>
      <c r="V58" s="139">
        <v>75.277472861341352</v>
      </c>
      <c r="W58" s="139">
        <v>26.361312611988051</v>
      </c>
      <c r="X58" s="139">
        <v>40.251206300930889</v>
      </c>
      <c r="Y58" s="139">
        <v>45.423570173111919</v>
      </c>
      <c r="Z58" s="139">
        <v>43.479635256187827</v>
      </c>
      <c r="AA58" s="139">
        <v>78.369171843126239</v>
      </c>
      <c r="AB58" s="96">
        <v>53.078979932023579</v>
      </c>
      <c r="AC58" s="96">
        <v>81.545617554500836</v>
      </c>
      <c r="AD58" s="96">
        <v>104.8483475602262</v>
      </c>
      <c r="AE58" s="96"/>
      <c r="AF58" s="97"/>
    </row>
    <row r="59" spans="1:32">
      <c r="A59" s="95" t="s">
        <v>1178</v>
      </c>
      <c r="B59" s="139">
        <v>326.2589763553753</v>
      </c>
      <c r="C59" s="139">
        <v>279.38466640678882</v>
      </c>
      <c r="D59" s="139">
        <v>354.79705993452438</v>
      </c>
      <c r="E59" s="139">
        <v>325.85376369565188</v>
      </c>
      <c r="F59" s="139">
        <v>376.30405496244242</v>
      </c>
      <c r="G59" s="139">
        <v>354.96494339861289</v>
      </c>
      <c r="H59" s="139">
        <v>456.40959952989363</v>
      </c>
      <c r="I59" s="139">
        <v>507.83718957324578</v>
      </c>
      <c r="J59" s="139">
        <v>564.53896652959509</v>
      </c>
      <c r="K59" s="139">
        <v>485.8720694105798</v>
      </c>
      <c r="L59" s="139">
        <v>593.67318422861081</v>
      </c>
      <c r="M59" s="139">
        <v>489.90089632170151</v>
      </c>
      <c r="N59" s="139">
        <v>565.0344641696588</v>
      </c>
      <c r="O59" s="139">
        <v>575.40102760472985</v>
      </c>
      <c r="P59" s="139">
        <v>690.36970108869173</v>
      </c>
      <c r="Q59" s="139">
        <v>679.50282710349927</v>
      </c>
      <c r="R59" s="139">
        <v>618.1074601891271</v>
      </c>
      <c r="S59" s="139">
        <v>542.25706634510925</v>
      </c>
      <c r="T59" s="139">
        <v>467.08599458074411</v>
      </c>
      <c r="U59" s="139">
        <v>450.95427560838959</v>
      </c>
      <c r="V59" s="139">
        <v>474.51266498958609</v>
      </c>
      <c r="W59" s="139">
        <v>469.38103059899998</v>
      </c>
      <c r="X59" s="139">
        <v>432.2290865104988</v>
      </c>
      <c r="Y59" s="139">
        <v>498.7512692318972</v>
      </c>
      <c r="Z59" s="139">
        <v>435.231444270861</v>
      </c>
      <c r="AA59" s="139">
        <v>417.82049033787132</v>
      </c>
      <c r="AB59" s="96">
        <v>396.88606308650458</v>
      </c>
      <c r="AC59" s="96">
        <v>411.09169263271338</v>
      </c>
      <c r="AD59" s="96">
        <v>418.29362411162981</v>
      </c>
      <c r="AE59" s="96"/>
      <c r="AF59" s="97"/>
    </row>
    <row r="60" spans="1:32">
      <c r="A60" s="95" t="s">
        <v>1179</v>
      </c>
      <c r="B60" s="139">
        <v>662.11891839636712</v>
      </c>
      <c r="C60" s="139">
        <v>742.89200044344352</v>
      </c>
      <c r="D60" s="139">
        <v>671.98247245315679</v>
      </c>
      <c r="E60" s="139">
        <v>666.07505278874135</v>
      </c>
      <c r="F60" s="139">
        <v>641.04946937993054</v>
      </c>
      <c r="G60" s="139">
        <v>599.67361193939394</v>
      </c>
      <c r="H60" s="139">
        <v>523.24873300884155</v>
      </c>
      <c r="I60" s="139">
        <v>641.16062043520355</v>
      </c>
      <c r="J60" s="139">
        <v>617.32691071572629</v>
      </c>
      <c r="K60" s="139">
        <v>637.55753367177101</v>
      </c>
      <c r="L60" s="139">
        <v>533.75204039961886</v>
      </c>
      <c r="M60" s="139">
        <v>506.66064444062363</v>
      </c>
      <c r="N60" s="139">
        <v>436.53737126029267</v>
      </c>
      <c r="O60" s="139">
        <v>482.9261227337704</v>
      </c>
      <c r="P60" s="139">
        <v>528.97793356894067</v>
      </c>
      <c r="Q60" s="139">
        <v>499.45047126299079</v>
      </c>
      <c r="R60" s="139">
        <v>573.36769897068609</v>
      </c>
      <c r="S60" s="139">
        <v>668.75941828190923</v>
      </c>
      <c r="T60" s="139">
        <v>598.93319279810714</v>
      </c>
      <c r="U60" s="139">
        <v>392.7338733667255</v>
      </c>
      <c r="V60" s="139">
        <v>433.15409053015281</v>
      </c>
      <c r="W60" s="139">
        <v>368.1530131508066</v>
      </c>
      <c r="X60" s="139">
        <v>267.39668662001998</v>
      </c>
      <c r="Y60" s="139">
        <v>209.1076007198142</v>
      </c>
      <c r="Z60" s="139">
        <v>236.21493788381221</v>
      </c>
      <c r="AA60" s="139">
        <v>216.77953368119469</v>
      </c>
      <c r="AB60" s="96">
        <v>203.96490408262159</v>
      </c>
      <c r="AC60" s="96">
        <v>241.80003402477209</v>
      </c>
      <c r="AD60" s="96">
        <v>217.69850524945639</v>
      </c>
      <c r="AE60" s="96"/>
      <c r="AF60" s="97"/>
    </row>
    <row r="61" spans="1:32">
      <c r="A61" s="95" t="s">
        <v>1181</v>
      </c>
      <c r="B61" s="139">
        <v>36.726000000000091</v>
      </c>
      <c r="C61" s="139">
        <v>40.632000000000012</v>
      </c>
      <c r="D61" s="139">
        <v>28.54200000000003</v>
      </c>
      <c r="E61" s="139">
        <v>45.630000000000088</v>
      </c>
      <c r="F61" s="139">
        <v>35.37000000000004</v>
      </c>
      <c r="G61" s="139">
        <v>47.903999999999797</v>
      </c>
      <c r="H61" s="139">
        <v>2.159999999999985</v>
      </c>
      <c r="I61" s="139">
        <v>12.113999999999979</v>
      </c>
      <c r="J61" s="139">
        <v>6.2039999999999154</v>
      </c>
      <c r="K61" s="139">
        <v>23.022000000000041</v>
      </c>
      <c r="L61" s="139">
        <v>16.980000000000111</v>
      </c>
      <c r="M61" s="139">
        <v>49.265999999999927</v>
      </c>
      <c r="N61" s="139">
        <v>61.722000000000023</v>
      </c>
      <c r="O61" s="139">
        <v>59.015999999999899</v>
      </c>
      <c r="P61" s="139">
        <v>62.856000000000087</v>
      </c>
      <c r="Q61" s="139">
        <v>67.668000000000077</v>
      </c>
      <c r="R61" s="139">
        <v>57.209999999999781</v>
      </c>
      <c r="S61" s="139">
        <v>44.219999999999949</v>
      </c>
      <c r="T61" s="139">
        <v>47.334000000000017</v>
      </c>
      <c r="U61" s="139">
        <v>133.87199999999979</v>
      </c>
      <c r="V61" s="139">
        <v>147.7706931281221</v>
      </c>
      <c r="W61" s="139">
        <v>163.56713999999999</v>
      </c>
      <c r="X61" s="139">
        <v>160.6196967433178</v>
      </c>
      <c r="Y61" s="139">
        <v>166.74568875089011</v>
      </c>
      <c r="Z61" s="139">
        <v>164.53817096807009</v>
      </c>
      <c r="AA61" s="139">
        <v>162.16079406339969</v>
      </c>
      <c r="AB61" s="96">
        <v>166.1111575485759</v>
      </c>
      <c r="AC61" s="96">
        <v>163.84636925723939</v>
      </c>
      <c r="AD61" s="96">
        <v>166.88300781108319</v>
      </c>
      <c r="AE61" s="96"/>
      <c r="AF61" s="97"/>
    </row>
    <row r="62" spans="1:32">
      <c r="A62" s="95" t="s">
        <v>1180</v>
      </c>
      <c r="B62" s="139">
        <v>27.154515653048421</v>
      </c>
      <c r="C62" s="139">
        <v>10.925098702395699</v>
      </c>
      <c r="D62" s="139">
        <v>75.395141593762318</v>
      </c>
      <c r="E62" s="139">
        <v>21.21642791617003</v>
      </c>
      <c r="F62" s="139">
        <v>42.151078937822668</v>
      </c>
      <c r="G62" s="139">
        <v>33.519694729299133</v>
      </c>
      <c r="H62" s="139">
        <v>27.519224212002261</v>
      </c>
      <c r="I62" s="139">
        <v>0</v>
      </c>
      <c r="J62" s="139">
        <v>55.993489620057872</v>
      </c>
      <c r="K62" s="139">
        <v>120.5327943552705</v>
      </c>
      <c r="L62" s="139">
        <v>7.191659836500321</v>
      </c>
      <c r="M62" s="139">
        <v>96.41743051335763</v>
      </c>
      <c r="N62" s="139">
        <v>65.581347045222813</v>
      </c>
      <c r="O62" s="139">
        <v>40.443911905060872</v>
      </c>
      <c r="P62" s="139">
        <v>135.0790956138909</v>
      </c>
      <c r="Q62" s="139">
        <v>105.18385842927241</v>
      </c>
      <c r="R62" s="139">
        <v>134.24703079940011</v>
      </c>
      <c r="S62" s="139">
        <v>117.82600186953729</v>
      </c>
      <c r="T62" s="139">
        <v>138.92023671704661</v>
      </c>
      <c r="U62" s="139">
        <v>108.3972635357017</v>
      </c>
      <c r="V62" s="139">
        <v>0</v>
      </c>
      <c r="W62" s="139">
        <v>0</v>
      </c>
      <c r="X62" s="139">
        <v>0</v>
      </c>
      <c r="Y62" s="139">
        <v>0</v>
      </c>
      <c r="Z62" s="139">
        <v>0</v>
      </c>
      <c r="AA62" s="139">
        <v>0</v>
      </c>
      <c r="AB62" s="96">
        <v>0</v>
      </c>
      <c r="AC62" s="96">
        <v>0</v>
      </c>
      <c r="AD62" s="96">
        <v>0</v>
      </c>
      <c r="AE62" s="96"/>
      <c r="AF62" s="97"/>
    </row>
    <row r="63" spans="1:32">
      <c r="A63" s="95" t="s">
        <v>1182</v>
      </c>
      <c r="B63" s="139">
        <v>100.8566248767212</v>
      </c>
      <c r="C63" s="139">
        <v>82.576430705174559</v>
      </c>
      <c r="D63" s="139">
        <v>98.747339617232427</v>
      </c>
      <c r="E63" s="139">
        <v>97.646223157078666</v>
      </c>
      <c r="F63" s="139">
        <v>76.836242010372146</v>
      </c>
      <c r="G63" s="139">
        <v>67.609292095323781</v>
      </c>
      <c r="H63" s="139">
        <v>71.195200125869306</v>
      </c>
      <c r="I63" s="139">
        <v>68.651032928216878</v>
      </c>
      <c r="J63" s="139">
        <v>103.9158323916878</v>
      </c>
      <c r="K63" s="139">
        <v>140.98545547394801</v>
      </c>
      <c r="L63" s="139">
        <v>94.414092108662203</v>
      </c>
      <c r="M63" s="139">
        <v>77.919030475933454</v>
      </c>
      <c r="N63" s="139">
        <v>99.494385646254329</v>
      </c>
      <c r="O63" s="139">
        <v>75.848726014184749</v>
      </c>
      <c r="P63" s="139">
        <v>47.261427835766433</v>
      </c>
      <c r="Q63" s="139">
        <v>60.900712551420852</v>
      </c>
      <c r="R63" s="139">
        <v>68.925562176846285</v>
      </c>
      <c r="S63" s="139">
        <v>75.403829321300435</v>
      </c>
      <c r="T63" s="139">
        <v>83.19832980613964</v>
      </c>
      <c r="U63" s="139">
        <v>44.246700649259672</v>
      </c>
      <c r="V63" s="139">
        <v>25.299317857153991</v>
      </c>
      <c r="W63" s="139">
        <v>21.831820540277128</v>
      </c>
      <c r="X63" s="139">
        <v>14.05425549851175</v>
      </c>
      <c r="Y63" s="139">
        <v>96.551950288373874</v>
      </c>
      <c r="Z63" s="139">
        <v>104.45802527094131</v>
      </c>
      <c r="AA63" s="139">
        <v>97.034524622859806</v>
      </c>
      <c r="AB63" s="96">
        <v>88.732199465960193</v>
      </c>
      <c r="AC63" s="96">
        <v>94.912939255532677</v>
      </c>
      <c r="AD63" s="96">
        <v>86.478036008024631</v>
      </c>
      <c r="AE63" s="96"/>
      <c r="AF63" s="97"/>
    </row>
    <row r="64" spans="1:32">
      <c r="A64" s="95" t="s">
        <v>1167</v>
      </c>
      <c r="B64" s="139">
        <v>7.0441517976514909</v>
      </c>
      <c r="C64" s="139">
        <v>7.0831999999999997</v>
      </c>
      <c r="D64" s="139">
        <v>7.0831999999999997</v>
      </c>
      <c r="E64" s="139">
        <v>7.0831999999999997</v>
      </c>
      <c r="F64" s="139">
        <v>6.8443749999999994</v>
      </c>
      <c r="G64" s="139">
        <v>6.8443749999999994</v>
      </c>
      <c r="H64" s="139">
        <v>6.8443749999999994</v>
      </c>
      <c r="I64" s="139">
        <v>6.8443749999999994</v>
      </c>
      <c r="J64" s="139">
        <v>11.65</v>
      </c>
      <c r="K64" s="139">
        <v>11.65</v>
      </c>
      <c r="L64" s="139">
        <v>11.65</v>
      </c>
      <c r="M64" s="139">
        <v>11.65</v>
      </c>
      <c r="N64" s="139">
        <v>11.65</v>
      </c>
      <c r="O64" s="139">
        <v>11.65</v>
      </c>
      <c r="P64" s="139">
        <v>11.65</v>
      </c>
      <c r="Q64" s="139">
        <v>11.65</v>
      </c>
      <c r="R64" s="139">
        <v>17.475000000000001</v>
      </c>
      <c r="S64" s="139">
        <v>17.475000000000001</v>
      </c>
      <c r="T64" s="139">
        <v>17.475000000000001</v>
      </c>
      <c r="U64" s="139">
        <v>17.475000000000001</v>
      </c>
      <c r="V64" s="139">
        <v>5.8250000000000002</v>
      </c>
      <c r="W64" s="139">
        <v>5.8250000000000002</v>
      </c>
      <c r="X64" s="139">
        <v>5.8250000000000002</v>
      </c>
      <c r="Y64" s="139">
        <v>5.8250000000000002</v>
      </c>
      <c r="Z64" s="139">
        <v>5.8250000000000002</v>
      </c>
      <c r="AA64" s="139">
        <v>5.8250000000000002</v>
      </c>
      <c r="AB64" s="96">
        <v>5.8250000000000002</v>
      </c>
      <c r="AC64" s="96">
        <v>5.8250000000000002</v>
      </c>
      <c r="AD64" s="96">
        <v>5.8250000000000002</v>
      </c>
      <c r="AE64" s="96"/>
      <c r="AF64" s="97"/>
    </row>
    <row r="65" spans="1:32">
      <c r="A65" s="95" t="s">
        <v>1172</v>
      </c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  <c r="AA65" s="139"/>
      <c r="AB65" s="96"/>
      <c r="AC65" s="96"/>
      <c r="AD65" s="96"/>
      <c r="AE65" s="96"/>
      <c r="AF65" s="97"/>
    </row>
    <row r="66" spans="1:32">
      <c r="A66" s="95" t="s">
        <v>1184</v>
      </c>
      <c r="B66" s="139">
        <v>33.299517999999999</v>
      </c>
      <c r="C66" s="139">
        <v>35.126728</v>
      </c>
      <c r="D66" s="139">
        <v>37.258473000000002</v>
      </c>
      <c r="E66" s="139">
        <v>40.026972999999998</v>
      </c>
      <c r="F66" s="139">
        <v>40.586210000000001</v>
      </c>
      <c r="G66" s="139">
        <v>40.591746999999998</v>
      </c>
      <c r="H66" s="139">
        <v>48.664693</v>
      </c>
      <c r="I66" s="139">
        <v>43.7423</v>
      </c>
      <c r="J66" s="139">
        <v>42.369123999999999</v>
      </c>
      <c r="K66" s="139">
        <v>37.435656999999999</v>
      </c>
      <c r="L66" s="139">
        <v>33.083575000000003</v>
      </c>
      <c r="M66" s="139">
        <v>36.333793999999997</v>
      </c>
      <c r="N66" s="139">
        <v>32.169969999999999</v>
      </c>
      <c r="O66" s="139">
        <v>31.045959</v>
      </c>
      <c r="P66" s="139">
        <v>30.769109</v>
      </c>
      <c r="Q66" s="139">
        <v>31.367453830999999</v>
      </c>
      <c r="R66" s="139">
        <v>26.145730611000001</v>
      </c>
      <c r="S66" s="139">
        <v>21.886576082000001</v>
      </c>
      <c r="T66" s="139">
        <v>19.142239549999999</v>
      </c>
      <c r="U66" s="139">
        <v>12.222667261</v>
      </c>
      <c r="V66" s="139">
        <v>17.082724715000001</v>
      </c>
      <c r="W66" s="139">
        <v>15.074953145</v>
      </c>
      <c r="X66" s="139">
        <v>15.291095477000001</v>
      </c>
      <c r="Y66" s="139">
        <v>16.488781799000002</v>
      </c>
      <c r="Z66" s="139">
        <v>14.783479928</v>
      </c>
      <c r="AA66" s="139">
        <v>12.357388007999999</v>
      </c>
      <c r="AB66" s="96">
        <v>12.84910683</v>
      </c>
      <c r="AC66" s="96">
        <v>10.161640824999999</v>
      </c>
      <c r="AD66" s="96">
        <v>12.411722589</v>
      </c>
      <c r="AE66" s="96"/>
      <c r="AF66" s="97"/>
    </row>
    <row r="67" spans="1:32" ht="14" customHeight="1" thickBot="1">
      <c r="A67" s="99" t="s">
        <v>1177</v>
      </c>
      <c r="B67" s="139">
        <v>137.834676</v>
      </c>
      <c r="C67" s="139">
        <v>152.626068</v>
      </c>
      <c r="D67" s="139">
        <v>100.062144</v>
      </c>
      <c r="E67" s="139">
        <v>94.718232</v>
      </c>
      <c r="F67" s="139">
        <v>105.85234800000001</v>
      </c>
      <c r="G67" s="139">
        <v>97.123571999999996</v>
      </c>
      <c r="H67" s="139">
        <v>89.032355999999993</v>
      </c>
      <c r="I67" s="139">
        <v>97.749539999999996</v>
      </c>
      <c r="J67" s="139">
        <v>118.98608400000001</v>
      </c>
      <c r="K67" s="139">
        <v>111.90916799999999</v>
      </c>
      <c r="L67" s="139">
        <v>119.206332</v>
      </c>
      <c r="M67" s="139">
        <v>124.9038</v>
      </c>
      <c r="N67" s="139">
        <v>134.17740000000001</v>
      </c>
      <c r="O67" s="139">
        <v>125.964468</v>
      </c>
      <c r="P67" s="139">
        <v>113.421924</v>
      </c>
      <c r="Q67" s="139">
        <v>112.791278628</v>
      </c>
      <c r="R67" s="139">
        <v>136.03287348000001</v>
      </c>
      <c r="S67" s="139">
        <v>133.47382356</v>
      </c>
      <c r="T67" s="139">
        <v>142.028916624</v>
      </c>
      <c r="U67" s="139">
        <v>151.82563460399999</v>
      </c>
      <c r="V67" s="139">
        <v>158.69992823999999</v>
      </c>
      <c r="W67" s="139">
        <v>164.74156271999999</v>
      </c>
      <c r="X67" s="139">
        <v>161.582447124</v>
      </c>
      <c r="Y67" s="139">
        <v>171.16153109999999</v>
      </c>
      <c r="Z67" s="139">
        <v>182.74043793600001</v>
      </c>
      <c r="AA67" s="139">
        <v>188.926108812</v>
      </c>
      <c r="AB67" s="100">
        <v>191.34131360399999</v>
      </c>
      <c r="AC67" s="100">
        <v>198.810323208</v>
      </c>
      <c r="AD67" s="100">
        <v>197.967787668</v>
      </c>
      <c r="AE67" s="100"/>
      <c r="AF67" s="101"/>
    </row>
    <row r="68" spans="1:32" ht="14" customHeight="1" thickBot="1">
      <c r="A68" s="102" t="s">
        <v>1188</v>
      </c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03"/>
      <c r="R68" s="77"/>
      <c r="S68" s="103"/>
      <c r="T68" s="77"/>
      <c r="U68" s="103"/>
      <c r="V68" s="77"/>
      <c r="W68" s="103"/>
      <c r="X68" s="77"/>
      <c r="Y68" s="103"/>
      <c r="Z68" s="77"/>
      <c r="AA68" s="103"/>
      <c r="AB68" s="77"/>
      <c r="AC68" s="103"/>
      <c r="AD68" s="77"/>
      <c r="AE68" s="103"/>
      <c r="AF68" s="77"/>
    </row>
    <row r="69" spans="1:32">
      <c r="A69" s="82" t="s">
        <v>1160</v>
      </c>
      <c r="B69" s="82">
        <v>1990</v>
      </c>
      <c r="C69" s="82">
        <v>1991</v>
      </c>
      <c r="D69" s="82">
        <v>1992</v>
      </c>
      <c r="E69" s="82">
        <v>1993</v>
      </c>
      <c r="F69" s="82">
        <v>1994</v>
      </c>
      <c r="G69" s="82">
        <v>1995</v>
      </c>
      <c r="H69" s="82">
        <v>1996</v>
      </c>
      <c r="I69" s="82">
        <v>1997</v>
      </c>
      <c r="J69" s="82">
        <v>1998</v>
      </c>
      <c r="K69" s="82">
        <v>1999</v>
      </c>
      <c r="L69" s="81">
        <v>2000</v>
      </c>
      <c r="M69" s="82">
        <v>2001</v>
      </c>
      <c r="N69" s="82">
        <v>2002</v>
      </c>
      <c r="O69" s="82">
        <v>2003</v>
      </c>
      <c r="P69" s="82">
        <v>2004</v>
      </c>
      <c r="Q69" s="81">
        <v>2005</v>
      </c>
      <c r="R69" s="82">
        <v>2006</v>
      </c>
      <c r="S69" s="81">
        <v>2007</v>
      </c>
      <c r="T69" s="82">
        <v>2008</v>
      </c>
      <c r="U69" s="81">
        <v>2009</v>
      </c>
      <c r="V69" s="82">
        <v>2010</v>
      </c>
      <c r="W69" s="81">
        <v>2011</v>
      </c>
      <c r="X69" s="82">
        <v>2012</v>
      </c>
      <c r="Y69" s="81">
        <v>2013</v>
      </c>
      <c r="Z69" s="82">
        <v>2014</v>
      </c>
      <c r="AA69" s="81">
        <v>2015</v>
      </c>
      <c r="AB69" s="82">
        <v>2016</v>
      </c>
      <c r="AC69" s="81">
        <v>2017</v>
      </c>
      <c r="AD69" s="82">
        <v>2018</v>
      </c>
      <c r="AE69" s="81">
        <v>2019</v>
      </c>
      <c r="AF69" s="94">
        <v>2020</v>
      </c>
    </row>
    <row r="70" spans="1:32" ht="14" customHeight="1" thickBot="1">
      <c r="A70" s="75" t="s">
        <v>1015</v>
      </c>
      <c r="B70" s="86">
        <v>176</v>
      </c>
      <c r="C70" s="86">
        <v>157.44999999999999</v>
      </c>
      <c r="D70" s="86">
        <v>160.52699999999999</v>
      </c>
      <c r="E70" s="86">
        <v>163.458</v>
      </c>
      <c r="F70" s="86">
        <v>170.846</v>
      </c>
      <c r="G70" s="86">
        <v>167.91300000000001</v>
      </c>
      <c r="H70" s="86">
        <v>162.95699999999999</v>
      </c>
      <c r="I70" s="86">
        <v>172.14599999999999</v>
      </c>
      <c r="J70" s="86">
        <v>180.21199999999999</v>
      </c>
      <c r="K70" s="86">
        <v>182.09700000000001</v>
      </c>
      <c r="L70" s="86">
        <v>179.36600000000001</v>
      </c>
      <c r="M70" s="86">
        <v>164.339</v>
      </c>
      <c r="N70" s="86">
        <v>162.392</v>
      </c>
      <c r="O70" s="86">
        <v>150.13399999999999</v>
      </c>
      <c r="P70" s="86">
        <v>152.102</v>
      </c>
      <c r="Q70" s="86">
        <v>151.30699999999999</v>
      </c>
      <c r="R70" s="86">
        <v>147.41399999999999</v>
      </c>
      <c r="S70" s="86">
        <v>152.23099999999999</v>
      </c>
      <c r="T70" s="86">
        <v>141.33000000000001</v>
      </c>
      <c r="U70" s="86">
        <v>127.065</v>
      </c>
      <c r="V70" s="86">
        <v>154.773</v>
      </c>
      <c r="W70" s="86">
        <v>148.37200000000001</v>
      </c>
      <c r="X70" s="86">
        <v>135.40799999999999</v>
      </c>
      <c r="Y70" s="86">
        <v>143.36099999999999</v>
      </c>
      <c r="Z70" s="86">
        <v>149.36099999999999</v>
      </c>
      <c r="AA70" s="86">
        <v>162.81</v>
      </c>
      <c r="AB70" s="86">
        <v>154.36000000000001</v>
      </c>
      <c r="AC70" s="86">
        <v>141.98500000000001</v>
      </c>
      <c r="AD70" s="86">
        <v>137.779</v>
      </c>
      <c r="AE70" s="86"/>
      <c r="AF70" s="87"/>
    </row>
    <row r="71" spans="1:32">
      <c r="A71" s="59" t="s">
        <v>1189</v>
      </c>
    </row>
    <row r="72" spans="1:32" ht="14" customHeight="1" thickBot="1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4"/>
    </row>
    <row r="73" spans="1:32" ht="14" customHeight="1" thickBot="1">
      <c r="A73" s="76" t="s">
        <v>1190</v>
      </c>
      <c r="B73" s="77">
        <v>2</v>
      </c>
      <c r="C73" s="77">
        <v>3</v>
      </c>
      <c r="D73" s="77">
        <v>4</v>
      </c>
      <c r="E73" s="77">
        <v>5</v>
      </c>
      <c r="F73" s="77">
        <v>6</v>
      </c>
      <c r="G73" s="77">
        <v>7</v>
      </c>
      <c r="H73" s="77">
        <v>8</v>
      </c>
      <c r="I73" s="77">
        <v>9</v>
      </c>
      <c r="J73" s="77">
        <v>10</v>
      </c>
      <c r="K73" s="77">
        <v>11</v>
      </c>
      <c r="L73" s="103">
        <v>12</v>
      </c>
      <c r="M73" s="77">
        <v>13</v>
      </c>
      <c r="N73" s="77">
        <v>14</v>
      </c>
      <c r="O73" s="77">
        <v>15</v>
      </c>
      <c r="P73" s="77">
        <v>16</v>
      </c>
      <c r="Q73" s="77">
        <v>17</v>
      </c>
      <c r="R73" s="77">
        <v>18</v>
      </c>
      <c r="S73" s="77">
        <v>19</v>
      </c>
      <c r="T73" s="77">
        <v>20</v>
      </c>
      <c r="U73" s="77">
        <v>21</v>
      </c>
      <c r="V73" s="77">
        <v>22</v>
      </c>
      <c r="W73" s="77">
        <v>23</v>
      </c>
      <c r="X73" s="77">
        <v>24</v>
      </c>
      <c r="Y73" s="77">
        <v>25</v>
      </c>
      <c r="Z73" s="77">
        <v>26</v>
      </c>
      <c r="AA73" s="77">
        <v>27</v>
      </c>
      <c r="AB73" s="77">
        <v>28</v>
      </c>
      <c r="AC73" s="77">
        <v>29</v>
      </c>
      <c r="AD73" s="77">
        <v>30</v>
      </c>
      <c r="AE73" s="77">
        <v>31</v>
      </c>
      <c r="AF73" s="78">
        <v>32</v>
      </c>
    </row>
    <row r="74" spans="1:32">
      <c r="A74" s="95"/>
      <c r="B74" s="82">
        <v>1990</v>
      </c>
      <c r="C74" s="82">
        <v>1991</v>
      </c>
      <c r="D74" s="82">
        <v>1992</v>
      </c>
      <c r="E74" s="82">
        <v>1993</v>
      </c>
      <c r="F74" s="82">
        <v>1994</v>
      </c>
      <c r="G74" s="82">
        <v>1995</v>
      </c>
      <c r="H74" s="82">
        <v>1996</v>
      </c>
      <c r="I74" s="82">
        <v>1997</v>
      </c>
      <c r="J74" s="82">
        <v>1998</v>
      </c>
      <c r="K74" s="82">
        <v>1999</v>
      </c>
      <c r="L74" s="81">
        <v>2000</v>
      </c>
      <c r="M74" s="82">
        <v>2001</v>
      </c>
      <c r="N74" s="82">
        <v>2002</v>
      </c>
      <c r="O74" s="82">
        <v>2003</v>
      </c>
      <c r="P74" s="82">
        <v>2004</v>
      </c>
      <c r="Q74" s="82">
        <v>2005</v>
      </c>
      <c r="R74" s="82">
        <v>2006</v>
      </c>
      <c r="S74" s="82">
        <v>2007</v>
      </c>
      <c r="T74" s="82">
        <v>2008</v>
      </c>
      <c r="U74" s="82">
        <v>2009</v>
      </c>
      <c r="V74" s="82">
        <v>2010</v>
      </c>
      <c r="W74" s="82">
        <v>2011</v>
      </c>
      <c r="X74" s="82">
        <v>2012</v>
      </c>
      <c r="Y74" s="82">
        <v>2013</v>
      </c>
      <c r="Z74" s="82">
        <v>2014</v>
      </c>
      <c r="AA74" s="82">
        <v>2015</v>
      </c>
      <c r="AB74" s="82">
        <v>2016</v>
      </c>
      <c r="AC74" s="82">
        <v>2017</v>
      </c>
      <c r="AD74" s="82">
        <v>2018</v>
      </c>
      <c r="AE74" s="82">
        <v>2019</v>
      </c>
      <c r="AF74" s="94">
        <v>2020</v>
      </c>
    </row>
    <row r="75" spans="1:32">
      <c r="A75" s="104" t="s">
        <v>1191</v>
      </c>
      <c r="L75" s="61"/>
      <c r="Q75" s="60"/>
      <c r="AF75" s="105"/>
    </row>
    <row r="76" spans="1:32">
      <c r="A76" s="95" t="s">
        <v>1161</v>
      </c>
      <c r="B76" s="106">
        <f t="shared" ref="B76:K85" si="1">IF(ISERROR(VLOOKUP($A76,NonEConsump,B$73,FALSE)/VLOOKUP($A76,IndCons,B$73,FALSE)),0,VLOOKUP($A76,NonEConsump,B$73,FALSE)/VLOOKUP($A76,IndCons,B$73,FALSE))</f>
        <v>0</v>
      </c>
      <c r="C76" s="106">
        <f t="shared" si="1"/>
        <v>0</v>
      </c>
      <c r="D76" s="106">
        <f t="shared" si="1"/>
        <v>0</v>
      </c>
      <c r="E76" s="106">
        <f t="shared" si="1"/>
        <v>1</v>
      </c>
      <c r="F76" s="106">
        <f t="shared" si="1"/>
        <v>1</v>
      </c>
      <c r="G76" s="106">
        <f t="shared" si="1"/>
        <v>1</v>
      </c>
      <c r="H76" s="106">
        <f t="shared" si="1"/>
        <v>1</v>
      </c>
      <c r="I76" s="106">
        <f t="shared" si="1"/>
        <v>0</v>
      </c>
      <c r="J76" s="106">
        <f t="shared" si="1"/>
        <v>1</v>
      </c>
      <c r="K76" s="106">
        <f t="shared" si="1"/>
        <v>1</v>
      </c>
      <c r="L76" s="106">
        <f t="shared" ref="L76:U85" si="2">IF(ISERROR(VLOOKUP($A76,NonEConsump,L$73,FALSE)/VLOOKUP($A76,IndCons,L$73,FALSE)),0,VLOOKUP($A76,NonEConsump,L$73,FALSE)/VLOOKUP($A76,IndCons,L$73,FALSE))</f>
        <v>1</v>
      </c>
      <c r="M76" s="106">
        <f t="shared" si="2"/>
        <v>1</v>
      </c>
      <c r="N76" s="106">
        <f t="shared" si="2"/>
        <v>1</v>
      </c>
      <c r="O76" s="106">
        <f t="shared" si="2"/>
        <v>1</v>
      </c>
      <c r="P76" s="106">
        <f t="shared" si="2"/>
        <v>1</v>
      </c>
      <c r="Q76" s="106">
        <f t="shared" si="2"/>
        <v>1</v>
      </c>
      <c r="R76" s="106">
        <f t="shared" si="2"/>
        <v>1</v>
      </c>
      <c r="S76" s="106">
        <f t="shared" si="2"/>
        <v>1</v>
      </c>
      <c r="T76" s="106">
        <f t="shared" si="2"/>
        <v>1</v>
      </c>
      <c r="U76" s="106">
        <f t="shared" si="2"/>
        <v>1</v>
      </c>
      <c r="V76" s="106">
        <f t="shared" ref="V76:AD85" si="3">IF(ISERROR(VLOOKUP($A76,NonEConsump,V$73,FALSE)/VLOOKUP($A76,IndCons,V$73,FALSE)),0,VLOOKUP($A76,NonEConsump,V$73,FALSE)/VLOOKUP($A76,IndCons,V$73,FALSE))</f>
        <v>1</v>
      </c>
      <c r="W76" s="106">
        <f t="shared" si="3"/>
        <v>1</v>
      </c>
      <c r="X76" s="106">
        <f t="shared" si="3"/>
        <v>1</v>
      </c>
      <c r="Y76" s="106">
        <f t="shared" si="3"/>
        <v>1</v>
      </c>
      <c r="Z76" s="106">
        <f t="shared" si="3"/>
        <v>1</v>
      </c>
      <c r="AA76" s="106">
        <f t="shared" si="3"/>
        <v>1</v>
      </c>
      <c r="AB76" s="106">
        <f t="shared" si="3"/>
        <v>1</v>
      </c>
      <c r="AC76" s="106">
        <f t="shared" si="3"/>
        <v>1</v>
      </c>
      <c r="AD76" s="106">
        <f t="shared" si="3"/>
        <v>1</v>
      </c>
      <c r="AE76" s="106"/>
      <c r="AF76" s="107"/>
    </row>
    <row r="77" spans="1:32">
      <c r="A77" s="95" t="s">
        <v>1162</v>
      </c>
      <c r="B77" s="156">
        <f t="shared" si="1"/>
        <v>4.9823044094558459E-3</v>
      </c>
      <c r="C77" s="156">
        <f t="shared" si="1"/>
        <v>5.2717757859966291E-3</v>
      </c>
      <c r="D77" s="156">
        <f t="shared" si="1"/>
        <v>6.1001376492605015E-3</v>
      </c>
      <c r="E77" s="156">
        <f t="shared" si="1"/>
        <v>6.2526268474436524E-3</v>
      </c>
      <c r="F77" s="156">
        <f t="shared" si="1"/>
        <v>6.8008154903297022E-3</v>
      </c>
      <c r="G77" s="156">
        <f t="shared" si="1"/>
        <v>7.3428446705201614E-3</v>
      </c>
      <c r="H77" s="156">
        <f t="shared" si="1"/>
        <v>7.8000066761704833E-3</v>
      </c>
      <c r="I77" s="156">
        <f t="shared" si="1"/>
        <v>7.5964176642341723E-3</v>
      </c>
      <c r="J77" s="156">
        <f t="shared" si="1"/>
        <v>7.0400501768960325E-3</v>
      </c>
      <c r="K77" s="156">
        <f t="shared" si="1"/>
        <v>8.0215755261340334E-3</v>
      </c>
      <c r="L77" s="156">
        <f t="shared" si="2"/>
        <v>9.0991230471326456E-3</v>
      </c>
      <c r="M77" s="156">
        <f t="shared" si="2"/>
        <v>8.2460913740664867E-3</v>
      </c>
      <c r="N77" s="156">
        <f t="shared" si="2"/>
        <v>9.5913853462232766E-3</v>
      </c>
      <c r="O77" s="156">
        <f t="shared" si="2"/>
        <v>9.4444333552065E-3</v>
      </c>
      <c r="P77" s="156">
        <f t="shared" si="2"/>
        <v>9.3462684113888427E-3</v>
      </c>
      <c r="Q77" s="156">
        <f t="shared" si="2"/>
        <v>9.671815967367603E-3</v>
      </c>
      <c r="R77" s="156">
        <f t="shared" si="2"/>
        <v>9.9165267740324182E-3</v>
      </c>
      <c r="S77" s="156">
        <f t="shared" si="2"/>
        <v>1.0419511956891222E-2</v>
      </c>
      <c r="T77" s="156">
        <f t="shared" si="2"/>
        <v>1.0889733807473384E-2</v>
      </c>
      <c r="U77" s="156">
        <f t="shared" si="2"/>
        <v>1.3390487085765981E-2</v>
      </c>
      <c r="V77" s="156">
        <f t="shared" si="3"/>
        <v>1.074203561984736E-2</v>
      </c>
      <c r="W77" s="156">
        <f t="shared" si="3"/>
        <v>1.1789738861165713E-2</v>
      </c>
      <c r="X77" s="156">
        <f t="shared" si="3"/>
        <v>1.3036026718424411E-2</v>
      </c>
      <c r="Y77" s="156">
        <f t="shared" si="3"/>
        <v>1.2751782209004478E-2</v>
      </c>
      <c r="Z77" s="156">
        <f t="shared" si="3"/>
        <v>1.2766828599929156E-2</v>
      </c>
      <c r="AA77" s="156">
        <f t="shared" si="3"/>
        <v>1.4636362947362072E-2</v>
      </c>
      <c r="AB77" s="156">
        <f t="shared" si="3"/>
        <v>1.638683094310199E-2</v>
      </c>
      <c r="AC77" s="156">
        <f t="shared" si="3"/>
        <v>1.7811469078973456E-2</v>
      </c>
      <c r="AD77" s="156">
        <f t="shared" si="3"/>
        <v>1.9454728779035924E-2</v>
      </c>
      <c r="AE77" s="106"/>
      <c r="AF77" s="107"/>
    </row>
    <row r="78" spans="1:32">
      <c r="A78" s="95" t="s">
        <v>1164</v>
      </c>
      <c r="B78" s="106">
        <f t="shared" si="1"/>
        <v>3.5139130698682589E-2</v>
      </c>
      <c r="C78" s="106">
        <f t="shared" si="1"/>
        <v>3.3925860368985532E-2</v>
      </c>
      <c r="D78" s="106">
        <f t="shared" si="1"/>
        <v>3.4899559651962342E-2</v>
      </c>
      <c r="E78" s="106">
        <f t="shared" si="1"/>
        <v>3.5516598512638914E-2</v>
      </c>
      <c r="F78" s="106">
        <f t="shared" si="1"/>
        <v>3.8044260940540885E-2</v>
      </c>
      <c r="G78" s="106">
        <f t="shared" si="1"/>
        <v>3.8273977682033979E-2</v>
      </c>
      <c r="H78" s="106">
        <f t="shared" si="1"/>
        <v>3.8782414410548596E-2</v>
      </c>
      <c r="I78" s="106">
        <f t="shared" si="1"/>
        <v>4.0121567437162976E-2</v>
      </c>
      <c r="J78" s="106">
        <f t="shared" si="1"/>
        <v>4.4139498037952883E-2</v>
      </c>
      <c r="K78" s="106">
        <f t="shared" si="1"/>
        <v>4.4851437398902197E-2</v>
      </c>
      <c r="L78" s="106">
        <f t="shared" si="2"/>
        <v>4.2506295106522408E-2</v>
      </c>
      <c r="M78" s="106">
        <f t="shared" si="2"/>
        <v>4.6508368978182051E-2</v>
      </c>
      <c r="N78" s="106">
        <f t="shared" si="2"/>
        <v>4.323253782569713E-2</v>
      </c>
      <c r="O78" s="106">
        <f t="shared" si="2"/>
        <v>3.8843840425613563E-2</v>
      </c>
      <c r="P78" s="106">
        <f t="shared" si="2"/>
        <v>3.3525136628533667E-2</v>
      </c>
      <c r="Q78" s="106">
        <f t="shared" si="2"/>
        <v>3.432352763553382E-2</v>
      </c>
      <c r="R78" s="106">
        <f t="shared" si="2"/>
        <v>3.0205100741056118E-2</v>
      </c>
      <c r="S78" s="106">
        <f t="shared" si="2"/>
        <v>2.8677955947699212E-2</v>
      </c>
      <c r="T78" s="106">
        <f t="shared" si="2"/>
        <v>2.9059776157443623E-2</v>
      </c>
      <c r="U78" s="106">
        <f t="shared" si="2"/>
        <v>2.9822448116243377E-2</v>
      </c>
      <c r="V78" s="106">
        <f t="shared" si="3"/>
        <v>3.714334649758666E-2</v>
      </c>
      <c r="W78" s="106">
        <f t="shared" si="3"/>
        <v>3.604773641540699E-2</v>
      </c>
      <c r="X78" s="106">
        <f t="shared" si="3"/>
        <v>3.4240565682533239E-2</v>
      </c>
      <c r="Y78" s="106">
        <f t="shared" si="3"/>
        <v>3.3581499598180076E-2</v>
      </c>
      <c r="Z78" s="106">
        <f t="shared" si="3"/>
        <v>3.5360646074990072E-2</v>
      </c>
      <c r="AA78" s="106">
        <f t="shared" si="3"/>
        <v>3.5339397647024519E-2</v>
      </c>
      <c r="AB78" s="106">
        <f t="shared" si="3"/>
        <v>3.3195549227056823E-2</v>
      </c>
      <c r="AC78" s="106">
        <f t="shared" si="3"/>
        <v>3.2338776605887715E-2</v>
      </c>
      <c r="AD78" s="106">
        <f t="shared" si="3"/>
        <v>3.0285455725616091E-2</v>
      </c>
      <c r="AE78" s="106"/>
      <c r="AF78" s="107"/>
    </row>
    <row r="79" spans="1:32">
      <c r="A79" s="95" t="s">
        <v>1165</v>
      </c>
      <c r="B79" s="106">
        <f t="shared" si="1"/>
        <v>1</v>
      </c>
      <c r="C79" s="106">
        <f t="shared" si="1"/>
        <v>1</v>
      </c>
      <c r="D79" s="106">
        <f t="shared" si="1"/>
        <v>1</v>
      </c>
      <c r="E79" s="106">
        <f t="shared" si="1"/>
        <v>1</v>
      </c>
      <c r="F79" s="106">
        <f t="shared" si="1"/>
        <v>1</v>
      </c>
      <c r="G79" s="106">
        <f t="shared" si="1"/>
        <v>1</v>
      </c>
      <c r="H79" s="106">
        <f t="shared" si="1"/>
        <v>1</v>
      </c>
      <c r="I79" s="106">
        <f t="shared" si="1"/>
        <v>1</v>
      </c>
      <c r="J79" s="106">
        <f t="shared" si="1"/>
        <v>1</v>
      </c>
      <c r="K79" s="106">
        <f t="shared" si="1"/>
        <v>1</v>
      </c>
      <c r="L79" s="106">
        <f t="shared" si="2"/>
        <v>1</v>
      </c>
      <c r="M79" s="106">
        <f t="shared" si="2"/>
        <v>1</v>
      </c>
      <c r="N79" s="106">
        <f t="shared" si="2"/>
        <v>1</v>
      </c>
      <c r="O79" s="106">
        <f t="shared" si="2"/>
        <v>1</v>
      </c>
      <c r="P79" s="106">
        <f t="shared" si="2"/>
        <v>1</v>
      </c>
      <c r="Q79" s="106">
        <f t="shared" si="2"/>
        <v>1</v>
      </c>
      <c r="R79" s="106">
        <f t="shared" si="2"/>
        <v>1</v>
      </c>
      <c r="S79" s="106">
        <f t="shared" si="2"/>
        <v>1</v>
      </c>
      <c r="T79" s="106">
        <f t="shared" si="2"/>
        <v>1</v>
      </c>
      <c r="U79" s="106">
        <f t="shared" si="2"/>
        <v>1</v>
      </c>
      <c r="V79" s="106">
        <f t="shared" si="3"/>
        <v>1</v>
      </c>
      <c r="W79" s="106">
        <f t="shared" si="3"/>
        <v>1</v>
      </c>
      <c r="X79" s="106">
        <f t="shared" si="3"/>
        <v>1</v>
      </c>
      <c r="Y79" s="106">
        <f t="shared" si="3"/>
        <v>1</v>
      </c>
      <c r="Z79" s="106">
        <f t="shared" si="3"/>
        <v>1</v>
      </c>
      <c r="AA79" s="106">
        <f t="shared" si="3"/>
        <v>1</v>
      </c>
      <c r="AB79" s="106">
        <f t="shared" si="3"/>
        <v>1</v>
      </c>
      <c r="AC79" s="106">
        <f t="shared" si="3"/>
        <v>1</v>
      </c>
      <c r="AD79" s="106">
        <f t="shared" si="3"/>
        <v>1</v>
      </c>
      <c r="AE79" s="106"/>
      <c r="AF79" s="107"/>
    </row>
    <row r="80" spans="1:32">
      <c r="A80" s="126" t="s">
        <v>1170</v>
      </c>
      <c r="B80" s="127">
        <f t="shared" si="1"/>
        <v>0.73269855445494392</v>
      </c>
      <c r="C80" s="127">
        <f t="shared" si="1"/>
        <v>0.76985382836714389</v>
      </c>
      <c r="D80" s="127">
        <f t="shared" si="1"/>
        <v>0.73324807953797122</v>
      </c>
      <c r="E80" s="127">
        <f t="shared" si="1"/>
        <v>0.73213862250888684</v>
      </c>
      <c r="F80" s="127">
        <f t="shared" si="1"/>
        <v>0.76022419796641427</v>
      </c>
      <c r="G80" s="127">
        <f t="shared" si="1"/>
        <v>0.77935304584539389</v>
      </c>
      <c r="H80" s="127">
        <f t="shared" si="1"/>
        <v>0.78828248296408943</v>
      </c>
      <c r="I80" s="127">
        <f t="shared" si="1"/>
        <v>0.77324728858603997</v>
      </c>
      <c r="J80" s="127">
        <f t="shared" si="1"/>
        <v>0.86046076569249164</v>
      </c>
      <c r="K80" s="127">
        <f t="shared" si="1"/>
        <v>0.8187734938061656</v>
      </c>
      <c r="L80" s="127">
        <f t="shared" si="2"/>
        <v>0.7883954244516943</v>
      </c>
      <c r="M80" s="127">
        <f t="shared" si="2"/>
        <v>0.83625418044299316</v>
      </c>
      <c r="N80" s="127">
        <f t="shared" si="2"/>
        <v>0.81810656041646346</v>
      </c>
      <c r="O80" s="127">
        <f t="shared" si="2"/>
        <v>0.80899066466342728</v>
      </c>
      <c r="P80" s="127">
        <f t="shared" si="2"/>
        <v>0.78162233716849938</v>
      </c>
      <c r="Q80" s="127">
        <f t="shared" si="2"/>
        <v>0.82932193224306439</v>
      </c>
      <c r="R80" s="127">
        <f t="shared" si="2"/>
        <v>0.83849845552921787</v>
      </c>
      <c r="S80" s="127">
        <f t="shared" si="2"/>
        <v>0.8186340334760962</v>
      </c>
      <c r="T80" s="127">
        <f t="shared" si="2"/>
        <v>0.89118665001041786</v>
      </c>
      <c r="U80" s="127">
        <f t="shared" si="2"/>
        <v>0.89258682293473257</v>
      </c>
      <c r="V80" s="127">
        <f t="shared" si="3"/>
        <v>0.89395463416509835</v>
      </c>
      <c r="W80" s="127">
        <f t="shared" si="3"/>
        <v>0.88764835414070786</v>
      </c>
      <c r="X80" s="127">
        <f t="shared" si="3"/>
        <v>0.82969550046781748</v>
      </c>
      <c r="Y80" s="127">
        <f t="shared" si="3"/>
        <v>0.84208546168792342</v>
      </c>
      <c r="Z80" s="127">
        <f t="shared" si="3"/>
        <v>0.90931602315048177</v>
      </c>
      <c r="AA80" s="127">
        <f t="shared" si="3"/>
        <v>0.87605705707533954</v>
      </c>
      <c r="AB80" s="127">
        <f t="shared" si="3"/>
        <v>0.85509910154609803</v>
      </c>
      <c r="AC80" s="127">
        <f t="shared" si="3"/>
        <v>0.87033487746180649</v>
      </c>
      <c r="AD80" s="127">
        <f t="shared" si="3"/>
        <v>0.88335026277077378</v>
      </c>
      <c r="AE80" s="106"/>
      <c r="AF80" s="107"/>
    </row>
    <row r="81" spans="1:32">
      <c r="A81" s="95" t="s">
        <v>1015</v>
      </c>
      <c r="B81" s="106">
        <f t="shared" si="1"/>
        <v>1</v>
      </c>
      <c r="C81" s="106">
        <f t="shared" si="1"/>
        <v>1</v>
      </c>
      <c r="D81" s="106">
        <f t="shared" si="1"/>
        <v>1</v>
      </c>
      <c r="E81" s="106">
        <f t="shared" si="1"/>
        <v>1</v>
      </c>
      <c r="F81" s="106">
        <f t="shared" si="1"/>
        <v>1</v>
      </c>
      <c r="G81" s="106">
        <f t="shared" si="1"/>
        <v>1</v>
      </c>
      <c r="H81" s="106">
        <f t="shared" si="1"/>
        <v>1</v>
      </c>
      <c r="I81" s="106">
        <f t="shared" si="1"/>
        <v>1</v>
      </c>
      <c r="J81" s="106">
        <f t="shared" si="1"/>
        <v>1</v>
      </c>
      <c r="K81" s="106">
        <f t="shared" si="1"/>
        <v>1</v>
      </c>
      <c r="L81" s="106">
        <f t="shared" si="2"/>
        <v>1</v>
      </c>
      <c r="M81" s="106">
        <f t="shared" si="2"/>
        <v>1</v>
      </c>
      <c r="N81" s="106">
        <f t="shared" si="2"/>
        <v>1</v>
      </c>
      <c r="O81" s="106">
        <f t="shared" si="2"/>
        <v>1</v>
      </c>
      <c r="P81" s="106">
        <f t="shared" si="2"/>
        <v>1</v>
      </c>
      <c r="Q81" s="106">
        <f t="shared" si="2"/>
        <v>1</v>
      </c>
      <c r="R81" s="106">
        <f t="shared" si="2"/>
        <v>1</v>
      </c>
      <c r="S81" s="106">
        <f t="shared" si="2"/>
        <v>1</v>
      </c>
      <c r="T81" s="106">
        <f t="shared" si="2"/>
        <v>1</v>
      </c>
      <c r="U81" s="106">
        <f t="shared" si="2"/>
        <v>1</v>
      </c>
      <c r="V81" s="106">
        <f t="shared" si="3"/>
        <v>1</v>
      </c>
      <c r="W81" s="106">
        <f t="shared" si="3"/>
        <v>1</v>
      </c>
      <c r="X81" s="106">
        <f t="shared" si="3"/>
        <v>1</v>
      </c>
      <c r="Y81" s="106">
        <f t="shared" si="3"/>
        <v>1</v>
      </c>
      <c r="Z81" s="106">
        <f t="shared" si="3"/>
        <v>1</v>
      </c>
      <c r="AA81" s="106">
        <f t="shared" si="3"/>
        <v>1</v>
      </c>
      <c r="AB81" s="106">
        <f t="shared" si="3"/>
        <v>1</v>
      </c>
      <c r="AC81" s="106">
        <f t="shared" si="3"/>
        <v>1</v>
      </c>
      <c r="AD81" s="106">
        <f t="shared" si="3"/>
        <v>1</v>
      </c>
      <c r="AE81" s="106"/>
      <c r="AF81" s="107"/>
    </row>
    <row r="82" spans="1:32">
      <c r="A82" s="95" t="s">
        <v>1154</v>
      </c>
      <c r="B82" s="106">
        <f t="shared" si="1"/>
        <v>0.46809345516115353</v>
      </c>
      <c r="C82" s="106">
        <f t="shared" si="1"/>
        <v>0.46639976229524788</v>
      </c>
      <c r="D82" s="106">
        <f t="shared" si="1"/>
        <v>0.4694130612027036</v>
      </c>
      <c r="E82" s="106">
        <f t="shared" si="1"/>
        <v>0.46392004841469014</v>
      </c>
      <c r="F82" s="106">
        <f t="shared" si="1"/>
        <v>0.47129633715653196</v>
      </c>
      <c r="G82" s="106">
        <f t="shared" si="1"/>
        <v>0.47470976339514653</v>
      </c>
      <c r="H82" s="106">
        <f t="shared" si="1"/>
        <v>0.47494353811483603</v>
      </c>
      <c r="I82" s="106">
        <f t="shared" si="1"/>
        <v>0.47231635896109858</v>
      </c>
      <c r="J82" s="106">
        <f t="shared" si="1"/>
        <v>0.48194325628815404</v>
      </c>
      <c r="K82" s="106">
        <f t="shared" si="1"/>
        <v>0.48244477639792344</v>
      </c>
      <c r="L82" s="106">
        <f t="shared" si="2"/>
        <v>0.48239846638846162</v>
      </c>
      <c r="M82" s="106">
        <f t="shared" si="2"/>
        <v>0.49432081838152098</v>
      </c>
      <c r="N82" s="106">
        <f t="shared" si="2"/>
        <v>0.48350921837225264</v>
      </c>
      <c r="O82" s="106">
        <f t="shared" si="2"/>
        <v>0.46841688904668677</v>
      </c>
      <c r="P82" s="106">
        <f t="shared" si="2"/>
        <v>0.45993142150056415</v>
      </c>
      <c r="Q82" s="106">
        <f t="shared" si="2"/>
        <v>0.48478366276290102</v>
      </c>
      <c r="R82" s="106">
        <f t="shared" si="2"/>
        <v>0.48979801255929606</v>
      </c>
      <c r="S82" s="106">
        <f t="shared" si="2"/>
        <v>0.48067998653620392</v>
      </c>
      <c r="T82" s="106">
        <f t="shared" si="2"/>
        <v>0.48783750779348284</v>
      </c>
      <c r="U82" s="106">
        <f t="shared" si="2"/>
        <v>0.47661925691501861</v>
      </c>
      <c r="V82" s="106">
        <f t="shared" si="3"/>
        <v>0.48222757976348768</v>
      </c>
      <c r="W82" s="106">
        <f t="shared" si="3"/>
        <v>0.48025567081975057</v>
      </c>
      <c r="X82" s="106">
        <f t="shared" si="3"/>
        <v>0.4749319228834557</v>
      </c>
      <c r="Y82" s="106">
        <f t="shared" si="3"/>
        <v>0.48023279182275741</v>
      </c>
      <c r="Z82" s="106">
        <f t="shared" si="3"/>
        <v>0.48998702909393205</v>
      </c>
      <c r="AA82" s="106">
        <f t="shared" si="3"/>
        <v>0.4864852795108941</v>
      </c>
      <c r="AB82" s="106">
        <f t="shared" si="3"/>
        <v>0.47141190314344128</v>
      </c>
      <c r="AC82" s="106">
        <f t="shared" si="3"/>
        <v>0.47022911424265929</v>
      </c>
      <c r="AD82" s="106">
        <f t="shared" si="3"/>
        <v>0.4669021604390533</v>
      </c>
      <c r="AE82" s="106"/>
      <c r="AF82" s="107"/>
    </row>
    <row r="83" spans="1:32">
      <c r="A83" s="95" t="s">
        <v>1178</v>
      </c>
      <c r="B83" s="106">
        <f t="shared" si="1"/>
        <v>0.93806301310814855</v>
      </c>
      <c r="C83" s="106">
        <f t="shared" si="1"/>
        <v>0.93456231077181728</v>
      </c>
      <c r="D83" s="106">
        <f t="shared" si="1"/>
        <v>0.94079051350777521</v>
      </c>
      <c r="E83" s="106">
        <f t="shared" si="1"/>
        <v>0.92943697761496613</v>
      </c>
      <c r="F83" s="106">
        <f t="shared" si="1"/>
        <v>0.94468306609368924</v>
      </c>
      <c r="G83" s="106">
        <f t="shared" si="1"/>
        <v>0.95173829403568955</v>
      </c>
      <c r="H83" s="106">
        <f t="shared" si="1"/>
        <v>0.95222148418241837</v>
      </c>
      <c r="I83" s="106">
        <f t="shared" si="1"/>
        <v>0.94679135431908279</v>
      </c>
      <c r="J83" s="106">
        <f t="shared" si="1"/>
        <v>0.96668923705335263</v>
      </c>
      <c r="K83" s="106">
        <f t="shared" si="1"/>
        <v>0.96772583149651992</v>
      </c>
      <c r="L83" s="106">
        <f t="shared" si="2"/>
        <v>0.96763011310666258</v>
      </c>
      <c r="M83" s="106">
        <f t="shared" si="2"/>
        <v>0.99227248268952839</v>
      </c>
      <c r="N83" s="106">
        <f t="shared" si="2"/>
        <v>0.9699259319950343</v>
      </c>
      <c r="O83" s="106">
        <f t="shared" si="2"/>
        <v>0.93873152024444784</v>
      </c>
      <c r="P83" s="106">
        <f t="shared" si="2"/>
        <v>0.92119286449290683</v>
      </c>
      <c r="Q83" s="106">
        <f t="shared" si="2"/>
        <v>0.97257143425664772</v>
      </c>
      <c r="R83" s="106">
        <f t="shared" si="2"/>
        <v>0.98291389043748567</v>
      </c>
      <c r="S83" s="106">
        <f t="shared" si="2"/>
        <v>0.96409071801217916</v>
      </c>
      <c r="T83" s="106">
        <f t="shared" si="2"/>
        <v>0.97885803299746199</v>
      </c>
      <c r="U83" s="106">
        <f t="shared" si="2"/>
        <v>0.95567750598282908</v>
      </c>
      <c r="V83" s="106">
        <f t="shared" si="3"/>
        <v>0.96726298850835424</v>
      </c>
      <c r="W83" s="106">
        <f t="shared" si="3"/>
        <v>0.96319092555028618</v>
      </c>
      <c r="X83" s="106">
        <f t="shared" si="3"/>
        <v>0.95221316306256465</v>
      </c>
      <c r="Y83" s="106">
        <f t="shared" si="3"/>
        <v>0.96314540065552734</v>
      </c>
      <c r="Z83" s="106">
        <f t="shared" si="3"/>
        <v>0.98333871962530028</v>
      </c>
      <c r="AA83" s="106">
        <f t="shared" si="3"/>
        <v>0.97608298674322691</v>
      </c>
      <c r="AB83" s="106">
        <f t="shared" si="3"/>
        <v>0.94491354174722852</v>
      </c>
      <c r="AC83" s="106">
        <f t="shared" si="3"/>
        <v>0.9424881871648364</v>
      </c>
      <c r="AD83" s="106">
        <f t="shared" si="3"/>
        <v>0.93559653441984358</v>
      </c>
      <c r="AE83" s="106"/>
      <c r="AF83" s="107"/>
    </row>
    <row r="84" spans="1:32">
      <c r="A84" s="95" t="s">
        <v>1179</v>
      </c>
      <c r="B84" s="106">
        <f t="shared" si="1"/>
        <v>0.87823041084200515</v>
      </c>
      <c r="C84" s="106">
        <f t="shared" si="1"/>
        <v>0.89797646451163515</v>
      </c>
      <c r="D84" s="106">
        <f t="shared" si="1"/>
        <v>0.82500874517121026</v>
      </c>
      <c r="E84" s="106">
        <f t="shared" si="1"/>
        <v>0.78911603762041194</v>
      </c>
      <c r="F84" s="106">
        <f t="shared" si="1"/>
        <v>0.76438923306695417</v>
      </c>
      <c r="G84" s="106">
        <f t="shared" si="1"/>
        <v>0.74864383411321822</v>
      </c>
      <c r="H84" s="106">
        <f t="shared" si="1"/>
        <v>0.7171275071334714</v>
      </c>
      <c r="I84" s="106">
        <f t="shared" si="1"/>
        <v>0.74445897464762778</v>
      </c>
      <c r="J84" s="106">
        <f t="shared" si="1"/>
        <v>0.75406185103881607</v>
      </c>
      <c r="K84" s="106">
        <f t="shared" si="1"/>
        <v>0.78599903133192817</v>
      </c>
      <c r="L84" s="106">
        <f t="shared" si="2"/>
        <v>0.73911072047388615</v>
      </c>
      <c r="M84" s="106">
        <f t="shared" si="2"/>
        <v>0.76482394654092356</v>
      </c>
      <c r="N84" s="106">
        <f t="shared" si="2"/>
        <v>0.69065273834059482</v>
      </c>
      <c r="O84" s="106">
        <f t="shared" si="2"/>
        <v>0.6905074096792283</v>
      </c>
      <c r="P84" s="106">
        <f t="shared" si="2"/>
        <v>0.6786206819356797</v>
      </c>
      <c r="Q84" s="106">
        <f t="shared" si="2"/>
        <v>0.70545630460173436</v>
      </c>
      <c r="R84" s="106">
        <f t="shared" si="2"/>
        <v>0.72519540712035047</v>
      </c>
      <c r="S84" s="106">
        <f t="shared" si="2"/>
        <v>0.89875986429744925</v>
      </c>
      <c r="T84" s="106">
        <f t="shared" si="2"/>
        <v>0.92461736069040523</v>
      </c>
      <c r="U84" s="106">
        <f t="shared" si="2"/>
        <v>0.92456596935300028</v>
      </c>
      <c r="V84" s="106">
        <f t="shared" si="3"/>
        <v>0.95720229202681728</v>
      </c>
      <c r="W84" s="106">
        <f t="shared" si="3"/>
        <v>0.94755973039439068</v>
      </c>
      <c r="X84" s="106">
        <f t="shared" si="3"/>
        <v>0.930909526657694</v>
      </c>
      <c r="Y84" s="106">
        <f t="shared" si="3"/>
        <v>0.93385449267078913</v>
      </c>
      <c r="Z84" s="106">
        <f t="shared" si="3"/>
        <v>0.95546677033949579</v>
      </c>
      <c r="AA84" s="106">
        <f t="shared" si="3"/>
        <v>0.94647432830738309</v>
      </c>
      <c r="AB84" s="106">
        <f t="shared" si="3"/>
        <v>0.91687442202864866</v>
      </c>
      <c r="AC84" s="106">
        <f t="shared" si="3"/>
        <v>0.91964055684559565</v>
      </c>
      <c r="AD84" s="106">
        <f t="shared" si="3"/>
        <v>0.91056266320057822</v>
      </c>
      <c r="AE84" s="106"/>
      <c r="AF84" s="107"/>
    </row>
    <row r="85" spans="1:32">
      <c r="A85" s="95" t="s">
        <v>1181</v>
      </c>
      <c r="B85" s="106">
        <f t="shared" si="1"/>
        <v>2.4929236157777975E-2</v>
      </c>
      <c r="C85" s="106">
        <f t="shared" si="1"/>
        <v>2.8482623160427163E-2</v>
      </c>
      <c r="D85" s="106">
        <f t="shared" si="1"/>
        <v>1.9725493448333076E-2</v>
      </c>
      <c r="E85" s="106">
        <f t="shared" si="1"/>
        <v>3.1904851802907364E-2</v>
      </c>
      <c r="F85" s="106">
        <f t="shared" si="1"/>
        <v>2.457263621243766E-2</v>
      </c>
      <c r="G85" s="106">
        <f t="shared" si="1"/>
        <v>3.3795853404559588E-2</v>
      </c>
      <c r="H85" s="106">
        <f t="shared" si="1"/>
        <v>1.5030373880550176E-3</v>
      </c>
      <c r="I85" s="106">
        <f t="shared" si="1"/>
        <v>8.3712020697890265E-3</v>
      </c>
      <c r="J85" s="106">
        <f t="shared" si="1"/>
        <v>4.3166248502330973E-3</v>
      </c>
      <c r="K85" s="106">
        <f t="shared" si="1"/>
        <v>1.6019539078156342E-2</v>
      </c>
      <c r="L85" s="106">
        <f t="shared" si="2"/>
        <v>1.1724980838149766E-2</v>
      </c>
      <c r="M85" s="106">
        <f t="shared" si="2"/>
        <v>3.3592164692020636E-2</v>
      </c>
      <c r="N85" s="106">
        <f t="shared" si="2"/>
        <v>4.2243457335627503E-2</v>
      </c>
      <c r="O85" s="106">
        <f t="shared" si="2"/>
        <v>3.8414222166677663E-2</v>
      </c>
      <c r="P85" s="106">
        <f t="shared" si="2"/>
        <v>4.0653656151407369E-2</v>
      </c>
      <c r="Q85" s="106">
        <f t="shared" si="2"/>
        <v>4.5199868544450461E-2</v>
      </c>
      <c r="R85" s="106">
        <f t="shared" si="2"/>
        <v>3.6829887250717334E-2</v>
      </c>
      <c r="S85" s="106">
        <f t="shared" si="2"/>
        <v>2.8961473773558181E-2</v>
      </c>
      <c r="T85" s="106">
        <f t="shared" si="2"/>
        <v>3.2193429912262816E-2</v>
      </c>
      <c r="U85" s="106">
        <f t="shared" si="2"/>
        <v>9.2007109190401615E-2</v>
      </c>
      <c r="V85" s="106">
        <f t="shared" si="3"/>
        <v>0.10040052202871162</v>
      </c>
      <c r="W85" s="106">
        <f t="shared" si="3"/>
        <v>0.11</v>
      </c>
      <c r="X85" s="106">
        <f t="shared" si="3"/>
        <v>0.10846687219045001</v>
      </c>
      <c r="Y85" s="106">
        <f t="shared" si="3"/>
        <v>0.10846687219045005</v>
      </c>
      <c r="Z85" s="106">
        <f t="shared" si="3"/>
        <v>0.10846687219045008</v>
      </c>
      <c r="AA85" s="106">
        <f t="shared" si="3"/>
        <v>0.10846687219044999</v>
      </c>
      <c r="AB85" s="106">
        <f t="shared" si="3"/>
        <v>0.10351538621643074</v>
      </c>
      <c r="AC85" s="106">
        <f t="shared" si="3"/>
        <v>0.10351538621643079</v>
      </c>
      <c r="AD85" s="106">
        <f t="shared" si="3"/>
        <v>0.10351538621643076</v>
      </c>
      <c r="AE85" s="106"/>
      <c r="AF85" s="107"/>
    </row>
    <row r="86" spans="1:32">
      <c r="A86" s="95" t="s">
        <v>1180</v>
      </c>
      <c r="B86" s="106">
        <f t="shared" ref="B86:K98" si="4">IF(ISERROR(VLOOKUP($A86,NonEConsump,B$73,FALSE)/VLOOKUP($A86,IndCons,B$73,FALSE)),0,VLOOKUP($A86,NonEConsump,B$73,FALSE)/VLOOKUP($A86,IndCons,B$73,FALSE))</f>
        <v>3.8020085902772165E-2</v>
      </c>
      <c r="C86" s="106">
        <f t="shared" si="4"/>
        <v>1.5772922075099654E-2</v>
      </c>
      <c r="D86" s="106">
        <f t="shared" si="4"/>
        <v>9.451494860733442E-2</v>
      </c>
      <c r="E86" s="106">
        <f t="shared" si="4"/>
        <v>2.9252095580521647E-2</v>
      </c>
      <c r="F86" s="106">
        <f t="shared" si="4"/>
        <v>5.8287509697497193E-2</v>
      </c>
      <c r="G86" s="106">
        <f t="shared" si="4"/>
        <v>4.6471611755122232E-2</v>
      </c>
      <c r="H86" s="106">
        <f t="shared" si="4"/>
        <v>3.6360785547240308E-2</v>
      </c>
      <c r="I86" s="106">
        <f t="shared" si="4"/>
        <v>0</v>
      </c>
      <c r="J86" s="106">
        <f t="shared" si="4"/>
        <v>6.5223608589617607E-2</v>
      </c>
      <c r="K86" s="106">
        <f t="shared" si="4"/>
        <v>0.12880682987940389</v>
      </c>
      <c r="L86" s="106">
        <f t="shared" ref="L86:U98" si="5">IF(ISERROR(VLOOKUP($A86,NonEConsump,L$73,FALSE)/VLOOKUP($A86,IndCons,L$73,FALSE)),0,VLOOKUP($A86,NonEConsump,L$73,FALSE)/VLOOKUP($A86,IndCons,L$73,FALSE))</f>
        <v>9.0339654433225294E-3</v>
      </c>
      <c r="M86" s="106">
        <f t="shared" si="5"/>
        <v>0.11243031864659957</v>
      </c>
      <c r="N86" s="106">
        <f t="shared" si="5"/>
        <v>7.7880001051231135E-2</v>
      </c>
      <c r="O86" s="106">
        <f t="shared" si="5"/>
        <v>4.9041470113619784E-2</v>
      </c>
      <c r="P86" s="106">
        <f t="shared" si="5"/>
        <v>0.14419757336307854</v>
      </c>
      <c r="Q86" s="106">
        <f t="shared" si="5"/>
        <v>0.11771681452086538</v>
      </c>
      <c r="R86" s="106">
        <f t="shared" si="5"/>
        <v>0.14314339265276974</v>
      </c>
      <c r="S86" s="106">
        <f t="shared" si="5"/>
        <v>0.12954517673796015</v>
      </c>
      <c r="T86" s="106">
        <f t="shared" si="5"/>
        <v>0.15965090698965306</v>
      </c>
      <c r="U86" s="106">
        <f t="shared" si="5"/>
        <v>0.13470937152975015</v>
      </c>
      <c r="V86" s="106">
        <f t="shared" ref="V86:AD98" si="6">IF(ISERROR(VLOOKUP($A86,NonEConsump,V$73,FALSE)/VLOOKUP($A86,IndCons,V$73,FALSE)),0,VLOOKUP($A86,NonEConsump,V$73,FALSE)/VLOOKUP($A86,IndCons,V$73,FALSE))</f>
        <v>0</v>
      </c>
      <c r="W86" s="106">
        <f t="shared" si="6"/>
        <v>0</v>
      </c>
      <c r="X86" s="106">
        <f t="shared" si="6"/>
        <v>0</v>
      </c>
      <c r="Y86" s="106">
        <f t="shared" si="6"/>
        <v>0</v>
      </c>
      <c r="Z86" s="106">
        <f t="shared" si="6"/>
        <v>0</v>
      </c>
      <c r="AA86" s="106">
        <f t="shared" si="6"/>
        <v>0</v>
      </c>
      <c r="AB86" s="106">
        <f t="shared" si="6"/>
        <v>0</v>
      </c>
      <c r="AC86" s="106">
        <f t="shared" si="6"/>
        <v>0</v>
      </c>
      <c r="AD86" s="106">
        <f t="shared" si="6"/>
        <v>0</v>
      </c>
      <c r="AE86" s="106"/>
      <c r="AF86" s="107"/>
    </row>
    <row r="87" spans="1:32">
      <c r="A87" s="95" t="s">
        <v>1182</v>
      </c>
      <c r="B87" s="106">
        <f t="shared" si="4"/>
        <v>0.94178706627341113</v>
      </c>
      <c r="C87" s="106">
        <f t="shared" si="4"/>
        <v>0.93849684885522711</v>
      </c>
      <c r="D87" s="106">
        <f t="shared" si="4"/>
        <v>0.94435057166769087</v>
      </c>
      <c r="E87" s="106">
        <f t="shared" si="4"/>
        <v>0.93367968395330148</v>
      </c>
      <c r="F87" s="106">
        <f t="shared" si="4"/>
        <v>0.9480090787582397</v>
      </c>
      <c r="G87" s="106">
        <f t="shared" si="4"/>
        <v>0.95464010066007654</v>
      </c>
      <c r="H87" s="106">
        <f t="shared" si="4"/>
        <v>0.95509423828285056</v>
      </c>
      <c r="I87" s="106">
        <f t="shared" si="4"/>
        <v>0.9499906030283124</v>
      </c>
      <c r="J87" s="106">
        <f t="shared" si="4"/>
        <v>0.96869209606238649</v>
      </c>
      <c r="K87" s="106">
        <f t="shared" si="4"/>
        <v>0.96966636372779313</v>
      </c>
      <c r="L87" s="106">
        <f t="shared" si="5"/>
        <v>0.96957640054803917</v>
      </c>
      <c r="M87" s="106">
        <f t="shared" si="5"/>
        <v>0.99273711112471408</v>
      </c>
      <c r="N87" s="106">
        <f t="shared" si="5"/>
        <v>0.97173417992194366</v>
      </c>
      <c r="O87" s="106">
        <f t="shared" si="5"/>
        <v>0.94241537842700474</v>
      </c>
      <c r="P87" s="106">
        <f t="shared" si="5"/>
        <v>0.92593126035550988</v>
      </c>
      <c r="Q87" s="106">
        <f t="shared" si="5"/>
        <v>0.97422061743782995</v>
      </c>
      <c r="R87" s="106">
        <f t="shared" si="5"/>
        <v>0.983941218106967</v>
      </c>
      <c r="S87" s="106">
        <f t="shared" si="5"/>
        <v>0.96624981683115352</v>
      </c>
      <c r="T87" s="106">
        <f t="shared" si="5"/>
        <v>0.98012922510877887</v>
      </c>
      <c r="U87" s="106">
        <f t="shared" si="5"/>
        <v>0.95834246164857961</v>
      </c>
      <c r="V87" s="106">
        <f t="shared" si="6"/>
        <v>0.96923134986050641</v>
      </c>
      <c r="W87" s="106">
        <f t="shared" si="6"/>
        <v>0.96540412572507328</v>
      </c>
      <c r="X87" s="106">
        <f t="shared" si="6"/>
        <v>0.95508641748266476</v>
      </c>
      <c r="Y87" s="106">
        <f t="shared" si="6"/>
        <v>0.96536133808210733</v>
      </c>
      <c r="Z87" s="106">
        <f t="shared" si="6"/>
        <v>0.98434050381000782</v>
      </c>
      <c r="AA87" s="106">
        <f t="shared" si="6"/>
        <v>0.97752103262489087</v>
      </c>
      <c r="AB87" s="106">
        <f t="shared" si="6"/>
        <v>0.94822569672140455</v>
      </c>
      <c r="AC87" s="106">
        <f t="shared" si="6"/>
        <v>0.94594617017913363</v>
      </c>
      <c r="AD87" s="106">
        <f t="shared" si="6"/>
        <v>0.93946888827306574</v>
      </c>
      <c r="AE87" s="106"/>
      <c r="AF87" s="107"/>
    </row>
    <row r="88" spans="1:32">
      <c r="A88" s="95" t="s">
        <v>1167</v>
      </c>
      <c r="B88" s="106">
        <f t="shared" si="4"/>
        <v>1.8972607753331714E-3</v>
      </c>
      <c r="C88" s="106">
        <f t="shared" si="4"/>
        <v>1.9681201681642155E-3</v>
      </c>
      <c r="D88" s="106">
        <f t="shared" si="4"/>
        <v>1.8583045001773271E-3</v>
      </c>
      <c r="E88" s="106">
        <f t="shared" si="4"/>
        <v>1.7549891266753911E-3</v>
      </c>
      <c r="F88" s="106">
        <f t="shared" si="4"/>
        <v>1.5900706150640174E-3</v>
      </c>
      <c r="G88" s="106">
        <f t="shared" si="4"/>
        <v>1.5192407753422757E-3</v>
      </c>
      <c r="H88" s="106">
        <f t="shared" si="4"/>
        <v>1.4534518057480004E-3</v>
      </c>
      <c r="I88" s="106">
        <f t="shared" si="4"/>
        <v>1.3901631969921156E-3</v>
      </c>
      <c r="J88" s="106">
        <f t="shared" si="4"/>
        <v>2.2804185090460971E-3</v>
      </c>
      <c r="K88" s="106">
        <f t="shared" si="4"/>
        <v>2.1737658526967086E-3</v>
      </c>
      <c r="L88" s="106">
        <f t="shared" si="5"/>
        <v>2.1095262486353324E-3</v>
      </c>
      <c r="M88" s="106">
        <f t="shared" si="5"/>
        <v>2.1244792572606272E-3</v>
      </c>
      <c r="N88" s="106">
        <f t="shared" si="5"/>
        <v>2.053744695257884E-3</v>
      </c>
      <c r="O88" s="106">
        <f t="shared" si="5"/>
        <v>2.0055845895651631E-3</v>
      </c>
      <c r="P88" s="106">
        <f t="shared" si="5"/>
        <v>1.9243577647927773E-3</v>
      </c>
      <c r="Q88" s="106">
        <f t="shared" si="5"/>
        <v>1.8453680523113705E-3</v>
      </c>
      <c r="R88" s="106">
        <f t="shared" si="5"/>
        <v>2.7078458305855634E-3</v>
      </c>
      <c r="S88" s="106">
        <f t="shared" si="5"/>
        <v>2.6864174418949056E-3</v>
      </c>
      <c r="T88" s="106">
        <f t="shared" si="5"/>
        <v>2.8272211203511648E-3</v>
      </c>
      <c r="U88" s="106">
        <f t="shared" si="5"/>
        <v>3.1410769675610972E-3</v>
      </c>
      <c r="V88" s="106">
        <f t="shared" si="6"/>
        <v>1.0025721363194494E-3</v>
      </c>
      <c r="W88" s="106">
        <f t="shared" si="6"/>
        <v>9.9849404075139526E-4</v>
      </c>
      <c r="X88" s="106">
        <f t="shared" si="6"/>
        <v>1.0040291549171664E-3</v>
      </c>
      <c r="Y88" s="106">
        <f t="shared" si="6"/>
        <v>9.9946829330648727E-4</v>
      </c>
      <c r="Z88" s="106">
        <f t="shared" si="6"/>
        <v>9.6590355956030147E-4</v>
      </c>
      <c r="AA88" s="106">
        <f t="shared" si="6"/>
        <v>9.3531430103327591E-4</v>
      </c>
      <c r="AB88" s="106">
        <f t="shared" si="6"/>
        <v>9.4089177304992639E-4</v>
      </c>
      <c r="AC88" s="106">
        <f t="shared" si="6"/>
        <v>9.1231904858892117E-4</v>
      </c>
      <c r="AD88" s="106">
        <f t="shared" si="6"/>
        <v>8.8920531475375985E-4</v>
      </c>
      <c r="AE88" s="106"/>
      <c r="AF88" s="107"/>
    </row>
    <row r="89" spans="1:32">
      <c r="A89" s="95" t="s">
        <v>1172</v>
      </c>
      <c r="B89" s="106">
        <f t="shared" si="4"/>
        <v>0</v>
      </c>
      <c r="C89" s="106">
        <f t="shared" si="4"/>
        <v>0</v>
      </c>
      <c r="D89" s="106">
        <f t="shared" si="4"/>
        <v>0</v>
      </c>
      <c r="E89" s="106">
        <f t="shared" si="4"/>
        <v>0</v>
      </c>
      <c r="F89" s="106">
        <f t="shared" si="4"/>
        <v>0</v>
      </c>
      <c r="G89" s="106">
        <f t="shared" si="4"/>
        <v>0</v>
      </c>
      <c r="H89" s="106">
        <f t="shared" si="4"/>
        <v>0</v>
      </c>
      <c r="I89" s="106">
        <f t="shared" si="4"/>
        <v>0</v>
      </c>
      <c r="J89" s="106">
        <f t="shared" si="4"/>
        <v>0</v>
      </c>
      <c r="K89" s="106">
        <f t="shared" si="4"/>
        <v>0</v>
      </c>
      <c r="L89" s="106">
        <f t="shared" si="5"/>
        <v>0</v>
      </c>
      <c r="M89" s="106">
        <f t="shared" si="5"/>
        <v>0</v>
      </c>
      <c r="N89" s="106">
        <f t="shared" si="5"/>
        <v>0</v>
      </c>
      <c r="O89" s="106">
        <f t="shared" si="5"/>
        <v>0</v>
      </c>
      <c r="P89" s="106">
        <f t="shared" si="5"/>
        <v>0</v>
      </c>
      <c r="Q89" s="106">
        <f t="shared" si="5"/>
        <v>0</v>
      </c>
      <c r="R89" s="106">
        <f t="shared" si="5"/>
        <v>0</v>
      </c>
      <c r="S89" s="106">
        <f t="shared" si="5"/>
        <v>0</v>
      </c>
      <c r="T89" s="106">
        <f t="shared" si="5"/>
        <v>0</v>
      </c>
      <c r="U89" s="106">
        <f t="shared" si="5"/>
        <v>0</v>
      </c>
      <c r="V89" s="106">
        <f t="shared" si="6"/>
        <v>0</v>
      </c>
      <c r="W89" s="106">
        <f t="shared" si="6"/>
        <v>0</v>
      </c>
      <c r="X89" s="106">
        <f t="shared" si="6"/>
        <v>0</v>
      </c>
      <c r="Y89" s="106">
        <f t="shared" si="6"/>
        <v>0</v>
      </c>
      <c r="Z89" s="106">
        <f t="shared" si="6"/>
        <v>0</v>
      </c>
      <c r="AA89" s="106">
        <f t="shared" si="6"/>
        <v>0</v>
      </c>
      <c r="AB89" s="106">
        <f t="shared" si="6"/>
        <v>0</v>
      </c>
      <c r="AC89" s="106">
        <f t="shared" si="6"/>
        <v>0</v>
      </c>
      <c r="AD89" s="106">
        <f t="shared" si="6"/>
        <v>0</v>
      </c>
      <c r="AE89" s="106"/>
      <c r="AF89" s="107"/>
    </row>
    <row r="90" spans="1:32">
      <c r="A90" s="95" t="s">
        <v>1184</v>
      </c>
      <c r="B90" s="106">
        <f t="shared" si="4"/>
        <v>1</v>
      </c>
      <c r="C90" s="106">
        <f t="shared" si="4"/>
        <v>1</v>
      </c>
      <c r="D90" s="106">
        <f t="shared" si="4"/>
        <v>1</v>
      </c>
      <c r="E90" s="106">
        <f t="shared" si="4"/>
        <v>1</v>
      </c>
      <c r="F90" s="106">
        <f t="shared" si="4"/>
        <v>1</v>
      </c>
      <c r="G90" s="106">
        <f t="shared" si="4"/>
        <v>1</v>
      </c>
      <c r="H90" s="106">
        <f t="shared" si="4"/>
        <v>1</v>
      </c>
      <c r="I90" s="106">
        <f t="shared" si="4"/>
        <v>1</v>
      </c>
      <c r="J90" s="106">
        <f t="shared" si="4"/>
        <v>1</v>
      </c>
      <c r="K90" s="106">
        <f t="shared" si="4"/>
        <v>1</v>
      </c>
      <c r="L90" s="106">
        <f t="shared" si="5"/>
        <v>1</v>
      </c>
      <c r="M90" s="106">
        <f t="shared" si="5"/>
        <v>1</v>
      </c>
      <c r="N90" s="106">
        <f t="shared" si="5"/>
        <v>1</v>
      </c>
      <c r="O90" s="106">
        <f t="shared" si="5"/>
        <v>1</v>
      </c>
      <c r="P90" s="106">
        <f t="shared" si="5"/>
        <v>1</v>
      </c>
      <c r="Q90" s="106">
        <f t="shared" si="5"/>
        <v>1</v>
      </c>
      <c r="R90" s="106">
        <f t="shared" si="5"/>
        <v>1</v>
      </c>
      <c r="S90" s="106">
        <f t="shared" si="5"/>
        <v>1</v>
      </c>
      <c r="T90" s="106">
        <f t="shared" si="5"/>
        <v>1</v>
      </c>
      <c r="U90" s="106">
        <f t="shared" si="5"/>
        <v>1</v>
      </c>
      <c r="V90" s="106">
        <f t="shared" si="6"/>
        <v>1</v>
      </c>
      <c r="W90" s="106">
        <f t="shared" si="6"/>
        <v>1</v>
      </c>
      <c r="X90" s="106">
        <f t="shared" si="6"/>
        <v>1</v>
      </c>
      <c r="Y90" s="106">
        <f t="shared" si="6"/>
        <v>1</v>
      </c>
      <c r="Z90" s="106">
        <f t="shared" si="6"/>
        <v>1</v>
      </c>
      <c r="AA90" s="106">
        <f t="shared" si="6"/>
        <v>1</v>
      </c>
      <c r="AB90" s="106">
        <f t="shared" si="6"/>
        <v>1</v>
      </c>
      <c r="AC90" s="106">
        <f t="shared" si="6"/>
        <v>1</v>
      </c>
      <c r="AD90" s="106">
        <f t="shared" si="6"/>
        <v>1</v>
      </c>
      <c r="AE90" s="106"/>
      <c r="AF90" s="107"/>
    </row>
    <row r="91" spans="1:32" ht="14" customHeight="1" thickBot="1">
      <c r="A91" s="95" t="s">
        <v>1177</v>
      </c>
      <c r="B91" s="106">
        <f t="shared" si="4"/>
        <v>1</v>
      </c>
      <c r="C91" s="106">
        <f t="shared" si="4"/>
        <v>1</v>
      </c>
      <c r="D91" s="106">
        <f t="shared" si="4"/>
        <v>1</v>
      </c>
      <c r="E91" s="106">
        <f t="shared" si="4"/>
        <v>1</v>
      </c>
      <c r="F91" s="106">
        <f t="shared" si="4"/>
        <v>1</v>
      </c>
      <c r="G91" s="106">
        <f t="shared" si="4"/>
        <v>1</v>
      </c>
      <c r="H91" s="106">
        <f t="shared" si="4"/>
        <v>1</v>
      </c>
      <c r="I91" s="106">
        <f t="shared" si="4"/>
        <v>1</v>
      </c>
      <c r="J91" s="106">
        <f t="shared" si="4"/>
        <v>1</v>
      </c>
      <c r="K91" s="106">
        <f t="shared" si="4"/>
        <v>1</v>
      </c>
      <c r="L91" s="106">
        <f t="shared" si="5"/>
        <v>1</v>
      </c>
      <c r="M91" s="106">
        <f t="shared" si="5"/>
        <v>1</v>
      </c>
      <c r="N91" s="106">
        <f t="shared" si="5"/>
        <v>1</v>
      </c>
      <c r="O91" s="106">
        <f t="shared" si="5"/>
        <v>1</v>
      </c>
      <c r="P91" s="106">
        <f t="shared" si="5"/>
        <v>1</v>
      </c>
      <c r="Q91" s="106">
        <f t="shared" si="5"/>
        <v>1</v>
      </c>
      <c r="R91" s="106">
        <f t="shared" si="5"/>
        <v>1</v>
      </c>
      <c r="S91" s="106">
        <f t="shared" si="5"/>
        <v>1</v>
      </c>
      <c r="T91" s="106">
        <f t="shared" si="5"/>
        <v>1</v>
      </c>
      <c r="U91" s="106">
        <f t="shared" si="5"/>
        <v>1</v>
      </c>
      <c r="V91" s="106">
        <f t="shared" si="6"/>
        <v>1</v>
      </c>
      <c r="W91" s="106">
        <f t="shared" si="6"/>
        <v>1</v>
      </c>
      <c r="X91" s="106">
        <f t="shared" si="6"/>
        <v>1</v>
      </c>
      <c r="Y91" s="106">
        <f t="shared" si="6"/>
        <v>1</v>
      </c>
      <c r="Z91" s="106">
        <f t="shared" si="6"/>
        <v>1</v>
      </c>
      <c r="AA91" s="106">
        <f t="shared" si="6"/>
        <v>1</v>
      </c>
      <c r="AB91" s="106">
        <f t="shared" si="6"/>
        <v>1</v>
      </c>
      <c r="AC91" s="106">
        <f t="shared" si="6"/>
        <v>1</v>
      </c>
      <c r="AD91" s="106">
        <f t="shared" si="6"/>
        <v>1</v>
      </c>
      <c r="AE91" s="108"/>
      <c r="AF91" s="109"/>
    </row>
    <row r="92" spans="1:32">
      <c r="A92" s="110" t="s">
        <v>1162</v>
      </c>
      <c r="B92" s="111">
        <f t="shared" si="4"/>
        <v>4.9823044094558459E-3</v>
      </c>
      <c r="C92" s="111">
        <f t="shared" si="4"/>
        <v>5.2717757859966291E-3</v>
      </c>
      <c r="D92" s="111">
        <f t="shared" si="4"/>
        <v>6.1001376492605015E-3</v>
      </c>
      <c r="E92" s="111">
        <f t="shared" si="4"/>
        <v>6.2526268474436524E-3</v>
      </c>
      <c r="F92" s="111">
        <f t="shared" si="4"/>
        <v>6.8008154903297022E-3</v>
      </c>
      <c r="G92" s="111">
        <f t="shared" si="4"/>
        <v>7.3428446705201614E-3</v>
      </c>
      <c r="H92" s="111">
        <f t="shared" si="4"/>
        <v>7.8000066761704833E-3</v>
      </c>
      <c r="I92" s="111">
        <f t="shared" si="4"/>
        <v>7.5964176642341723E-3</v>
      </c>
      <c r="J92" s="111">
        <f t="shared" si="4"/>
        <v>7.0400501768960325E-3</v>
      </c>
      <c r="K92" s="111">
        <f t="shared" si="4"/>
        <v>8.0215755261340334E-3</v>
      </c>
      <c r="L92" s="111">
        <f t="shared" si="5"/>
        <v>9.0991230471326456E-3</v>
      </c>
      <c r="M92" s="111">
        <f t="shared" si="5"/>
        <v>8.2460913740664867E-3</v>
      </c>
      <c r="N92" s="111">
        <f t="shared" si="5"/>
        <v>9.5913853462232766E-3</v>
      </c>
      <c r="O92" s="111">
        <f t="shared" si="5"/>
        <v>9.4444333552065E-3</v>
      </c>
      <c r="P92" s="111">
        <f t="shared" si="5"/>
        <v>9.3462684113888427E-3</v>
      </c>
      <c r="Q92" s="111">
        <f t="shared" si="5"/>
        <v>9.671815967367603E-3</v>
      </c>
      <c r="R92" s="111">
        <f t="shared" si="5"/>
        <v>9.9165267740324182E-3</v>
      </c>
      <c r="S92" s="111">
        <f t="shared" si="5"/>
        <v>1.0419511956891222E-2</v>
      </c>
      <c r="T92" s="111">
        <f t="shared" si="5"/>
        <v>1.0889733807473384E-2</v>
      </c>
      <c r="U92" s="111">
        <f t="shared" si="5"/>
        <v>1.3390487085765981E-2</v>
      </c>
      <c r="V92" s="111">
        <f t="shared" si="6"/>
        <v>1.074203561984736E-2</v>
      </c>
      <c r="W92" s="111">
        <f t="shared" si="6"/>
        <v>1.1789738861165713E-2</v>
      </c>
      <c r="X92" s="111">
        <f t="shared" si="6"/>
        <v>1.3036026718424411E-2</v>
      </c>
      <c r="Y92" s="111">
        <f t="shared" si="6"/>
        <v>1.2751782209004478E-2</v>
      </c>
      <c r="Z92" s="111">
        <f t="shared" si="6"/>
        <v>1.2766828599929156E-2</v>
      </c>
      <c r="AA92" s="111">
        <f t="shared" si="6"/>
        <v>1.4636362947362072E-2</v>
      </c>
      <c r="AB92" s="111">
        <f t="shared" si="6"/>
        <v>1.638683094310199E-2</v>
      </c>
      <c r="AC92" s="111">
        <f t="shared" si="6"/>
        <v>1.7811469078973456E-2</v>
      </c>
      <c r="AD92" s="111">
        <f t="shared" si="6"/>
        <v>1.9454728779035924E-2</v>
      </c>
      <c r="AE92" s="111"/>
      <c r="AF92" s="112"/>
    </row>
    <row r="93" spans="1:32">
      <c r="A93" s="95" t="s">
        <v>1192</v>
      </c>
      <c r="B93" s="106">
        <f t="shared" si="4"/>
        <v>0</v>
      </c>
      <c r="C93" s="106">
        <f t="shared" si="4"/>
        <v>0</v>
      </c>
      <c r="D93" s="106">
        <f t="shared" si="4"/>
        <v>0</v>
      </c>
      <c r="E93" s="106">
        <f t="shared" si="4"/>
        <v>0</v>
      </c>
      <c r="F93" s="106">
        <f t="shared" si="4"/>
        <v>0</v>
      </c>
      <c r="G93" s="106">
        <f t="shared" si="4"/>
        <v>0</v>
      </c>
      <c r="H93" s="106">
        <f t="shared" si="4"/>
        <v>0</v>
      </c>
      <c r="I93" s="106">
        <f t="shared" si="4"/>
        <v>0</v>
      </c>
      <c r="J93" s="106">
        <f t="shared" si="4"/>
        <v>0</v>
      </c>
      <c r="K93" s="106">
        <f t="shared" si="4"/>
        <v>0</v>
      </c>
      <c r="L93" s="106">
        <f t="shared" si="5"/>
        <v>0</v>
      </c>
      <c r="M93" s="106">
        <f t="shared" si="5"/>
        <v>0</v>
      </c>
      <c r="N93" s="106">
        <f t="shared" si="5"/>
        <v>0</v>
      </c>
      <c r="O93" s="106">
        <f t="shared" si="5"/>
        <v>0</v>
      </c>
      <c r="P93" s="106">
        <f t="shared" si="5"/>
        <v>0</v>
      </c>
      <c r="Q93" s="106">
        <f t="shared" si="5"/>
        <v>0</v>
      </c>
      <c r="R93" s="106">
        <f t="shared" si="5"/>
        <v>0</v>
      </c>
      <c r="S93" s="106">
        <f t="shared" si="5"/>
        <v>0</v>
      </c>
      <c r="T93" s="106">
        <f t="shared" si="5"/>
        <v>0</v>
      </c>
      <c r="U93" s="106">
        <f t="shared" si="5"/>
        <v>0</v>
      </c>
      <c r="V93" s="106">
        <f t="shared" si="6"/>
        <v>0</v>
      </c>
      <c r="W93" s="106">
        <f t="shared" si="6"/>
        <v>0</v>
      </c>
      <c r="X93" s="106">
        <f t="shared" si="6"/>
        <v>0</v>
      </c>
      <c r="Y93" s="106">
        <f t="shared" si="6"/>
        <v>0</v>
      </c>
      <c r="Z93" s="106">
        <f t="shared" si="6"/>
        <v>0</v>
      </c>
      <c r="AA93" s="106">
        <f t="shared" si="6"/>
        <v>0</v>
      </c>
      <c r="AB93" s="106">
        <f t="shared" si="6"/>
        <v>0</v>
      </c>
      <c r="AC93" s="106">
        <f t="shared" si="6"/>
        <v>0</v>
      </c>
      <c r="AD93" s="106">
        <f t="shared" si="6"/>
        <v>0</v>
      </c>
      <c r="AE93" s="106"/>
      <c r="AF93" s="107"/>
    </row>
    <row r="94" spans="1:32">
      <c r="A94" s="95" t="s">
        <v>1175</v>
      </c>
      <c r="B94" s="106">
        <f t="shared" si="4"/>
        <v>0</v>
      </c>
      <c r="C94" s="106">
        <f t="shared" si="4"/>
        <v>0</v>
      </c>
      <c r="D94" s="106">
        <f t="shared" si="4"/>
        <v>0</v>
      </c>
      <c r="E94" s="106">
        <f t="shared" si="4"/>
        <v>0</v>
      </c>
      <c r="F94" s="106">
        <f t="shared" si="4"/>
        <v>0</v>
      </c>
      <c r="G94" s="106">
        <f t="shared" si="4"/>
        <v>0</v>
      </c>
      <c r="H94" s="106">
        <f t="shared" si="4"/>
        <v>0</v>
      </c>
      <c r="I94" s="106">
        <f t="shared" si="4"/>
        <v>0</v>
      </c>
      <c r="J94" s="106">
        <f t="shared" si="4"/>
        <v>0</v>
      </c>
      <c r="K94" s="106">
        <f t="shared" si="4"/>
        <v>0</v>
      </c>
      <c r="L94" s="106">
        <f t="shared" si="5"/>
        <v>0</v>
      </c>
      <c r="M94" s="106">
        <f t="shared" si="5"/>
        <v>0</v>
      </c>
      <c r="N94" s="106">
        <f t="shared" si="5"/>
        <v>0</v>
      </c>
      <c r="O94" s="106">
        <f t="shared" si="5"/>
        <v>0</v>
      </c>
      <c r="P94" s="106">
        <f t="shared" si="5"/>
        <v>0</v>
      </c>
      <c r="Q94" s="106">
        <f t="shared" si="5"/>
        <v>0</v>
      </c>
      <c r="R94" s="106">
        <f t="shared" si="5"/>
        <v>0</v>
      </c>
      <c r="S94" s="106">
        <f t="shared" si="5"/>
        <v>0</v>
      </c>
      <c r="T94" s="106">
        <f t="shared" si="5"/>
        <v>0</v>
      </c>
      <c r="U94" s="106">
        <f t="shared" si="5"/>
        <v>0</v>
      </c>
      <c r="V94" s="106">
        <f t="shared" si="6"/>
        <v>0</v>
      </c>
      <c r="W94" s="106">
        <f t="shared" si="6"/>
        <v>0</v>
      </c>
      <c r="X94" s="106">
        <f t="shared" si="6"/>
        <v>0</v>
      </c>
      <c r="Y94" s="106">
        <f t="shared" si="6"/>
        <v>0</v>
      </c>
      <c r="Z94" s="106">
        <f t="shared" si="6"/>
        <v>0</v>
      </c>
      <c r="AA94" s="106">
        <f t="shared" si="6"/>
        <v>0</v>
      </c>
      <c r="AB94" s="106">
        <f t="shared" si="6"/>
        <v>0</v>
      </c>
      <c r="AC94" s="106">
        <f t="shared" si="6"/>
        <v>0</v>
      </c>
      <c r="AD94" s="106">
        <f t="shared" si="6"/>
        <v>0</v>
      </c>
      <c r="AE94" s="106"/>
      <c r="AF94" s="107"/>
    </row>
    <row r="95" spans="1:32">
      <c r="A95" s="95" t="s">
        <v>1169</v>
      </c>
      <c r="B95" s="106">
        <f t="shared" si="4"/>
        <v>0</v>
      </c>
      <c r="C95" s="106">
        <f t="shared" si="4"/>
        <v>0</v>
      </c>
      <c r="D95" s="106">
        <f t="shared" si="4"/>
        <v>0</v>
      </c>
      <c r="E95" s="106">
        <f t="shared" si="4"/>
        <v>0</v>
      </c>
      <c r="F95" s="106">
        <f t="shared" si="4"/>
        <v>0</v>
      </c>
      <c r="G95" s="106">
        <f t="shared" si="4"/>
        <v>0</v>
      </c>
      <c r="H95" s="106">
        <f t="shared" si="4"/>
        <v>0</v>
      </c>
      <c r="I95" s="106">
        <f t="shared" si="4"/>
        <v>0</v>
      </c>
      <c r="J95" s="106">
        <f t="shared" si="4"/>
        <v>0</v>
      </c>
      <c r="K95" s="106">
        <f t="shared" si="4"/>
        <v>0</v>
      </c>
      <c r="L95" s="106">
        <f t="shared" si="5"/>
        <v>0</v>
      </c>
      <c r="M95" s="106">
        <f t="shared" si="5"/>
        <v>0</v>
      </c>
      <c r="N95" s="106">
        <f t="shared" si="5"/>
        <v>0</v>
      </c>
      <c r="O95" s="106">
        <f t="shared" si="5"/>
        <v>0</v>
      </c>
      <c r="P95" s="106">
        <f t="shared" si="5"/>
        <v>0</v>
      </c>
      <c r="Q95" s="106">
        <f t="shared" si="5"/>
        <v>0</v>
      </c>
      <c r="R95" s="106">
        <f t="shared" si="5"/>
        <v>0</v>
      </c>
      <c r="S95" s="106">
        <f t="shared" si="5"/>
        <v>0</v>
      </c>
      <c r="T95" s="106">
        <f t="shared" si="5"/>
        <v>0</v>
      </c>
      <c r="U95" s="106">
        <f t="shared" si="5"/>
        <v>0</v>
      </c>
      <c r="V95" s="106">
        <f t="shared" si="6"/>
        <v>0</v>
      </c>
      <c r="W95" s="106">
        <f t="shared" si="6"/>
        <v>0</v>
      </c>
      <c r="X95" s="106">
        <f t="shared" si="6"/>
        <v>0</v>
      </c>
      <c r="Y95" s="106">
        <f t="shared" si="6"/>
        <v>0</v>
      </c>
      <c r="Z95" s="106">
        <f t="shared" si="6"/>
        <v>0</v>
      </c>
      <c r="AA95" s="106">
        <f t="shared" si="6"/>
        <v>0</v>
      </c>
      <c r="AB95" s="106">
        <f t="shared" si="6"/>
        <v>0</v>
      </c>
      <c r="AC95" s="106">
        <f t="shared" si="6"/>
        <v>0</v>
      </c>
      <c r="AD95" s="106">
        <f t="shared" si="6"/>
        <v>0</v>
      </c>
      <c r="AE95" s="106"/>
      <c r="AF95" s="107"/>
    </row>
    <row r="96" spans="1:32">
      <c r="A96" s="95" t="s">
        <v>1171</v>
      </c>
      <c r="B96" s="106">
        <f t="shared" si="4"/>
        <v>0</v>
      </c>
      <c r="C96" s="106">
        <f t="shared" si="4"/>
        <v>0</v>
      </c>
      <c r="D96" s="106">
        <f t="shared" si="4"/>
        <v>0</v>
      </c>
      <c r="E96" s="106">
        <f t="shared" si="4"/>
        <v>0</v>
      </c>
      <c r="F96" s="106">
        <f t="shared" si="4"/>
        <v>0</v>
      </c>
      <c r="G96" s="106">
        <f t="shared" si="4"/>
        <v>0</v>
      </c>
      <c r="H96" s="106">
        <f t="shared" si="4"/>
        <v>0</v>
      </c>
      <c r="I96" s="106">
        <f t="shared" si="4"/>
        <v>0</v>
      </c>
      <c r="J96" s="106">
        <f t="shared" si="4"/>
        <v>0</v>
      </c>
      <c r="K96" s="106">
        <f t="shared" si="4"/>
        <v>0</v>
      </c>
      <c r="L96" s="106">
        <f t="shared" si="5"/>
        <v>0</v>
      </c>
      <c r="M96" s="106">
        <f t="shared" si="5"/>
        <v>0</v>
      </c>
      <c r="N96" s="106">
        <f t="shared" si="5"/>
        <v>0</v>
      </c>
      <c r="O96" s="106">
        <f t="shared" si="5"/>
        <v>0</v>
      </c>
      <c r="P96" s="106">
        <f t="shared" si="5"/>
        <v>0</v>
      </c>
      <c r="Q96" s="106">
        <f t="shared" si="5"/>
        <v>0</v>
      </c>
      <c r="R96" s="106">
        <f t="shared" si="5"/>
        <v>0</v>
      </c>
      <c r="S96" s="106">
        <f t="shared" si="5"/>
        <v>0</v>
      </c>
      <c r="T96" s="106">
        <f t="shared" si="5"/>
        <v>0</v>
      </c>
      <c r="U96" s="106">
        <f t="shared" si="5"/>
        <v>0</v>
      </c>
      <c r="V96" s="106">
        <f t="shared" si="6"/>
        <v>0</v>
      </c>
      <c r="W96" s="106">
        <f t="shared" si="6"/>
        <v>0</v>
      </c>
      <c r="X96" s="106">
        <f t="shared" si="6"/>
        <v>0</v>
      </c>
      <c r="Y96" s="106">
        <f t="shared" si="6"/>
        <v>0</v>
      </c>
      <c r="Z96" s="106">
        <f t="shared" si="6"/>
        <v>0</v>
      </c>
      <c r="AA96" s="106">
        <f t="shared" si="6"/>
        <v>0</v>
      </c>
      <c r="AB96" s="106">
        <f t="shared" si="6"/>
        <v>0</v>
      </c>
      <c r="AC96" s="106">
        <f t="shared" si="6"/>
        <v>0</v>
      </c>
      <c r="AD96" s="106">
        <f t="shared" si="6"/>
        <v>0</v>
      </c>
      <c r="AE96" s="106"/>
      <c r="AF96" s="107"/>
    </row>
    <row r="97" spans="1:32">
      <c r="A97" s="95" t="s">
        <v>1193</v>
      </c>
      <c r="B97" s="106">
        <f t="shared" si="4"/>
        <v>0</v>
      </c>
      <c r="C97" s="106">
        <f t="shared" si="4"/>
        <v>0</v>
      </c>
      <c r="D97" s="106">
        <f t="shared" si="4"/>
        <v>0</v>
      </c>
      <c r="E97" s="106">
        <f t="shared" si="4"/>
        <v>0</v>
      </c>
      <c r="F97" s="106">
        <f t="shared" si="4"/>
        <v>0</v>
      </c>
      <c r="G97" s="106">
        <f t="shared" si="4"/>
        <v>0</v>
      </c>
      <c r="H97" s="106">
        <f t="shared" si="4"/>
        <v>0</v>
      </c>
      <c r="I97" s="106">
        <f t="shared" si="4"/>
        <v>0</v>
      </c>
      <c r="J97" s="106">
        <f t="shared" si="4"/>
        <v>0</v>
      </c>
      <c r="K97" s="106">
        <f t="shared" si="4"/>
        <v>0</v>
      </c>
      <c r="L97" s="106">
        <f t="shared" si="5"/>
        <v>0</v>
      </c>
      <c r="M97" s="106">
        <f t="shared" si="5"/>
        <v>0</v>
      </c>
      <c r="N97" s="106">
        <f t="shared" si="5"/>
        <v>0</v>
      </c>
      <c r="O97" s="106">
        <f t="shared" si="5"/>
        <v>0</v>
      </c>
      <c r="P97" s="106">
        <f t="shared" si="5"/>
        <v>0</v>
      </c>
      <c r="Q97" s="106">
        <f t="shared" si="5"/>
        <v>0</v>
      </c>
      <c r="R97" s="106">
        <f t="shared" si="5"/>
        <v>0</v>
      </c>
      <c r="S97" s="106">
        <f t="shared" si="5"/>
        <v>0</v>
      </c>
      <c r="T97" s="106">
        <f t="shared" si="5"/>
        <v>0</v>
      </c>
      <c r="U97" s="106">
        <f t="shared" si="5"/>
        <v>0</v>
      </c>
      <c r="V97" s="106">
        <f t="shared" si="6"/>
        <v>0</v>
      </c>
      <c r="W97" s="106">
        <f t="shared" si="6"/>
        <v>0</v>
      </c>
      <c r="X97" s="106">
        <f t="shared" si="6"/>
        <v>0</v>
      </c>
      <c r="Y97" s="106">
        <f t="shared" si="6"/>
        <v>0</v>
      </c>
      <c r="Z97" s="106">
        <f t="shared" si="6"/>
        <v>0</v>
      </c>
      <c r="AA97" s="106">
        <f t="shared" si="6"/>
        <v>0</v>
      </c>
      <c r="AB97" s="106">
        <f t="shared" si="6"/>
        <v>0</v>
      </c>
      <c r="AC97" s="106">
        <f t="shared" si="6"/>
        <v>0</v>
      </c>
      <c r="AD97" s="106">
        <f t="shared" si="6"/>
        <v>0</v>
      </c>
      <c r="AE97" s="106"/>
      <c r="AF97" s="107"/>
    </row>
    <row r="98" spans="1:32" ht="14" customHeight="1" thickBot="1">
      <c r="A98" s="95" t="s">
        <v>1183</v>
      </c>
      <c r="B98" s="106">
        <f t="shared" si="4"/>
        <v>0</v>
      </c>
      <c r="C98" s="106">
        <f t="shared" si="4"/>
        <v>0</v>
      </c>
      <c r="D98" s="106">
        <f t="shared" si="4"/>
        <v>0</v>
      </c>
      <c r="E98" s="106">
        <f t="shared" si="4"/>
        <v>0</v>
      </c>
      <c r="F98" s="106">
        <f t="shared" si="4"/>
        <v>0</v>
      </c>
      <c r="G98" s="106">
        <f t="shared" si="4"/>
        <v>0</v>
      </c>
      <c r="H98" s="106">
        <f t="shared" si="4"/>
        <v>0</v>
      </c>
      <c r="I98" s="106">
        <f t="shared" si="4"/>
        <v>0</v>
      </c>
      <c r="J98" s="106">
        <f t="shared" si="4"/>
        <v>0</v>
      </c>
      <c r="K98" s="106">
        <f t="shared" si="4"/>
        <v>0</v>
      </c>
      <c r="L98" s="106">
        <f t="shared" si="5"/>
        <v>0</v>
      </c>
      <c r="M98" s="106">
        <f t="shared" si="5"/>
        <v>0</v>
      </c>
      <c r="N98" s="106">
        <f t="shared" si="5"/>
        <v>0</v>
      </c>
      <c r="O98" s="106">
        <f t="shared" si="5"/>
        <v>0</v>
      </c>
      <c r="P98" s="106">
        <f t="shared" si="5"/>
        <v>0</v>
      </c>
      <c r="Q98" s="106">
        <f t="shared" si="5"/>
        <v>0</v>
      </c>
      <c r="R98" s="106">
        <f t="shared" si="5"/>
        <v>0</v>
      </c>
      <c r="S98" s="106">
        <f t="shared" si="5"/>
        <v>0</v>
      </c>
      <c r="T98" s="106">
        <f t="shared" si="5"/>
        <v>0</v>
      </c>
      <c r="U98" s="106">
        <f t="shared" si="5"/>
        <v>0</v>
      </c>
      <c r="V98" s="106">
        <f t="shared" si="6"/>
        <v>0</v>
      </c>
      <c r="W98" s="106">
        <f t="shared" si="6"/>
        <v>0</v>
      </c>
      <c r="X98" s="106">
        <f t="shared" si="6"/>
        <v>0</v>
      </c>
      <c r="Y98" s="106">
        <f t="shared" si="6"/>
        <v>0</v>
      </c>
      <c r="Z98" s="106">
        <f t="shared" si="6"/>
        <v>0</v>
      </c>
      <c r="AA98" s="106">
        <f t="shared" si="6"/>
        <v>0</v>
      </c>
      <c r="AB98" s="106">
        <f t="shared" si="6"/>
        <v>0</v>
      </c>
      <c r="AC98" s="106">
        <f t="shared" si="6"/>
        <v>0</v>
      </c>
      <c r="AD98" s="106">
        <f t="shared" si="6"/>
        <v>0</v>
      </c>
      <c r="AE98" s="108"/>
      <c r="AF98" s="109"/>
    </row>
    <row r="99" spans="1:32">
      <c r="A99" s="79" t="s">
        <v>1194</v>
      </c>
      <c r="B99" s="80">
        <v>1990</v>
      </c>
      <c r="C99" s="80">
        <v>1991</v>
      </c>
      <c r="D99" s="80">
        <v>1992</v>
      </c>
      <c r="E99" s="80">
        <v>1993</v>
      </c>
      <c r="F99" s="80">
        <v>1994</v>
      </c>
      <c r="G99" s="80">
        <v>1995</v>
      </c>
      <c r="H99" s="80">
        <v>1996</v>
      </c>
      <c r="I99" s="80">
        <v>1997</v>
      </c>
      <c r="J99" s="80">
        <v>1998</v>
      </c>
      <c r="K99" s="80">
        <v>1999</v>
      </c>
      <c r="L99" s="113">
        <v>2000</v>
      </c>
      <c r="M99" s="80">
        <v>2001</v>
      </c>
      <c r="N99" s="80">
        <v>2002</v>
      </c>
      <c r="O99" s="113">
        <v>2003</v>
      </c>
      <c r="P99" s="80">
        <v>2004</v>
      </c>
      <c r="Q99" s="80">
        <v>2005</v>
      </c>
      <c r="R99" s="80">
        <v>2006</v>
      </c>
      <c r="S99" s="80">
        <v>2007</v>
      </c>
      <c r="T99" s="80">
        <v>2008</v>
      </c>
      <c r="U99" s="80">
        <v>2009</v>
      </c>
      <c r="V99" s="80">
        <v>2010</v>
      </c>
      <c r="W99" s="80">
        <v>2011</v>
      </c>
      <c r="X99" s="80">
        <v>2012</v>
      </c>
      <c r="Y99" s="80">
        <v>2013</v>
      </c>
      <c r="Z99" s="80">
        <v>2014</v>
      </c>
      <c r="AA99" s="80">
        <v>2015</v>
      </c>
      <c r="AB99" s="80">
        <v>2016</v>
      </c>
      <c r="AC99" s="80">
        <v>2017</v>
      </c>
      <c r="AD99" s="80">
        <v>2018</v>
      </c>
      <c r="AE99" s="80">
        <v>2019</v>
      </c>
      <c r="AF99" s="83">
        <v>2020</v>
      </c>
    </row>
    <row r="100" spans="1:32" ht="14" customHeight="1" thickBot="1">
      <c r="A100" s="99" t="s">
        <v>1015</v>
      </c>
      <c r="B100" s="108">
        <f t="shared" ref="B100:AD100" si="7">B47/B70</f>
        <v>1</v>
      </c>
      <c r="C100" s="108">
        <f t="shared" si="7"/>
        <v>1</v>
      </c>
      <c r="D100" s="108">
        <f t="shared" si="7"/>
        <v>1</v>
      </c>
      <c r="E100" s="108">
        <f t="shared" si="7"/>
        <v>1</v>
      </c>
      <c r="F100" s="108">
        <f t="shared" si="7"/>
        <v>1</v>
      </c>
      <c r="G100" s="108">
        <f t="shared" si="7"/>
        <v>1</v>
      </c>
      <c r="H100" s="108">
        <f t="shared" si="7"/>
        <v>1</v>
      </c>
      <c r="I100" s="108">
        <f t="shared" si="7"/>
        <v>1</v>
      </c>
      <c r="J100" s="108">
        <f t="shared" si="7"/>
        <v>1</v>
      </c>
      <c r="K100" s="108">
        <f t="shared" si="7"/>
        <v>1</v>
      </c>
      <c r="L100" s="114">
        <f t="shared" si="7"/>
        <v>1</v>
      </c>
      <c r="M100" s="108">
        <f t="shared" si="7"/>
        <v>1</v>
      </c>
      <c r="N100" s="108">
        <f t="shared" si="7"/>
        <v>1</v>
      </c>
      <c r="O100" s="114">
        <f t="shared" si="7"/>
        <v>1</v>
      </c>
      <c r="P100" s="114">
        <f t="shared" si="7"/>
        <v>1</v>
      </c>
      <c r="Q100" s="114">
        <f t="shared" si="7"/>
        <v>1</v>
      </c>
      <c r="R100" s="114">
        <f t="shared" si="7"/>
        <v>1</v>
      </c>
      <c r="S100" s="114">
        <f t="shared" si="7"/>
        <v>1</v>
      </c>
      <c r="T100" s="114">
        <f t="shared" si="7"/>
        <v>1</v>
      </c>
      <c r="U100" s="114">
        <f t="shared" si="7"/>
        <v>1</v>
      </c>
      <c r="V100" s="114">
        <f t="shared" si="7"/>
        <v>1</v>
      </c>
      <c r="W100" s="114">
        <f t="shared" si="7"/>
        <v>1</v>
      </c>
      <c r="X100" s="114">
        <f t="shared" si="7"/>
        <v>1</v>
      </c>
      <c r="Y100" s="114">
        <f t="shared" si="7"/>
        <v>1</v>
      </c>
      <c r="Z100" s="114">
        <f t="shared" si="7"/>
        <v>1</v>
      </c>
      <c r="AA100" s="114">
        <f t="shared" si="7"/>
        <v>1</v>
      </c>
      <c r="AB100" s="114">
        <f t="shared" si="7"/>
        <v>1</v>
      </c>
      <c r="AC100" s="114">
        <f t="shared" si="7"/>
        <v>1</v>
      </c>
      <c r="AD100" s="114">
        <f t="shared" si="7"/>
        <v>1</v>
      </c>
      <c r="AE100" s="114"/>
      <c r="AF100" s="115"/>
    </row>
    <row r="102" spans="1:32" ht="14" customHeight="1">
      <c r="A102" s="116"/>
    </row>
    <row r="104" spans="1:32" ht="14" customHeight="1">
      <c r="A104" s="116"/>
    </row>
    <row r="107" spans="1:32" ht="14" customHeight="1">
      <c r="A107" s="116"/>
    </row>
    <row r="108" spans="1:32" ht="14" customHeight="1">
      <c r="A108" s="117"/>
    </row>
    <row r="109" spans="1:32" ht="14" customHeight="1">
      <c r="A109" s="117"/>
    </row>
    <row r="111" spans="1:32" ht="14" customHeight="1">
      <c r="A111" s="116"/>
    </row>
    <row r="112" spans="1:32" ht="14" customHeight="1">
      <c r="A112" s="116"/>
    </row>
    <row r="115" spans="1:1" ht="14" customHeight="1">
      <c r="A115" s="116"/>
    </row>
    <row r="116" spans="1:1" ht="14" customHeight="1">
      <c r="A116" s="116"/>
    </row>
    <row r="117" spans="1:1" ht="14" customHeight="1">
      <c r="A117" s="116"/>
    </row>
    <row r="118" spans="1:1" ht="14" customHeight="1">
      <c r="A118" s="116"/>
    </row>
    <row r="119" spans="1:1" ht="14" customHeight="1">
      <c r="A119" s="116"/>
    </row>
    <row r="120" spans="1:1" ht="14" customHeight="1">
      <c r="A120" s="116"/>
    </row>
    <row r="122" spans="1:1" ht="14" customHeight="1">
      <c r="A122" s="116"/>
    </row>
    <row r="123" spans="1:1" ht="14" customHeight="1">
      <c r="A123" s="116"/>
    </row>
    <row r="124" spans="1:1" ht="14" customHeight="1">
      <c r="A124" s="116"/>
    </row>
  </sheetData>
  <pageMargins left="0.75" right="0.75" top="1" bottom="1" header="0.5" footer="0.5"/>
  <pageSetup scale="90" orientation="landscape"/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min="1" max="1" width="21.1640625" style="128" customWidth="1"/>
    <col min="2" max="2" width="41.83203125" style="128" customWidth="1"/>
    <col min="3" max="10" width="11.83203125" style="128" bestFit="1" customWidth="1"/>
    <col min="11" max="11" width="10.83203125" style="128" bestFit="1" customWidth="1"/>
    <col min="12" max="17" width="11.83203125" style="128" bestFit="1" customWidth="1"/>
    <col min="18" max="18" width="10.83203125" style="128" bestFit="1" customWidth="1"/>
    <col min="19" max="28" width="11.83203125" style="128" bestFit="1" customWidth="1"/>
    <col min="29" max="29" width="9.83203125" style="128" bestFit="1" customWidth="1"/>
    <col min="30" max="31" width="11.83203125" style="128" bestFit="1" customWidth="1"/>
  </cols>
  <sheetData>
    <row r="1" spans="1:33">
      <c r="A1" s="12" t="s">
        <v>1195</v>
      </c>
      <c r="B1" s="12"/>
      <c r="C1" s="12"/>
      <c r="D1" s="12"/>
      <c r="E1" s="12"/>
    </row>
    <row r="2" spans="1:33">
      <c r="B2" t="s">
        <v>1196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>
      <c r="A3" t="s">
        <v>1197</v>
      </c>
      <c r="B3" t="s">
        <v>1198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>
      <c r="A4" t="s">
        <v>1197</v>
      </c>
      <c r="B4" t="s">
        <v>1199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>
      <c r="A5" t="s">
        <v>1197</v>
      </c>
      <c r="B5" t="s">
        <v>1200</v>
      </c>
      <c r="C5">
        <v>474819278.5387184</v>
      </c>
      <c r="D5">
        <v>456176039.63874233</v>
      </c>
      <c r="E5">
        <v>485567048.05702603</v>
      </c>
      <c r="F5">
        <v>498775426.14954078</v>
      </c>
      <c r="G5">
        <v>506207022.76494002</v>
      </c>
      <c r="H5">
        <v>508565240.07499909</v>
      </c>
      <c r="I5">
        <v>504269796.36191541</v>
      </c>
      <c r="J5">
        <v>499837560.91467559</v>
      </c>
      <c r="K5">
        <v>499445008.921453</v>
      </c>
      <c r="L5">
        <v>499625447.96301532</v>
      </c>
      <c r="M5">
        <v>502290364.1524204</v>
      </c>
      <c r="N5">
        <v>504534680.53969598</v>
      </c>
      <c r="O5">
        <v>504492647.93682653</v>
      </c>
      <c r="P5">
        <v>504834987.64745063</v>
      </c>
      <c r="Q5">
        <v>506637215.81166959</v>
      </c>
      <c r="R5">
        <v>508255853.74623412</v>
      </c>
      <c r="S5">
        <v>508783957.11234218</v>
      </c>
      <c r="T5">
        <v>509545533.34514081</v>
      </c>
      <c r="U5">
        <v>509592806.75373852</v>
      </c>
      <c r="V5">
        <v>509231498.45521837</v>
      </c>
      <c r="W5">
        <v>508246472.81572521</v>
      </c>
      <c r="X5">
        <v>508313737.27218503</v>
      </c>
      <c r="Y5">
        <v>510541426.11378211</v>
      </c>
      <c r="Z5">
        <v>513305666.18743712</v>
      </c>
      <c r="AA5">
        <v>515136623.80054033</v>
      </c>
      <c r="AB5">
        <v>516430655.83831942</v>
      </c>
      <c r="AC5">
        <v>517342958.31432033</v>
      </c>
      <c r="AD5">
        <v>518857495.29758012</v>
      </c>
      <c r="AE5">
        <v>520602437.76763159</v>
      </c>
      <c r="AF5">
        <v>523655598.20909047</v>
      </c>
      <c r="AG5">
        <v>526696355.03784567</v>
      </c>
    </row>
    <row r="6" spans="1:33">
      <c r="A6" t="s">
        <v>1197</v>
      </c>
      <c r="B6" t="s">
        <v>1201</v>
      </c>
      <c r="C6">
        <v>82981651561.090149</v>
      </c>
      <c r="D6">
        <v>79723471398.041367</v>
      </c>
      <c r="E6">
        <v>84859982339.84848</v>
      </c>
      <c r="F6">
        <v>87168340652.369751</v>
      </c>
      <c r="G6">
        <v>88467121449.096283</v>
      </c>
      <c r="H6">
        <v>88879254603.69545</v>
      </c>
      <c r="I6">
        <v>88128562646.544174</v>
      </c>
      <c r="J6">
        <v>87353964322.205963</v>
      </c>
      <c r="K6">
        <v>87285360088.566879</v>
      </c>
      <c r="L6">
        <v>87316894464.5952</v>
      </c>
      <c r="M6">
        <v>87782627758.637695</v>
      </c>
      <c r="N6">
        <v>88174855051.966888</v>
      </c>
      <c r="O6">
        <v>88167509236.488922</v>
      </c>
      <c r="P6">
        <v>88227338135.327988</v>
      </c>
      <c r="Q6">
        <v>88542304010.38063</v>
      </c>
      <c r="R6">
        <v>88825184792.944809</v>
      </c>
      <c r="S6">
        <v>88917478622.398193</v>
      </c>
      <c r="T6">
        <v>89050575268.730194</v>
      </c>
      <c r="U6">
        <v>89058836992.079819</v>
      </c>
      <c r="V6">
        <v>88995693053.556107</v>
      </c>
      <c r="W6">
        <v>88823545337.383499</v>
      </c>
      <c r="X6">
        <v>88835300790.333023</v>
      </c>
      <c r="Y6">
        <v>89224622175.532166</v>
      </c>
      <c r="Z6">
        <v>89707713778.992691</v>
      </c>
      <c r="AA6">
        <v>90027700547.729736</v>
      </c>
      <c r="AB6">
        <v>90253851676.214523</v>
      </c>
      <c r="AC6">
        <v>90413289950.108582</v>
      </c>
      <c r="AD6">
        <v>90677977560.535919</v>
      </c>
      <c r="AE6">
        <v>90982931918.0961</v>
      </c>
      <c r="AF6">
        <v>91516516604.659302</v>
      </c>
      <c r="AG6">
        <v>92047933577.49646</v>
      </c>
    </row>
    <row r="7" spans="1:33">
      <c r="A7" t="s">
        <v>1197</v>
      </c>
      <c r="B7" t="s">
        <v>1202</v>
      </c>
      <c r="C7">
        <v>470222911160.30182</v>
      </c>
      <c r="D7">
        <v>477293713292.40057</v>
      </c>
      <c r="E7">
        <v>484426331272.20453</v>
      </c>
      <c r="F7">
        <v>490990623509.88611</v>
      </c>
      <c r="G7">
        <v>494230014813.34277</v>
      </c>
      <c r="H7">
        <v>497538536879.00452</v>
      </c>
      <c r="I7">
        <v>500845464915.25488</v>
      </c>
      <c r="J7">
        <v>504204765363.02502</v>
      </c>
      <c r="K7">
        <v>505920194110.99127</v>
      </c>
      <c r="L7">
        <v>507691284039.62347</v>
      </c>
      <c r="M7">
        <v>509450777184.04822</v>
      </c>
      <c r="N7">
        <v>511243723486.52441</v>
      </c>
      <c r="O7">
        <v>511432043761.95428</v>
      </c>
      <c r="P7">
        <v>511759298995.72711</v>
      </c>
      <c r="Q7">
        <v>512200160222.84772</v>
      </c>
      <c r="R7">
        <v>512655521658.99933</v>
      </c>
      <c r="S7">
        <v>513147876921.54028</v>
      </c>
      <c r="T7">
        <v>513639247422.54883</v>
      </c>
      <c r="U7">
        <v>514144271251.16278</v>
      </c>
      <c r="V7">
        <v>514662011396.92358</v>
      </c>
      <c r="W7">
        <v>515211705991.71991</v>
      </c>
      <c r="X7">
        <v>515801841551.27972</v>
      </c>
      <c r="Y7">
        <v>516430401113.16101</v>
      </c>
      <c r="Z7">
        <v>517074060735.65668</v>
      </c>
      <c r="AA7">
        <v>517722384872.17078</v>
      </c>
      <c r="AB7">
        <v>518381794448.55469</v>
      </c>
      <c r="AC7">
        <v>519048633576.45459</v>
      </c>
      <c r="AD7">
        <v>519725977352.84222</v>
      </c>
      <c r="AE7">
        <v>520436513159.57599</v>
      </c>
      <c r="AF7">
        <v>521165859884.42212</v>
      </c>
      <c r="AG7">
        <v>521904742302.86511</v>
      </c>
    </row>
    <row r="8" spans="1:33">
      <c r="A8" t="s">
        <v>1197</v>
      </c>
      <c r="B8" t="s">
        <v>1203</v>
      </c>
      <c r="C8">
        <v>2048231655.8825271</v>
      </c>
      <c r="D8">
        <v>2090213130.300772</v>
      </c>
      <c r="E8">
        <v>2186341871.629076</v>
      </c>
      <c r="F8">
        <v>2225454766.5867491</v>
      </c>
      <c r="G8">
        <v>2249975919.2997971</v>
      </c>
      <c r="H8">
        <v>2282149521.426609</v>
      </c>
      <c r="I8">
        <v>2311647572.9749331</v>
      </c>
      <c r="J8">
        <v>2341160463.7180262</v>
      </c>
      <c r="K8">
        <v>2362203874.1010718</v>
      </c>
      <c r="L8">
        <v>2384822864.8316178</v>
      </c>
      <c r="M8">
        <v>2409603842.6948919</v>
      </c>
      <c r="N8">
        <v>2438455971.5454578</v>
      </c>
      <c r="O8">
        <v>2458537937.370934</v>
      </c>
      <c r="P8">
        <v>2477579329.5278611</v>
      </c>
      <c r="Q8">
        <v>2500676675.4270349</v>
      </c>
      <c r="R8">
        <v>2527673347.9644251</v>
      </c>
      <c r="S8">
        <v>2552274942.639462</v>
      </c>
      <c r="T8">
        <v>2575008230.9747548</v>
      </c>
      <c r="U8">
        <v>2602788476.649312</v>
      </c>
      <c r="V8">
        <v>2631313267.9809599</v>
      </c>
      <c r="W8">
        <v>2660521577.2893381</v>
      </c>
      <c r="X8">
        <v>2695022108.3759842</v>
      </c>
      <c r="Y8">
        <v>2733547084.7805972</v>
      </c>
      <c r="Z8">
        <v>2773720166.6052661</v>
      </c>
      <c r="AA8">
        <v>2812804218.6240449</v>
      </c>
      <c r="AB8">
        <v>2851104259.8886518</v>
      </c>
      <c r="AC8">
        <v>2888883457.3518901</v>
      </c>
      <c r="AD8">
        <v>2923536995.2564459</v>
      </c>
      <c r="AE8">
        <v>2960644490.4020581</v>
      </c>
      <c r="AF8">
        <v>2999014033.2035589</v>
      </c>
      <c r="AG8">
        <v>3036982957.5296712</v>
      </c>
    </row>
    <row r="9" spans="1:33">
      <c r="A9" t="s">
        <v>1197</v>
      </c>
      <c r="B9" t="s">
        <v>1204</v>
      </c>
      <c r="C9">
        <v>7627402084.2044783</v>
      </c>
      <c r="D9">
        <v>7821820830.3659592</v>
      </c>
      <c r="E9">
        <v>8191230328.7511005</v>
      </c>
      <c r="F9">
        <v>8276034514.8973484</v>
      </c>
      <c r="G9">
        <v>8318799290.7460756</v>
      </c>
      <c r="H9">
        <v>8409811180.7849283</v>
      </c>
      <c r="I9">
        <v>8459097729.6925001</v>
      </c>
      <c r="J9">
        <v>8512673338.7437096</v>
      </c>
      <c r="K9">
        <v>8531603634.1662512</v>
      </c>
      <c r="L9">
        <v>8560495378.7455835</v>
      </c>
      <c r="M9">
        <v>8615021895.097496</v>
      </c>
      <c r="N9">
        <v>8678048160.376667</v>
      </c>
      <c r="O9">
        <v>8705781740.0366955</v>
      </c>
      <c r="P9">
        <v>8700281083.7996025</v>
      </c>
      <c r="Q9">
        <v>8684615494.4736137</v>
      </c>
      <c r="R9">
        <v>8724374510.1576424</v>
      </c>
      <c r="S9">
        <v>8756573817.6080055</v>
      </c>
      <c r="T9">
        <v>8785989837.0747852</v>
      </c>
      <c r="U9">
        <v>8853434245.49259</v>
      </c>
      <c r="V9">
        <v>8914743899.729351</v>
      </c>
      <c r="W9">
        <v>8981037643.2526569</v>
      </c>
      <c r="X9">
        <v>9087803903.1245651</v>
      </c>
      <c r="Y9">
        <v>9190916555.0421562</v>
      </c>
      <c r="Z9">
        <v>9305574970.9821644</v>
      </c>
      <c r="AA9">
        <v>9429279313.1841831</v>
      </c>
      <c r="AB9">
        <v>9555407409.2152653</v>
      </c>
      <c r="AC9">
        <v>9668580121.0776386</v>
      </c>
      <c r="AD9">
        <v>9765110970.5669765</v>
      </c>
      <c r="AE9">
        <v>9870709886.9861069</v>
      </c>
      <c r="AF9">
        <v>9980931689.4060364</v>
      </c>
      <c r="AG9">
        <v>10096707910.74037</v>
      </c>
    </row>
    <row r="10" spans="1:33">
      <c r="A10" t="s">
        <v>1197</v>
      </c>
      <c r="B10" t="s">
        <v>1205</v>
      </c>
      <c r="C10">
        <v>135843906878.70509</v>
      </c>
      <c r="D10">
        <v>137434687658.3235</v>
      </c>
      <c r="E10">
        <v>139336089886.5802</v>
      </c>
      <c r="F10">
        <v>141213303900.5025</v>
      </c>
      <c r="G10">
        <v>142214471285.69019</v>
      </c>
      <c r="H10">
        <v>143434649321.39371</v>
      </c>
      <c r="I10">
        <v>144981515224.11319</v>
      </c>
      <c r="J10">
        <v>146935513832.53241</v>
      </c>
      <c r="K10">
        <v>149007006682.0144</v>
      </c>
      <c r="L10">
        <v>151817752083.75879</v>
      </c>
      <c r="M10">
        <v>155518258956.59219</v>
      </c>
      <c r="N10">
        <v>159956975473.82861</v>
      </c>
      <c r="O10">
        <v>164477578378.06409</v>
      </c>
      <c r="P10">
        <v>169526093992.82059</v>
      </c>
      <c r="Q10">
        <v>174811792625.54599</v>
      </c>
      <c r="R10">
        <v>179991549537.08981</v>
      </c>
      <c r="S10">
        <v>184839718122.67889</v>
      </c>
      <c r="T10">
        <v>189383007292.86411</v>
      </c>
      <c r="U10">
        <v>193662114614.19781</v>
      </c>
      <c r="V10">
        <v>197441375123.78049</v>
      </c>
      <c r="W10">
        <v>200815838397.0015</v>
      </c>
      <c r="X10">
        <v>204111254086.47049</v>
      </c>
      <c r="Y10">
        <v>207612549451.43539</v>
      </c>
      <c r="Z10">
        <v>211159036148.0925</v>
      </c>
      <c r="AA10">
        <v>214507905898.70499</v>
      </c>
      <c r="AB10">
        <v>217972123674.59201</v>
      </c>
      <c r="AC10">
        <v>221689647260.22339</v>
      </c>
      <c r="AD10">
        <v>225908048485.4516</v>
      </c>
      <c r="AE10">
        <v>230086098437.85721</v>
      </c>
      <c r="AF10">
        <v>234626178351.03821</v>
      </c>
      <c r="AG10">
        <v>239141623089.3736</v>
      </c>
    </row>
    <row r="11" spans="1:33">
      <c r="A11" t="s">
        <v>1197</v>
      </c>
      <c r="B11" t="s">
        <v>1206</v>
      </c>
      <c r="C11">
        <v>90491718517.321259</v>
      </c>
      <c r="D11">
        <v>90491718517.321259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462227927.69820547</v>
      </c>
      <c r="V11">
        <v>563974553.70611858</v>
      </c>
      <c r="W11">
        <v>672817238.64109814</v>
      </c>
      <c r="X11">
        <v>580500603.80034435</v>
      </c>
      <c r="Y11">
        <v>19726319883.49704</v>
      </c>
      <c r="Z11">
        <v>43028148549.050468</v>
      </c>
      <c r="AA11">
        <v>68730375621.947449</v>
      </c>
      <c r="AB11">
        <v>107118787533.3186</v>
      </c>
      <c r="AC11">
        <v>113307636818.3429</v>
      </c>
      <c r="AD11">
        <v>113384234287.5795</v>
      </c>
      <c r="AE11">
        <v>113403052794.5428</v>
      </c>
      <c r="AF11">
        <v>114217478261.1987</v>
      </c>
      <c r="AG11">
        <v>114032875155.4234</v>
      </c>
    </row>
    <row r="12" spans="1:33">
      <c r="A12" t="s">
        <v>1197</v>
      </c>
      <c r="B12" t="s">
        <v>1207</v>
      </c>
      <c r="C12">
        <v>80809076889.378235</v>
      </c>
      <c r="D12">
        <v>81543968018.011276</v>
      </c>
      <c r="E12">
        <v>83207219677.65448</v>
      </c>
      <c r="F12">
        <v>84471609907.051453</v>
      </c>
      <c r="G12">
        <v>85419287109.292419</v>
      </c>
      <c r="H12">
        <v>86363449743.511063</v>
      </c>
      <c r="I12">
        <v>87108045452.075592</v>
      </c>
      <c r="J12">
        <v>87804735412.40094</v>
      </c>
      <c r="K12">
        <v>88272396613.698471</v>
      </c>
      <c r="L12">
        <v>88706808992.537918</v>
      </c>
      <c r="M12">
        <v>89233294645.50473</v>
      </c>
      <c r="N12">
        <v>89715870059.141953</v>
      </c>
      <c r="O12">
        <v>89802456234.9646</v>
      </c>
      <c r="P12">
        <v>89931543459.684967</v>
      </c>
      <c r="Q12">
        <v>90093696211.210541</v>
      </c>
      <c r="R12">
        <v>90361190151.550613</v>
      </c>
      <c r="S12">
        <v>90435280272.361847</v>
      </c>
      <c r="T12">
        <v>90571127575.287796</v>
      </c>
      <c r="U12">
        <v>90691431743.175354</v>
      </c>
      <c r="V12">
        <v>90669550614.41626</v>
      </c>
      <c r="W12">
        <v>90635193609.983688</v>
      </c>
      <c r="X12">
        <v>90639439679.005905</v>
      </c>
      <c r="Y12">
        <v>90802152407.158936</v>
      </c>
      <c r="Z12">
        <v>90867025615.371902</v>
      </c>
      <c r="AA12">
        <v>90844611415.769257</v>
      </c>
      <c r="AB12">
        <v>90870168547.254074</v>
      </c>
      <c r="AC12">
        <v>90893198216.663498</v>
      </c>
      <c r="AD12">
        <v>90854907922.946655</v>
      </c>
      <c r="AE12">
        <v>90830216821.381195</v>
      </c>
      <c r="AF12">
        <v>91014502943.389923</v>
      </c>
      <c r="AG12">
        <v>91075109903.242813</v>
      </c>
    </row>
    <row r="13" spans="1:33">
      <c r="A13" t="s">
        <v>1197</v>
      </c>
      <c r="B13" t="s">
        <v>1208</v>
      </c>
      <c r="C13">
        <v>183081017.46550369</v>
      </c>
      <c r="D13">
        <v>183737732.73544919</v>
      </c>
      <c r="E13">
        <v>185086798.98766279</v>
      </c>
      <c r="F13">
        <v>186082053.52467331</v>
      </c>
      <c r="G13">
        <v>185687515.28110129</v>
      </c>
      <c r="H13">
        <v>185313340.30171379</v>
      </c>
      <c r="I13">
        <v>184867893.897681</v>
      </c>
      <c r="J13">
        <v>184379175.5572564</v>
      </c>
      <c r="K13">
        <v>183241378.17095551</v>
      </c>
      <c r="L13">
        <v>182095944.56058541</v>
      </c>
      <c r="M13">
        <v>180993782.88660711</v>
      </c>
      <c r="N13">
        <v>179939983.9650667</v>
      </c>
      <c r="O13">
        <v>178344013.13461769</v>
      </c>
      <c r="P13">
        <v>176778587.20044541</v>
      </c>
      <c r="Q13">
        <v>175261524.01871079</v>
      </c>
      <c r="R13">
        <v>173739370.02093011</v>
      </c>
      <c r="S13">
        <v>172173944.08675769</v>
      </c>
      <c r="T13">
        <v>170649244.68095401</v>
      </c>
      <c r="U13">
        <v>169170362.6195651</v>
      </c>
      <c r="V13">
        <v>167694025.96619919</v>
      </c>
      <c r="W13">
        <v>166189689.82457989</v>
      </c>
      <c r="X13">
        <v>164682808.2749376</v>
      </c>
      <c r="Y13">
        <v>163287924.67830911</v>
      </c>
      <c r="Z13">
        <v>161803951.80087411</v>
      </c>
      <c r="AA13">
        <v>160233435.05065569</v>
      </c>
      <c r="AB13">
        <v>158571283.61160761</v>
      </c>
      <c r="AC13">
        <v>156825133.70779899</v>
      </c>
      <c r="AD13">
        <v>155058620.53980601</v>
      </c>
      <c r="AE13">
        <v>153287016.555767</v>
      </c>
      <c r="AF13">
        <v>151561229.91614279</v>
      </c>
      <c r="AG13">
        <v>149787080.52408069</v>
      </c>
    </row>
    <row r="14" spans="1:33">
      <c r="A14" t="s">
        <v>1197</v>
      </c>
      <c r="B14" t="s">
        <v>1209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>
      <c r="A15" t="s">
        <v>1197</v>
      </c>
      <c r="B15" t="s">
        <v>1210</v>
      </c>
      <c r="C15">
        <v>3003770997360</v>
      </c>
      <c r="D15">
        <v>2918123586720</v>
      </c>
      <c r="E15">
        <v>2901117144240</v>
      </c>
      <c r="F15">
        <v>2837304430560</v>
      </c>
      <c r="G15">
        <v>2729864430000</v>
      </c>
      <c r="H15">
        <v>2622413173680</v>
      </c>
      <c r="I15">
        <v>2505956784480</v>
      </c>
      <c r="J15">
        <v>2383149230640</v>
      </c>
      <c r="K15">
        <v>2249275281840</v>
      </c>
      <c r="L15">
        <v>2116070807760</v>
      </c>
      <c r="M15">
        <v>1985939739360</v>
      </c>
      <c r="N15">
        <v>1862373422880</v>
      </c>
      <c r="O15">
        <v>1734349475520</v>
      </c>
      <c r="P15">
        <v>1612020981600</v>
      </c>
      <c r="Q15">
        <v>1477417605120</v>
      </c>
      <c r="R15">
        <v>1439835225120</v>
      </c>
      <c r="S15">
        <v>1404468519120</v>
      </c>
      <c r="T15">
        <v>1370791421280</v>
      </c>
      <c r="U15">
        <v>1342581823440</v>
      </c>
      <c r="V15">
        <v>1316758038480</v>
      </c>
      <c r="W15">
        <v>1298193091200</v>
      </c>
      <c r="X15">
        <v>1283197075200</v>
      </c>
      <c r="Y15">
        <v>1267494765120</v>
      </c>
      <c r="Z15">
        <v>1254622160880</v>
      </c>
      <c r="AA15">
        <v>1243860176880</v>
      </c>
      <c r="AB15">
        <v>1233940255920</v>
      </c>
      <c r="AC15">
        <v>1224497898000</v>
      </c>
      <c r="AD15">
        <v>1215517395600</v>
      </c>
      <c r="AE15">
        <v>1208424653280</v>
      </c>
      <c r="AF15">
        <v>1202974513200</v>
      </c>
      <c r="AG15">
        <v>1199296815120</v>
      </c>
    </row>
    <row r="16" spans="1:33">
      <c r="A16" t="s">
        <v>1197</v>
      </c>
      <c r="B16" t="s">
        <v>1211</v>
      </c>
      <c r="C16">
        <v>410588368382.21332</v>
      </c>
      <c r="D16">
        <v>340335186165.84979</v>
      </c>
      <c r="E16">
        <v>352952941897.23102</v>
      </c>
      <c r="F16">
        <v>422672438562.1911</v>
      </c>
      <c r="G16">
        <v>421017656062.94757</v>
      </c>
      <c r="H16">
        <v>397571975676.3075</v>
      </c>
      <c r="I16">
        <v>395574925002.1994</v>
      </c>
      <c r="J16">
        <v>386155863390.11938</v>
      </c>
      <c r="K16">
        <v>369947498806.85931</v>
      </c>
      <c r="L16">
        <v>355318801305.1106</v>
      </c>
      <c r="M16">
        <v>355430348507.41858</v>
      </c>
      <c r="N16">
        <v>355177228601.13867</v>
      </c>
      <c r="O16">
        <v>350230167478.37457</v>
      </c>
      <c r="P16">
        <v>344012009990.9516</v>
      </c>
      <c r="Q16">
        <v>344230245457.98163</v>
      </c>
      <c r="R16">
        <v>345063706109.86932</v>
      </c>
      <c r="S16">
        <v>341665050057.00128</v>
      </c>
      <c r="T16">
        <v>341670644239.80048</v>
      </c>
      <c r="U16">
        <v>344433650491.08179</v>
      </c>
      <c r="V16">
        <v>345300295381.03632</v>
      </c>
      <c r="W16">
        <v>339346286478.08771</v>
      </c>
      <c r="X16">
        <v>340218655350.22827</v>
      </c>
      <c r="Y16">
        <v>348198685808.92822</v>
      </c>
      <c r="Z16">
        <v>353941381309.53461</v>
      </c>
      <c r="AA16">
        <v>350684849608.03418</v>
      </c>
      <c r="AB16">
        <v>349806764439.1972</v>
      </c>
      <c r="AC16">
        <v>348526719602.31238</v>
      </c>
      <c r="AD16">
        <v>346525589640.88452</v>
      </c>
      <c r="AE16">
        <v>348193734645.46161</v>
      </c>
      <c r="AF16">
        <v>346701983592.29968</v>
      </c>
      <c r="AG16">
        <v>351879277232.03192</v>
      </c>
    </row>
    <row r="17" spans="1:33">
      <c r="A17" t="s">
        <v>1197</v>
      </c>
      <c r="B17" t="s">
        <v>1212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>
      <c r="A18" t="s">
        <v>1197</v>
      </c>
      <c r="B18" t="s">
        <v>1213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>
      <c r="A19" t="s">
        <v>1197</v>
      </c>
      <c r="B19" t="s">
        <v>1214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>
      <c r="A20" t="s">
        <v>1197</v>
      </c>
      <c r="B20" t="s">
        <v>1215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>
      <c r="A21" t="s">
        <v>1197</v>
      </c>
      <c r="B21" t="s">
        <v>1216</v>
      </c>
      <c r="C21">
        <v>462996197.52750921</v>
      </c>
      <c r="D21">
        <v>468431192.15108341</v>
      </c>
      <c r="E21">
        <v>475113435.06375062</v>
      </c>
      <c r="F21">
        <v>481793084.94463181</v>
      </c>
      <c r="G21">
        <v>485132909.88507253</v>
      </c>
      <c r="H21">
        <v>488475327.85729909</v>
      </c>
      <c r="I21">
        <v>491815152.79773968</v>
      </c>
      <c r="J21">
        <v>495154977.73818028</v>
      </c>
      <c r="K21">
        <v>496824890.20840061</v>
      </c>
      <c r="L21">
        <v>498497395.71040708</v>
      </c>
      <c r="M21">
        <v>500167308.18062741</v>
      </c>
      <c r="N21">
        <v>501837220.65084767</v>
      </c>
      <c r="O21">
        <v>501837220.65084767</v>
      </c>
      <c r="P21">
        <v>501837220.65084767</v>
      </c>
      <c r="Q21">
        <v>501837220.65084767</v>
      </c>
      <c r="R21">
        <v>501837220.65084767</v>
      </c>
      <c r="S21">
        <v>501837220.65084767</v>
      </c>
      <c r="T21">
        <v>501837220.65084767</v>
      </c>
      <c r="U21">
        <v>501837220.65084767</v>
      </c>
      <c r="V21">
        <v>501837220.65084767</v>
      </c>
      <c r="W21">
        <v>501837220.65084767</v>
      </c>
      <c r="X21">
        <v>501837220.65084767</v>
      </c>
      <c r="Y21">
        <v>501837220.65084767</v>
      </c>
      <c r="Z21">
        <v>501837220.65084767</v>
      </c>
      <c r="AA21">
        <v>501837220.65084767</v>
      </c>
      <c r="AB21">
        <v>501837220.65084767</v>
      </c>
      <c r="AC21">
        <v>501837220.65084767</v>
      </c>
      <c r="AD21">
        <v>501837220.65084767</v>
      </c>
      <c r="AE21">
        <v>501837220.65084767</v>
      </c>
      <c r="AF21">
        <v>501837220.65084767</v>
      </c>
      <c r="AG21">
        <v>501837220.65084767</v>
      </c>
    </row>
    <row r="22" spans="1:33">
      <c r="A22" t="s">
        <v>1197</v>
      </c>
      <c r="B22" t="s">
        <v>1217</v>
      </c>
      <c r="C22">
        <v>86157675.155621171</v>
      </c>
      <c r="D22">
        <v>87098660.625435606</v>
      </c>
      <c r="E22">
        <v>88271842.972755179</v>
      </c>
      <c r="F22">
        <v>89440668.905862644</v>
      </c>
      <c r="G22">
        <v>89983478.116690814</v>
      </c>
      <c r="H22">
        <v>90525851.686097756</v>
      </c>
      <c r="I22">
        <v>91066918.331241056</v>
      </c>
      <c r="J22">
        <v>91608420.61780557</v>
      </c>
      <c r="K22">
        <v>91835825.439677387</v>
      </c>
      <c r="L22">
        <v>92056259.998809844</v>
      </c>
      <c r="M22">
        <v>92274516.350836262</v>
      </c>
      <c r="N22">
        <v>92496693.475653559</v>
      </c>
      <c r="O22">
        <v>92415228.529887199</v>
      </c>
      <c r="P22">
        <v>92333327.942699626</v>
      </c>
      <c r="Q22">
        <v>92250120.431248456</v>
      </c>
      <c r="R22">
        <v>92160378.29847914</v>
      </c>
      <c r="S22">
        <v>92064537.185812831</v>
      </c>
      <c r="T22">
        <v>91964339.658934444</v>
      </c>
      <c r="U22">
        <v>91861092.642107576</v>
      </c>
      <c r="V22">
        <v>91756103.059595883</v>
      </c>
      <c r="W22">
        <v>91637172.951605454</v>
      </c>
      <c r="X22">
        <v>91509965.656612024</v>
      </c>
      <c r="Y22">
        <v>91374916.816036776</v>
      </c>
      <c r="Z22">
        <v>91223313.601455584</v>
      </c>
      <c r="AA22">
        <v>91059948.068501666</v>
      </c>
      <c r="AB22">
        <v>90876543.03017211</v>
      </c>
      <c r="AC22">
        <v>90671355.92078203</v>
      </c>
      <c r="AD22">
        <v>90451357.003070772</v>
      </c>
      <c r="AE22">
        <v>90215239.352774754</v>
      </c>
      <c r="AF22">
        <v>89962567.328472704</v>
      </c>
      <c r="AG22">
        <v>89679400.404685959</v>
      </c>
    </row>
    <row r="23" spans="1:33">
      <c r="A23" t="s">
        <v>1197</v>
      </c>
      <c r="B23" t="s">
        <v>1218</v>
      </c>
      <c r="C23">
        <v>1752751928.709589</v>
      </c>
      <c r="D23">
        <v>1771894902.2650609</v>
      </c>
      <c r="E23">
        <v>1795761581.7951</v>
      </c>
      <c r="F23">
        <v>1819539636.447567</v>
      </c>
      <c r="G23">
        <v>1830582296.1929929</v>
      </c>
      <c r="H23">
        <v>1841616093.45066</v>
      </c>
      <c r="I23">
        <v>1852623303.2450571</v>
      </c>
      <c r="J23">
        <v>1863639375.52721</v>
      </c>
      <c r="K23">
        <v>1868265594.1364491</v>
      </c>
      <c r="L23">
        <v>1872750012.941572</v>
      </c>
      <c r="M23">
        <v>1877190119.3079121</v>
      </c>
      <c r="N23">
        <v>1881709988.064065</v>
      </c>
      <c r="O23">
        <v>1880052702.8534751</v>
      </c>
      <c r="P23">
        <v>1878386555.155128</v>
      </c>
      <c r="Q23">
        <v>1876693819.99351</v>
      </c>
      <c r="R23">
        <v>1874868147.5155351</v>
      </c>
      <c r="S23">
        <v>1872918400.2089591</v>
      </c>
      <c r="T23">
        <v>1870880028.024812</v>
      </c>
      <c r="U23">
        <v>1868779618.4263639</v>
      </c>
      <c r="V23">
        <v>1866643758.876888</v>
      </c>
      <c r="W23">
        <v>1864224299.719182</v>
      </c>
      <c r="X23">
        <v>1861636453.294091</v>
      </c>
      <c r="Y23">
        <v>1858889082.08937</v>
      </c>
      <c r="Z23">
        <v>1855804936.3498781</v>
      </c>
      <c r="AA23">
        <v>1852481503.440942</v>
      </c>
      <c r="AB23">
        <v>1848750396.095176</v>
      </c>
      <c r="AC23">
        <v>1844576164.361553</v>
      </c>
      <c r="AD23">
        <v>1840100608.0441849</v>
      </c>
      <c r="AE23">
        <v>1835297139.6798029</v>
      </c>
      <c r="AF23">
        <v>1830156896.7806489</v>
      </c>
      <c r="AG23">
        <v>1824396279.738493</v>
      </c>
    </row>
    <row r="24" spans="1:33">
      <c r="A24" t="s">
        <v>1197</v>
      </c>
      <c r="B24" t="s">
        <v>1219</v>
      </c>
      <c r="C24">
        <v>198426926773.5062</v>
      </c>
      <c r="D24">
        <v>202493974036.59689</v>
      </c>
      <c r="E24">
        <v>211806656350.43509</v>
      </c>
      <c r="F24">
        <v>215595803696.8186</v>
      </c>
      <c r="G24">
        <v>217971344061.02481</v>
      </c>
      <c r="H24">
        <v>221088232219.12051</v>
      </c>
      <c r="I24">
        <v>223945920556.14529</v>
      </c>
      <c r="J24">
        <v>226805046472.65729</v>
      </c>
      <c r="K24">
        <v>228843672933.26749</v>
      </c>
      <c r="L24">
        <v>231034937190.1647</v>
      </c>
      <c r="M24">
        <v>233435648684.75049</v>
      </c>
      <c r="N24">
        <v>236230761846.02249</v>
      </c>
      <c r="O24">
        <v>238176246259.7973</v>
      </c>
      <c r="P24">
        <v>240020922820.83801</v>
      </c>
      <c r="Q24">
        <v>242258528782.173</v>
      </c>
      <c r="R24">
        <v>244873890550.12531</v>
      </c>
      <c r="S24">
        <v>247257223905.547</v>
      </c>
      <c r="T24">
        <v>249459560993.18689</v>
      </c>
      <c r="U24">
        <v>252150833124.62949</v>
      </c>
      <c r="V24">
        <v>254914234746.96979</v>
      </c>
      <c r="W24">
        <v>257743853670.03741</v>
      </c>
      <c r="X24">
        <v>261086168166.50351</v>
      </c>
      <c r="Y24">
        <v>264818359615.66629</v>
      </c>
      <c r="Z24">
        <v>268710214886.33139</v>
      </c>
      <c r="AA24">
        <v>272496568009.85089</v>
      </c>
      <c r="AB24">
        <v>276206968374.77448</v>
      </c>
      <c r="AC24">
        <v>279866910855.92401</v>
      </c>
      <c r="AD24">
        <v>283224048222.92139</v>
      </c>
      <c r="AE24">
        <v>286818918071.19263</v>
      </c>
      <c r="AF24">
        <v>290536051549.69348</v>
      </c>
      <c r="AG24">
        <v>294214374236.13782</v>
      </c>
    </row>
    <row r="25" spans="1:33">
      <c r="A25" t="s">
        <v>1197</v>
      </c>
      <c r="B25" t="s">
        <v>1220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>
      <c r="A26" t="s">
        <v>1197</v>
      </c>
      <c r="B26" t="s">
        <v>1221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>
      <c r="A27" t="s">
        <v>1197</v>
      </c>
      <c r="B27" t="s">
        <v>1222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>
      <c r="A28" t="s">
        <v>1223</v>
      </c>
      <c r="B28" t="s">
        <v>1198</v>
      </c>
      <c r="C28">
        <v>8563418765547.0166</v>
      </c>
      <c r="D28">
        <v>9235644219464.8418</v>
      </c>
      <c r="E28">
        <v>9333746523848.252</v>
      </c>
      <c r="F28">
        <v>9315929390035.8262</v>
      </c>
      <c r="G28">
        <v>9369219005095.125</v>
      </c>
      <c r="H28">
        <v>9428351119279.1172</v>
      </c>
      <c r="I28">
        <v>9473752198048.5312</v>
      </c>
      <c r="J28">
        <v>9512066736846.6328</v>
      </c>
      <c r="K28">
        <v>9577726270540.0879</v>
      </c>
      <c r="L28">
        <v>9650514262972.5098</v>
      </c>
      <c r="M28">
        <v>9707447277602.4375</v>
      </c>
      <c r="N28">
        <v>9760720927761.6699</v>
      </c>
      <c r="O28">
        <v>9870917603583.3027</v>
      </c>
      <c r="P28">
        <v>9966195778213.0918</v>
      </c>
      <c r="Q28">
        <v>10074261227115.91</v>
      </c>
      <c r="R28">
        <v>10181382216958.029</v>
      </c>
      <c r="S28">
        <v>10287163376553.15</v>
      </c>
      <c r="T28">
        <v>10394898055408.98</v>
      </c>
      <c r="U28">
        <v>10502918924727.461</v>
      </c>
      <c r="V28">
        <v>10610624290979.9</v>
      </c>
      <c r="W28">
        <v>10714971139525.98</v>
      </c>
      <c r="X28">
        <v>10819465685207.65</v>
      </c>
      <c r="Y28">
        <v>10928511579626.211</v>
      </c>
      <c r="Z28">
        <v>11038111883552.52</v>
      </c>
      <c r="AA28">
        <v>11150651430268.689</v>
      </c>
      <c r="AB28">
        <v>11265447305907.48</v>
      </c>
      <c r="AC28">
        <v>11380382285552.57</v>
      </c>
      <c r="AD28">
        <v>11495961575413.141</v>
      </c>
      <c r="AE28">
        <v>11614322989019.779</v>
      </c>
      <c r="AF28">
        <v>11733752044413.289</v>
      </c>
      <c r="AG28">
        <v>11855401485894.301</v>
      </c>
    </row>
    <row r="29" spans="1:33">
      <c r="A29" t="s">
        <v>1223</v>
      </c>
      <c r="B29" t="s">
        <v>1199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>
      <c r="A30" t="s">
        <v>1223</v>
      </c>
      <c r="B30" t="s">
        <v>1200</v>
      </c>
      <c r="C30">
        <v>37916679626.409027</v>
      </c>
      <c r="D30">
        <v>36786475997.555267</v>
      </c>
      <c r="E30">
        <v>38165452161.948486</v>
      </c>
      <c r="F30">
        <v>39221927771.117241</v>
      </c>
      <c r="G30">
        <v>39535680019.570297</v>
      </c>
      <c r="H30">
        <v>40421906637.265839</v>
      </c>
      <c r="I30">
        <v>40918941831.892319</v>
      </c>
      <c r="J30">
        <v>41096004713.744331</v>
      </c>
      <c r="K30">
        <v>41390558272.473778</v>
      </c>
      <c r="L30">
        <v>41678563926.785728</v>
      </c>
      <c r="M30">
        <v>42204646838.105278</v>
      </c>
      <c r="N30">
        <v>42632904419.917969</v>
      </c>
      <c r="O30">
        <v>42970762529.683548</v>
      </c>
      <c r="P30">
        <v>43583965441.09314</v>
      </c>
      <c r="Q30">
        <v>44006067317.202072</v>
      </c>
      <c r="R30">
        <v>44035453946.441612</v>
      </c>
      <c r="S30">
        <v>44051074471.67849</v>
      </c>
      <c r="T30">
        <v>44208921560.825546</v>
      </c>
      <c r="U30">
        <v>44342486321.482674</v>
      </c>
      <c r="V30">
        <v>44657585652.154053</v>
      </c>
      <c r="W30">
        <v>45004363543.379707</v>
      </c>
      <c r="X30">
        <v>45253800327.078934</v>
      </c>
      <c r="Y30">
        <v>45739908446.698112</v>
      </c>
      <c r="Z30">
        <v>46445705696.283539</v>
      </c>
      <c r="AA30">
        <v>46813379822.276878</v>
      </c>
      <c r="AB30">
        <v>46832333155.068733</v>
      </c>
      <c r="AC30">
        <v>47195464182.185806</v>
      </c>
      <c r="AD30">
        <v>47362129983.72979</v>
      </c>
      <c r="AE30">
        <v>47575127399.238853</v>
      </c>
      <c r="AF30">
        <v>47622326915.361183</v>
      </c>
      <c r="AG30">
        <v>47691479640.384262</v>
      </c>
    </row>
    <row r="31" spans="1:33">
      <c r="A31" t="s">
        <v>1223</v>
      </c>
      <c r="B31" t="s">
        <v>1201</v>
      </c>
      <c r="C31">
        <v>6626497362944.7803</v>
      </c>
      <c r="D31">
        <v>6428977658160.9844</v>
      </c>
      <c r="E31">
        <v>6669974021949.9404</v>
      </c>
      <c r="F31">
        <v>6854608671058.1953</v>
      </c>
      <c r="G31">
        <v>6909441490479.0225</v>
      </c>
      <c r="H31">
        <v>7064322624665.6953</v>
      </c>
      <c r="I31">
        <v>7151186834267.7695</v>
      </c>
      <c r="J31">
        <v>7182131176737.3174</v>
      </c>
      <c r="K31">
        <v>7233608742795.2715</v>
      </c>
      <c r="L31">
        <v>7283941966263.5527</v>
      </c>
      <c r="M31">
        <v>7375882691530.0469</v>
      </c>
      <c r="N31">
        <v>7450727001857.4277</v>
      </c>
      <c r="O31">
        <v>7509772675040.5791</v>
      </c>
      <c r="P31">
        <v>7616938901499.2783</v>
      </c>
      <c r="Q31">
        <v>7690707411729.8457</v>
      </c>
      <c r="R31">
        <v>7695843157345.7676</v>
      </c>
      <c r="S31">
        <v>7698573073844.5186</v>
      </c>
      <c r="T31">
        <v>7726159173953.6914</v>
      </c>
      <c r="U31">
        <v>7749501580066.1777</v>
      </c>
      <c r="V31">
        <v>7804569821914.6865</v>
      </c>
      <c r="W31">
        <v>7865174358081.2432</v>
      </c>
      <c r="X31">
        <v>7908767104220.6768</v>
      </c>
      <c r="Y31">
        <v>7993721646772.9463</v>
      </c>
      <c r="Z31">
        <v>8117070095509.3174</v>
      </c>
      <c r="AA31">
        <v>8181326555999.0938</v>
      </c>
      <c r="AB31">
        <v>8184638929629.9521</v>
      </c>
      <c r="AC31">
        <v>8248101416780.8252</v>
      </c>
      <c r="AD31">
        <v>8277228716568.3076</v>
      </c>
      <c r="AE31">
        <v>8314453147243.4512</v>
      </c>
      <c r="AF31">
        <v>8322701956796.3584</v>
      </c>
      <c r="AG31">
        <v>8334787412445.9805</v>
      </c>
    </row>
    <row r="32" spans="1:33">
      <c r="A32" t="s">
        <v>1223</v>
      </c>
      <c r="B32" t="s">
        <v>1202</v>
      </c>
      <c r="C32">
        <v>8835977658353.7715</v>
      </c>
      <c r="D32">
        <v>8910609577379.3457</v>
      </c>
      <c r="E32">
        <v>9238958948367.8945</v>
      </c>
      <c r="F32">
        <v>9572824943835.834</v>
      </c>
      <c r="G32">
        <v>9816564926130.9238</v>
      </c>
      <c r="H32">
        <v>9947771310181.7559</v>
      </c>
      <c r="I32">
        <v>10037151162890.859</v>
      </c>
      <c r="J32">
        <v>10101382582439.939</v>
      </c>
      <c r="K32">
        <v>10171282376185.68</v>
      </c>
      <c r="L32">
        <v>10231288796812.039</v>
      </c>
      <c r="M32">
        <v>10214644781165.711</v>
      </c>
      <c r="N32">
        <v>10251952829848.65</v>
      </c>
      <c r="O32">
        <v>10296183189454.23</v>
      </c>
      <c r="P32">
        <v>10351708077332.779</v>
      </c>
      <c r="Q32">
        <v>10432934892766.41</v>
      </c>
      <c r="R32">
        <v>10516843283247.381</v>
      </c>
      <c r="S32">
        <v>10607451471740.4</v>
      </c>
      <c r="T32">
        <v>10691788151080.881</v>
      </c>
      <c r="U32">
        <v>10781197556963.52</v>
      </c>
      <c r="V32">
        <v>10874141036478.189</v>
      </c>
      <c r="W32">
        <v>10986235672797.221</v>
      </c>
      <c r="X32">
        <v>11087052596458.381</v>
      </c>
      <c r="Y32">
        <v>11193595235453.59</v>
      </c>
      <c r="Z32">
        <v>11303377439985.891</v>
      </c>
      <c r="AA32">
        <v>11415357025880.699</v>
      </c>
      <c r="AB32">
        <v>11526461258872.49</v>
      </c>
      <c r="AC32">
        <v>11648638393791.699</v>
      </c>
      <c r="AD32">
        <v>11769769110324.359</v>
      </c>
      <c r="AE32">
        <v>11894323248218.551</v>
      </c>
      <c r="AF32">
        <v>12024773410930.74</v>
      </c>
      <c r="AG32">
        <v>12159974757611.471</v>
      </c>
    </row>
    <row r="33" spans="1:33">
      <c r="A33" t="s">
        <v>1223</v>
      </c>
      <c r="B33" t="s">
        <v>1203</v>
      </c>
      <c r="C33">
        <v>91247872105.81189</v>
      </c>
      <c r="D33">
        <v>84019851616.20105</v>
      </c>
      <c r="E33">
        <v>89178454520.271164</v>
      </c>
      <c r="F33">
        <v>95707481947.759583</v>
      </c>
      <c r="G33">
        <v>101895748842.2625</v>
      </c>
      <c r="H33">
        <v>105454789401.7085</v>
      </c>
      <c r="I33">
        <v>108083600532.97301</v>
      </c>
      <c r="J33">
        <v>108784741884.6245</v>
      </c>
      <c r="K33">
        <v>109714878158.86079</v>
      </c>
      <c r="L33">
        <v>110245098681.2973</v>
      </c>
      <c r="M33">
        <v>111115879115.5029</v>
      </c>
      <c r="N33">
        <v>112578828032.15041</v>
      </c>
      <c r="O33">
        <v>113932467599.0919</v>
      </c>
      <c r="P33">
        <v>114777505046.19991</v>
      </c>
      <c r="Q33">
        <v>116120152799.6041</v>
      </c>
      <c r="R33">
        <v>117818677366.7034</v>
      </c>
      <c r="S33">
        <v>119314644663.9427</v>
      </c>
      <c r="T33">
        <v>120683994983.93539</v>
      </c>
      <c r="U33">
        <v>122647010467.5737</v>
      </c>
      <c r="V33">
        <v>124343472742.4257</v>
      </c>
      <c r="W33">
        <v>127609823137.5405</v>
      </c>
      <c r="X33">
        <v>130107577579.235</v>
      </c>
      <c r="Y33">
        <v>132820356080.896</v>
      </c>
      <c r="Z33">
        <v>135622186234.2616</v>
      </c>
      <c r="AA33">
        <v>138195057365.68079</v>
      </c>
      <c r="AB33">
        <v>140500616212.7171</v>
      </c>
      <c r="AC33">
        <v>143070909420.16599</v>
      </c>
      <c r="AD33">
        <v>145223069882.74881</v>
      </c>
      <c r="AE33">
        <v>147236912575.59369</v>
      </c>
      <c r="AF33">
        <v>149300737639.41159</v>
      </c>
      <c r="AG33">
        <v>151444505565.0947</v>
      </c>
    </row>
    <row r="34" spans="1:33">
      <c r="A34" t="s">
        <v>1223</v>
      </c>
      <c r="B34" t="s">
        <v>1204</v>
      </c>
      <c r="C34">
        <v>1308289622875.4939</v>
      </c>
      <c r="D34">
        <v>1296730886283.271</v>
      </c>
      <c r="E34">
        <v>1358525356684.55</v>
      </c>
      <c r="F34">
        <v>1370908272645.4529</v>
      </c>
      <c r="G34">
        <v>1389646348992.717</v>
      </c>
      <c r="H34">
        <v>1405936492290.041</v>
      </c>
      <c r="I34">
        <v>1406024570532.3721</v>
      </c>
      <c r="J34">
        <v>1399375861834.8721</v>
      </c>
      <c r="K34">
        <v>1391689756442.166</v>
      </c>
      <c r="L34">
        <v>1386056001317.1899</v>
      </c>
      <c r="M34">
        <v>1378245903516.4341</v>
      </c>
      <c r="N34">
        <v>1384339116913.0601</v>
      </c>
      <c r="O34">
        <v>1393550003566.8181</v>
      </c>
      <c r="P34">
        <v>1388873878711.78</v>
      </c>
      <c r="Q34">
        <v>1377681665782.1421</v>
      </c>
      <c r="R34">
        <v>1383698620493.0969</v>
      </c>
      <c r="S34">
        <v>1389101631444.929</v>
      </c>
      <c r="T34">
        <v>1390892253663.5911</v>
      </c>
      <c r="U34">
        <v>1403610055471.3679</v>
      </c>
      <c r="V34">
        <v>1414101293111.1521</v>
      </c>
      <c r="W34">
        <v>1429261047090.1079</v>
      </c>
      <c r="X34">
        <v>1453390150673.7371</v>
      </c>
      <c r="Y34">
        <v>1475394854723.8921</v>
      </c>
      <c r="Z34">
        <v>1501900173731.532</v>
      </c>
      <c r="AA34">
        <v>1533780260700.3411</v>
      </c>
      <c r="AB34">
        <v>1566611051456.8511</v>
      </c>
      <c r="AC34">
        <v>1597257574018.0979</v>
      </c>
      <c r="AD34">
        <v>1622628492390.2571</v>
      </c>
      <c r="AE34">
        <v>1648256231458.4729</v>
      </c>
      <c r="AF34">
        <v>1675721893116.8679</v>
      </c>
      <c r="AG34">
        <v>1707307845889.374</v>
      </c>
    </row>
    <row r="35" spans="1:33">
      <c r="A35" t="s">
        <v>1223</v>
      </c>
      <c r="B35" t="s">
        <v>1205</v>
      </c>
      <c r="C35">
        <v>5946507476390.9023</v>
      </c>
      <c r="D35">
        <v>6044581286096.9561</v>
      </c>
      <c r="E35">
        <v>6017296981650.8262</v>
      </c>
      <c r="F35">
        <v>5917605103107.124</v>
      </c>
      <c r="G35">
        <v>5898288298292.6543</v>
      </c>
      <c r="H35">
        <v>5855695222764.582</v>
      </c>
      <c r="I35">
        <v>5809556529151.9434</v>
      </c>
      <c r="J35">
        <v>5754996268227.1357</v>
      </c>
      <c r="K35">
        <v>5704719820830.1426</v>
      </c>
      <c r="L35">
        <v>5652045796806.9268</v>
      </c>
      <c r="M35">
        <v>5607106241813.2891</v>
      </c>
      <c r="N35">
        <v>5570984717274.4854</v>
      </c>
      <c r="O35">
        <v>5530500020080.5918</v>
      </c>
      <c r="P35">
        <v>5486046440290.2842</v>
      </c>
      <c r="Q35">
        <v>5447305565810.7227</v>
      </c>
      <c r="R35">
        <v>5406962570317.5322</v>
      </c>
      <c r="S35">
        <v>5365333441597.167</v>
      </c>
      <c r="T35">
        <v>5334572024648.5869</v>
      </c>
      <c r="U35">
        <v>5312317329030.0898</v>
      </c>
      <c r="V35">
        <v>5288968942802.5029</v>
      </c>
      <c r="W35">
        <v>5260062591468.8008</v>
      </c>
      <c r="X35">
        <v>5240156168407.0273</v>
      </c>
      <c r="Y35">
        <v>5239377040611.2832</v>
      </c>
      <c r="Z35">
        <v>5244810344320.0967</v>
      </c>
      <c r="AA35">
        <v>5239073355092.6523</v>
      </c>
      <c r="AB35">
        <v>5234320250421.6367</v>
      </c>
      <c r="AC35">
        <v>5233195756643.8867</v>
      </c>
      <c r="AD35">
        <v>5247629000499.4053</v>
      </c>
      <c r="AE35">
        <v>5251373212335.9668</v>
      </c>
      <c r="AF35">
        <v>5265498424504.8789</v>
      </c>
      <c r="AG35">
        <v>5277687751334.2012</v>
      </c>
    </row>
    <row r="36" spans="1:33">
      <c r="A36" t="s">
        <v>1223</v>
      </c>
      <c r="B36" t="s">
        <v>1206</v>
      </c>
      <c r="C36">
        <v>16332038108794.539</v>
      </c>
      <c r="D36">
        <v>17343059580163.689</v>
      </c>
      <c r="E36">
        <v>15010013609682.02</v>
      </c>
      <c r="F36">
        <v>15436776561112.58</v>
      </c>
      <c r="G36">
        <v>15432356056225.881</v>
      </c>
      <c r="H36">
        <v>15397397737582.92</v>
      </c>
      <c r="I36">
        <v>15603176952967.41</v>
      </c>
      <c r="J36">
        <v>15457984917168.6</v>
      </c>
      <c r="K36">
        <v>15559121425118.289</v>
      </c>
      <c r="L36">
        <v>15743441855922.619</v>
      </c>
      <c r="M36">
        <v>15357017199956.699</v>
      </c>
      <c r="N36">
        <v>15457774362398.449</v>
      </c>
      <c r="O36">
        <v>15429562669589.039</v>
      </c>
      <c r="P36">
        <v>15517664362849.789</v>
      </c>
      <c r="Q36">
        <v>15749261945141.689</v>
      </c>
      <c r="R36">
        <v>15863784837315.721</v>
      </c>
      <c r="S36">
        <v>16153495847506.949</v>
      </c>
      <c r="T36">
        <v>16376611950968.51</v>
      </c>
      <c r="U36">
        <v>16533999295481.1</v>
      </c>
      <c r="V36">
        <v>17020348557466.381</v>
      </c>
      <c r="W36">
        <v>16979135118719.949</v>
      </c>
      <c r="X36">
        <v>17045790258613.42</v>
      </c>
      <c r="Y36">
        <v>17249469163479.449</v>
      </c>
      <c r="Z36">
        <v>17488264169634.631</v>
      </c>
      <c r="AA36">
        <v>17595377381924.719</v>
      </c>
      <c r="AB36">
        <v>17492728106446.35</v>
      </c>
      <c r="AC36">
        <v>17865310498645.199</v>
      </c>
      <c r="AD36">
        <v>18134901908635.559</v>
      </c>
      <c r="AE36">
        <v>18312974524706.289</v>
      </c>
      <c r="AF36">
        <v>18471159144151.738</v>
      </c>
      <c r="AG36">
        <v>18721533917672.711</v>
      </c>
    </row>
    <row r="37" spans="1:33">
      <c r="A37" t="s">
        <v>1223</v>
      </c>
      <c r="B37" t="s">
        <v>1207</v>
      </c>
      <c r="C37">
        <v>14836963134037.869</v>
      </c>
      <c r="D37">
        <v>14666327400270</v>
      </c>
      <c r="E37">
        <v>15250760268380.24</v>
      </c>
      <c r="F37">
        <v>15878140528501.51</v>
      </c>
      <c r="G37">
        <v>16691235480876.65</v>
      </c>
      <c r="H37">
        <v>17250399944173.689</v>
      </c>
      <c r="I37">
        <v>17661999314055.84</v>
      </c>
      <c r="J37">
        <v>17825473017378.91</v>
      </c>
      <c r="K37">
        <v>18040225092842.059</v>
      </c>
      <c r="L37">
        <v>18225778454894.34</v>
      </c>
      <c r="M37">
        <v>18517599741039.93</v>
      </c>
      <c r="N37">
        <v>18799438306875.289</v>
      </c>
      <c r="O37">
        <v>19051223692424.262</v>
      </c>
      <c r="P37">
        <v>19249600737548.57</v>
      </c>
      <c r="Q37">
        <v>19500408159172.648</v>
      </c>
      <c r="R37">
        <v>19770321709478.141</v>
      </c>
      <c r="S37">
        <v>19946479248594.09</v>
      </c>
      <c r="T37">
        <v>20159970357838.781</v>
      </c>
      <c r="U37">
        <v>20401448250087.789</v>
      </c>
      <c r="V37">
        <v>20538888063272.82</v>
      </c>
      <c r="W37">
        <v>20771014323333.879</v>
      </c>
      <c r="X37">
        <v>20956850995145.379</v>
      </c>
      <c r="Y37">
        <v>21241607107484.781</v>
      </c>
      <c r="Z37">
        <v>21511902029255.07</v>
      </c>
      <c r="AA37">
        <v>21699335037921.422</v>
      </c>
      <c r="AB37">
        <v>21903867401527.43</v>
      </c>
      <c r="AC37">
        <v>22119254200150.289</v>
      </c>
      <c r="AD37">
        <v>22328259876526.879</v>
      </c>
      <c r="AE37">
        <v>22530530304616.211</v>
      </c>
      <c r="AF37">
        <v>22854185750943.59</v>
      </c>
      <c r="AG37">
        <v>23175200910395.621</v>
      </c>
    </row>
    <row r="38" spans="1:33">
      <c r="A38" t="s">
        <v>1223</v>
      </c>
      <c r="B38" t="s">
        <v>1208</v>
      </c>
      <c r="C38">
        <v>817713548931.65308</v>
      </c>
      <c r="D38">
        <v>772012653529.86243</v>
      </c>
      <c r="E38">
        <v>822981405339.78247</v>
      </c>
      <c r="F38">
        <v>857373555027.79749</v>
      </c>
      <c r="G38">
        <v>880007035269.62402</v>
      </c>
      <c r="H38">
        <v>890279540675.66992</v>
      </c>
      <c r="I38">
        <v>893652339761.39819</v>
      </c>
      <c r="J38">
        <v>894509617946.52673</v>
      </c>
      <c r="K38">
        <v>894043893061.97766</v>
      </c>
      <c r="L38">
        <v>892358897231.91602</v>
      </c>
      <c r="M38">
        <v>891702702782.37903</v>
      </c>
      <c r="N38">
        <v>896724586671.17651</v>
      </c>
      <c r="O38">
        <v>904291664598.05286</v>
      </c>
      <c r="P38">
        <v>912250123176.34058</v>
      </c>
      <c r="Q38">
        <v>922763624301.78186</v>
      </c>
      <c r="R38">
        <v>933317502813.13293</v>
      </c>
      <c r="S38">
        <v>943097320038.44324</v>
      </c>
      <c r="T38">
        <v>953512771449.2998</v>
      </c>
      <c r="U38">
        <v>965908621417.06335</v>
      </c>
      <c r="V38">
        <v>979154017889.81262</v>
      </c>
      <c r="W38">
        <v>994242241558.33008</v>
      </c>
      <c r="X38">
        <v>1009008602138.349</v>
      </c>
      <c r="Y38">
        <v>1027556047061.0229</v>
      </c>
      <c r="Z38">
        <v>1045291748140.069</v>
      </c>
      <c r="AA38">
        <v>1061860971386.653</v>
      </c>
      <c r="AB38">
        <v>1076540286759.942</v>
      </c>
      <c r="AC38">
        <v>1090854449142.4189</v>
      </c>
      <c r="AD38">
        <v>1104592361146.7351</v>
      </c>
      <c r="AE38">
        <v>1117915412212.761</v>
      </c>
      <c r="AF38">
        <v>1132498404363.147</v>
      </c>
      <c r="AG38">
        <v>1147189977827.3789</v>
      </c>
    </row>
    <row r="39" spans="1:33">
      <c r="A39" t="s">
        <v>1223</v>
      </c>
      <c r="B39" t="s">
        <v>1209</v>
      </c>
      <c r="C39">
        <v>2139615527254.4099</v>
      </c>
      <c r="D39">
        <v>2101404469728.2529</v>
      </c>
      <c r="E39">
        <v>2098770072315.5681</v>
      </c>
      <c r="F39">
        <v>2062685775412.269</v>
      </c>
      <c r="G39">
        <v>2048725687561.76</v>
      </c>
      <c r="H39">
        <v>2028213400416.342</v>
      </c>
      <c r="I39">
        <v>1999070008854.967</v>
      </c>
      <c r="J39">
        <v>1966480214182.0061</v>
      </c>
      <c r="K39">
        <v>1936078160496.127</v>
      </c>
      <c r="L39">
        <v>1907062667826.01</v>
      </c>
      <c r="M39">
        <v>1879056175599.4509</v>
      </c>
      <c r="N39">
        <v>1857955279485.1931</v>
      </c>
      <c r="O39">
        <v>1836115219135.8159</v>
      </c>
      <c r="P39">
        <v>1812628034231.855</v>
      </c>
      <c r="Q39">
        <v>1796870525403.4761</v>
      </c>
      <c r="R39">
        <v>1794248430646.0449</v>
      </c>
      <c r="S39">
        <v>1784226136492.5491</v>
      </c>
      <c r="T39">
        <v>1770585613157.4819</v>
      </c>
      <c r="U39">
        <v>1764135991818.573</v>
      </c>
      <c r="V39">
        <v>1759251106831.7959</v>
      </c>
      <c r="W39">
        <v>1757747107226.9541</v>
      </c>
      <c r="X39">
        <v>1770167307652.7771</v>
      </c>
      <c r="Y39">
        <v>1779249834250.6389</v>
      </c>
      <c r="Z39">
        <v>1791077573514.8259</v>
      </c>
      <c r="AA39">
        <v>1808643557439.533</v>
      </c>
      <c r="AB39">
        <v>1828309930453.8069</v>
      </c>
      <c r="AC39">
        <v>1845100740515.082</v>
      </c>
      <c r="AD39">
        <v>1857325194733.0471</v>
      </c>
      <c r="AE39">
        <v>1873549808583.5691</v>
      </c>
      <c r="AF39">
        <v>1891750764825.197</v>
      </c>
      <c r="AG39">
        <v>1911808843420.0071</v>
      </c>
    </row>
    <row r="40" spans="1:33">
      <c r="A40" t="s">
        <v>1223</v>
      </c>
      <c r="B40" t="s">
        <v>1210</v>
      </c>
      <c r="C40">
        <v>600679378800</v>
      </c>
      <c r="D40">
        <v>593124236639.99988</v>
      </c>
      <c r="E40">
        <v>589811524560</v>
      </c>
      <c r="F40">
        <v>577962941760</v>
      </c>
      <c r="G40">
        <v>563663227680</v>
      </c>
      <c r="H40">
        <v>552617575200</v>
      </c>
      <c r="I40">
        <v>541648477440</v>
      </c>
      <c r="J40">
        <v>532220680080</v>
      </c>
      <c r="K40">
        <v>526438057679.99988</v>
      </c>
      <c r="L40">
        <v>522132603120</v>
      </c>
      <c r="M40">
        <v>520091558640</v>
      </c>
      <c r="N40">
        <v>520884049680</v>
      </c>
      <c r="O40">
        <v>522374572800</v>
      </c>
      <c r="P40">
        <v>521506673999.99988</v>
      </c>
      <c r="Q40">
        <v>519859367279.99988</v>
      </c>
      <c r="R40">
        <v>519506414639.99988</v>
      </c>
      <c r="S40">
        <v>515369563199.99988</v>
      </c>
      <c r="T40">
        <v>508212766080</v>
      </c>
      <c r="U40">
        <v>501948031679.99988</v>
      </c>
      <c r="V40">
        <v>494521757280</v>
      </c>
      <c r="W40">
        <v>488174966640</v>
      </c>
      <c r="X40">
        <v>482798951279.99988</v>
      </c>
      <c r="Y40">
        <v>475947848160</v>
      </c>
      <c r="Z40">
        <v>469987427519.99988</v>
      </c>
      <c r="AA40">
        <v>465158492640</v>
      </c>
      <c r="AB40">
        <v>460518378479.99988</v>
      </c>
      <c r="AC40">
        <v>455565494160</v>
      </c>
      <c r="AD40">
        <v>450258646320</v>
      </c>
      <c r="AE40">
        <v>445373510400</v>
      </c>
      <c r="AF40">
        <v>440929020960</v>
      </c>
      <c r="AG40">
        <v>437065884719.99988</v>
      </c>
    </row>
    <row r="41" spans="1:33">
      <c r="A41" t="s">
        <v>1223</v>
      </c>
      <c r="B41" t="s">
        <v>1211</v>
      </c>
      <c r="C41">
        <v>1033375493637.759</v>
      </c>
      <c r="D41">
        <v>915544833745.49695</v>
      </c>
      <c r="E41">
        <v>982729882665.46875</v>
      </c>
      <c r="F41">
        <v>932444404394.86609</v>
      </c>
      <c r="G41">
        <v>948132317854.39844</v>
      </c>
      <c r="H41">
        <v>985778854772.35657</v>
      </c>
      <c r="I41">
        <v>965140714529.04443</v>
      </c>
      <c r="J41">
        <v>953088847955.18835</v>
      </c>
      <c r="K41">
        <v>938874581011.02686</v>
      </c>
      <c r="L41">
        <v>934986456847.6593</v>
      </c>
      <c r="M41">
        <v>937387791462.70557</v>
      </c>
      <c r="N41">
        <v>880603122431.85205</v>
      </c>
      <c r="O41">
        <v>817643811695.0719</v>
      </c>
      <c r="P41">
        <v>761314109689.50159</v>
      </c>
      <c r="Q41">
        <v>724815136584.94397</v>
      </c>
      <c r="R41">
        <v>704472416163.89258</v>
      </c>
      <c r="S41">
        <v>689785120912.1488</v>
      </c>
      <c r="T41">
        <v>683956776341.12817</v>
      </c>
      <c r="U41">
        <v>686078445648.98108</v>
      </c>
      <c r="V41">
        <v>684800924714.40674</v>
      </c>
      <c r="W41">
        <v>671898301735.37683</v>
      </c>
      <c r="X41">
        <v>670902677326.08228</v>
      </c>
      <c r="Y41">
        <v>681498878081.11206</v>
      </c>
      <c r="Z41">
        <v>690790277105.25549</v>
      </c>
      <c r="AA41">
        <v>682685019806.32849</v>
      </c>
      <c r="AB41">
        <v>680684778121.16248</v>
      </c>
      <c r="AC41">
        <v>678341621384.48792</v>
      </c>
      <c r="AD41">
        <v>674760367775.48047</v>
      </c>
      <c r="AE41">
        <v>676205811794.96851</v>
      </c>
      <c r="AF41">
        <v>676540043731.39539</v>
      </c>
      <c r="AG41">
        <v>687055165143.85535</v>
      </c>
    </row>
    <row r="42" spans="1:33">
      <c r="A42" t="s">
        <v>1223</v>
      </c>
      <c r="B42" t="s">
        <v>1212</v>
      </c>
      <c r="C42">
        <v>668544428470.8418</v>
      </c>
      <c r="D42">
        <v>701136560343.78113</v>
      </c>
      <c r="E42">
        <v>709668093548.32666</v>
      </c>
      <c r="F42">
        <v>694696399927.46106</v>
      </c>
      <c r="G42">
        <v>693577057148.54114</v>
      </c>
      <c r="H42">
        <v>692551120344.61304</v>
      </c>
      <c r="I42">
        <v>689047277334.20093</v>
      </c>
      <c r="J42">
        <v>683537385190.36377</v>
      </c>
      <c r="K42">
        <v>678454660005.88342</v>
      </c>
      <c r="L42">
        <v>672265717335.91284</v>
      </c>
      <c r="M42">
        <v>668495601639.48181</v>
      </c>
      <c r="N42">
        <v>666179354166.82617</v>
      </c>
      <c r="O42">
        <v>666169853895.72449</v>
      </c>
      <c r="P42">
        <v>665786705064.63953</v>
      </c>
      <c r="Q42">
        <v>666870722370.87109</v>
      </c>
      <c r="R42">
        <v>669114167311.76782</v>
      </c>
      <c r="S42">
        <v>671177600302.04822</v>
      </c>
      <c r="T42">
        <v>674021115903.35229</v>
      </c>
      <c r="U42">
        <v>678104247345.82397</v>
      </c>
      <c r="V42">
        <v>681567167059.95239</v>
      </c>
      <c r="W42">
        <v>683357330084.71997</v>
      </c>
      <c r="X42">
        <v>685956921139.35864</v>
      </c>
      <c r="Y42">
        <v>690108206700.60364</v>
      </c>
      <c r="Z42">
        <v>694280188180.14087</v>
      </c>
      <c r="AA42">
        <v>695333306486.52698</v>
      </c>
      <c r="AB42">
        <v>696057269066.5061</v>
      </c>
      <c r="AC42">
        <v>695503904476.09692</v>
      </c>
      <c r="AD42">
        <v>694882237806.81921</v>
      </c>
      <c r="AE42">
        <v>693002663729.62585</v>
      </c>
      <c r="AF42">
        <v>691597344912.03198</v>
      </c>
      <c r="AG42">
        <v>692148545586.05151</v>
      </c>
    </row>
    <row r="43" spans="1:33">
      <c r="A43" t="s">
        <v>1223</v>
      </c>
      <c r="B43" t="s">
        <v>1213</v>
      </c>
      <c r="C43">
        <v>1771693180391.408</v>
      </c>
      <c r="D43">
        <v>1721883298847.4919</v>
      </c>
      <c r="E43">
        <v>1765309400335.895</v>
      </c>
      <c r="F43">
        <v>1786974135614.748</v>
      </c>
      <c r="G43">
        <v>1821236270880.469</v>
      </c>
      <c r="H43">
        <v>1841927432947.3401</v>
      </c>
      <c r="I43">
        <v>1851691977157.468</v>
      </c>
      <c r="J43">
        <v>1850955702706.207</v>
      </c>
      <c r="K43">
        <v>1843701740419.7439</v>
      </c>
      <c r="L43">
        <v>1837478135768.0811</v>
      </c>
      <c r="M43">
        <v>1829510841213.6079</v>
      </c>
      <c r="N43">
        <v>1842802351412.314</v>
      </c>
      <c r="O43">
        <v>1854032264595.7251</v>
      </c>
      <c r="P43">
        <v>1861722145159.1011</v>
      </c>
      <c r="Q43">
        <v>1877724007265.8579</v>
      </c>
      <c r="R43">
        <v>1891201700167.655</v>
      </c>
      <c r="S43">
        <v>1900740206769.2361</v>
      </c>
      <c r="T43">
        <v>1908619855801.5339</v>
      </c>
      <c r="U43">
        <v>1919479578551.479</v>
      </c>
      <c r="V43">
        <v>1927490574102.1589</v>
      </c>
      <c r="W43">
        <v>1934416627760.6709</v>
      </c>
      <c r="X43">
        <v>1948891734598.552</v>
      </c>
      <c r="Y43">
        <v>1973159450352.426</v>
      </c>
      <c r="Z43">
        <v>2002385037407.8181</v>
      </c>
      <c r="AA43">
        <v>2025474917261.063</v>
      </c>
      <c r="AB43">
        <v>2042121948494.7461</v>
      </c>
      <c r="AC43">
        <v>2057685196702.0339</v>
      </c>
      <c r="AD43">
        <v>2070154449647.759</v>
      </c>
      <c r="AE43">
        <v>2089957231932.032</v>
      </c>
      <c r="AF43">
        <v>2113216381766.1631</v>
      </c>
      <c r="AG43">
        <v>2137238846252.896</v>
      </c>
    </row>
    <row r="44" spans="1:33">
      <c r="A44" t="s">
        <v>1223</v>
      </c>
      <c r="B44" t="s">
        <v>1214</v>
      </c>
      <c r="C44">
        <v>789961211284.01672</v>
      </c>
      <c r="D44">
        <v>761411163879.44031</v>
      </c>
      <c r="E44">
        <v>791826307907.58362</v>
      </c>
      <c r="F44">
        <v>815516578560.73889</v>
      </c>
      <c r="G44">
        <v>839256285320.05249</v>
      </c>
      <c r="H44">
        <v>846914324301.45398</v>
      </c>
      <c r="I44">
        <v>848819702683.14709</v>
      </c>
      <c r="J44">
        <v>849722830995.51648</v>
      </c>
      <c r="K44">
        <v>849437759081.55151</v>
      </c>
      <c r="L44">
        <v>848837433486.36536</v>
      </c>
      <c r="M44">
        <v>828259759369.43005</v>
      </c>
      <c r="N44">
        <v>834840448479.43225</v>
      </c>
      <c r="O44">
        <v>841102495354.70972</v>
      </c>
      <c r="P44">
        <v>849161486899.5542</v>
      </c>
      <c r="Q44">
        <v>858998418319.70105</v>
      </c>
      <c r="R44">
        <v>869424130612.0498</v>
      </c>
      <c r="S44">
        <v>879825190520.96082</v>
      </c>
      <c r="T44">
        <v>890748429151.6145</v>
      </c>
      <c r="U44">
        <v>901574752525.26965</v>
      </c>
      <c r="V44">
        <v>913420859762.54236</v>
      </c>
      <c r="W44">
        <v>926202680588.32092</v>
      </c>
      <c r="X44">
        <v>938938099245.38098</v>
      </c>
      <c r="Y44">
        <v>953007228920.52026</v>
      </c>
      <c r="Z44">
        <v>967354416991.90674</v>
      </c>
      <c r="AA44">
        <v>981403110274.59558</v>
      </c>
      <c r="AB44">
        <v>994395349765.82605</v>
      </c>
      <c r="AC44">
        <v>1008042223645.804</v>
      </c>
      <c r="AD44">
        <v>1021026648449.6899</v>
      </c>
      <c r="AE44">
        <v>1034169993786.125</v>
      </c>
      <c r="AF44">
        <v>1046610017261.569</v>
      </c>
      <c r="AG44">
        <v>1059210550474.887</v>
      </c>
    </row>
    <row r="45" spans="1:33">
      <c r="A45" t="s">
        <v>1223</v>
      </c>
      <c r="B45" t="s">
        <v>1215</v>
      </c>
      <c r="C45">
        <v>215343735435.78311</v>
      </c>
      <c r="D45">
        <v>204212730321.47531</v>
      </c>
      <c r="E45">
        <v>210398673695.22629</v>
      </c>
      <c r="F45">
        <v>214173600927.83899</v>
      </c>
      <c r="G45">
        <v>217716198848.15411</v>
      </c>
      <c r="H45">
        <v>219830533496.30789</v>
      </c>
      <c r="I45">
        <v>220820340330.85251</v>
      </c>
      <c r="J45">
        <v>220568502776.4104</v>
      </c>
      <c r="K45">
        <v>219845337060.7254</v>
      </c>
      <c r="L45">
        <v>218989866776.3259</v>
      </c>
      <c r="M45">
        <v>218217384322.13199</v>
      </c>
      <c r="N45">
        <v>219909469567.74451</v>
      </c>
      <c r="O45">
        <v>221306771056.7836</v>
      </c>
      <c r="P45">
        <v>221871387302.45169</v>
      </c>
      <c r="Q45">
        <v>223375505112.6488</v>
      </c>
      <c r="R45">
        <v>225339613481.99149</v>
      </c>
      <c r="S45">
        <v>227236074565.62421</v>
      </c>
      <c r="T45">
        <v>229312399567.13461</v>
      </c>
      <c r="U45">
        <v>232018101832.1051</v>
      </c>
      <c r="V45">
        <v>234791982260.81729</v>
      </c>
      <c r="W45">
        <v>237673637031.9624</v>
      </c>
      <c r="X45">
        <v>240637022611.76749</v>
      </c>
      <c r="Y45">
        <v>244506061705.06091</v>
      </c>
      <c r="Z45">
        <v>248730313119.81931</v>
      </c>
      <c r="AA45">
        <v>252328824090.73541</v>
      </c>
      <c r="AB45">
        <v>255082317582.63019</v>
      </c>
      <c r="AC45">
        <v>258036177868.10059</v>
      </c>
      <c r="AD45">
        <v>260377331680.70801</v>
      </c>
      <c r="AE45">
        <v>263236225819.0101</v>
      </c>
      <c r="AF45">
        <v>266463201494.50531</v>
      </c>
      <c r="AG45">
        <v>270474369451.11841</v>
      </c>
    </row>
    <row r="46" spans="1:33">
      <c r="A46" t="s">
        <v>1223</v>
      </c>
      <c r="B46" t="s">
        <v>1216</v>
      </c>
      <c r="C46">
        <v>568483559359.38672</v>
      </c>
      <c r="D46">
        <v>514751965712.89539</v>
      </c>
      <c r="E46">
        <v>530680993968.89893</v>
      </c>
      <c r="F46">
        <v>541649413177.33722</v>
      </c>
      <c r="G46">
        <v>552057993030.22595</v>
      </c>
      <c r="H46">
        <v>560023700079.22949</v>
      </c>
      <c r="I46">
        <v>562351937762.99536</v>
      </c>
      <c r="J46">
        <v>560477132410.80103</v>
      </c>
      <c r="K46">
        <v>556079413843.65576</v>
      </c>
      <c r="L46">
        <v>551408302253.06311</v>
      </c>
      <c r="M46">
        <v>548053326639.32831</v>
      </c>
      <c r="N46">
        <v>549713367976.5437</v>
      </c>
      <c r="O46">
        <v>550226951055.5542</v>
      </c>
      <c r="P46">
        <v>549510808461.04523</v>
      </c>
      <c r="Q46">
        <v>552847125566.80273</v>
      </c>
      <c r="R46">
        <v>556222411425.28662</v>
      </c>
      <c r="S46">
        <v>559500734217.72388</v>
      </c>
      <c r="T46">
        <v>562191084600.98425</v>
      </c>
      <c r="U46">
        <v>566206204344.50708</v>
      </c>
      <c r="V46">
        <v>569923139719.14648</v>
      </c>
      <c r="W46">
        <v>573769705842.65271</v>
      </c>
      <c r="X46">
        <v>579511555795.55164</v>
      </c>
      <c r="Y46">
        <v>587741196616.21252</v>
      </c>
      <c r="Z46">
        <v>596901506991.54675</v>
      </c>
      <c r="AA46">
        <v>604126738916.37573</v>
      </c>
      <c r="AB46">
        <v>608049560220.8457</v>
      </c>
      <c r="AC46">
        <v>613184366322.39734</v>
      </c>
      <c r="AD46">
        <v>617400997952.07727</v>
      </c>
      <c r="AE46">
        <v>622002384839.49829</v>
      </c>
      <c r="AF46">
        <v>627214608455.29785</v>
      </c>
      <c r="AG46">
        <v>632405130085.1792</v>
      </c>
    </row>
    <row r="47" spans="1:33">
      <c r="A47" t="s">
        <v>1223</v>
      </c>
      <c r="B47" t="s">
        <v>1217</v>
      </c>
      <c r="C47">
        <v>201098480141.78259</v>
      </c>
      <c r="D47">
        <v>190560684311.71689</v>
      </c>
      <c r="E47">
        <v>193227729179.58069</v>
      </c>
      <c r="F47">
        <v>200087363276.40311</v>
      </c>
      <c r="G47">
        <v>205256411485.14139</v>
      </c>
      <c r="H47">
        <v>207242751429.8689</v>
      </c>
      <c r="I47">
        <v>209293371044.24469</v>
      </c>
      <c r="J47">
        <v>211268753613.93851</v>
      </c>
      <c r="K47">
        <v>211278594567.48029</v>
      </c>
      <c r="L47">
        <v>208830067687.5947</v>
      </c>
      <c r="M47">
        <v>205732261415.1972</v>
      </c>
      <c r="N47">
        <v>206351704475.4566</v>
      </c>
      <c r="O47">
        <v>208431552749.6272</v>
      </c>
      <c r="P47">
        <v>210525377490.32281</v>
      </c>
      <c r="Q47">
        <v>213939032121.4975</v>
      </c>
      <c r="R47">
        <v>217215914199.79929</v>
      </c>
      <c r="S47">
        <v>220423715610.6217</v>
      </c>
      <c r="T47">
        <v>223435678191.80441</v>
      </c>
      <c r="U47">
        <v>226545580100.96371</v>
      </c>
      <c r="V47">
        <v>230284001615.6528</v>
      </c>
      <c r="W47">
        <v>233992783360.2164</v>
      </c>
      <c r="X47">
        <v>237680216916.13751</v>
      </c>
      <c r="Y47">
        <v>241819721523.6412</v>
      </c>
      <c r="Z47">
        <v>245802047089.23071</v>
      </c>
      <c r="AA47">
        <v>249963742661.55511</v>
      </c>
      <c r="AB47">
        <v>253084601945.74799</v>
      </c>
      <c r="AC47">
        <v>255794538468.3042</v>
      </c>
      <c r="AD47">
        <v>258290975118.35681</v>
      </c>
      <c r="AE47">
        <v>260490874032.69791</v>
      </c>
      <c r="AF47">
        <v>262888843334.9429</v>
      </c>
      <c r="AG47">
        <v>264872459673.72931</v>
      </c>
    </row>
    <row r="48" spans="1:33">
      <c r="A48" t="s">
        <v>1223</v>
      </c>
      <c r="B48" t="s">
        <v>1218</v>
      </c>
      <c r="C48">
        <v>4091054549608.2832</v>
      </c>
      <c r="D48">
        <v>3876678500902.998</v>
      </c>
      <c r="E48">
        <v>3930935629216.4038</v>
      </c>
      <c r="F48">
        <v>4070484855350.126</v>
      </c>
      <c r="G48">
        <v>4175641583419.8462</v>
      </c>
      <c r="H48">
        <v>4216050765340.1499</v>
      </c>
      <c r="I48">
        <v>4257767623155.2529</v>
      </c>
      <c r="J48">
        <v>4297953893301.4292</v>
      </c>
      <c r="K48">
        <v>4298154093112.6411</v>
      </c>
      <c r="L48">
        <v>4248342393766.4712</v>
      </c>
      <c r="M48">
        <v>4185322054500.0508</v>
      </c>
      <c r="N48">
        <v>4197923717864.7412</v>
      </c>
      <c r="O48">
        <v>4240235190027.7402</v>
      </c>
      <c r="P48">
        <v>4282830992967.0049</v>
      </c>
      <c r="Q48">
        <v>4352276805286.4829</v>
      </c>
      <c r="R48">
        <v>4418940179994.8086</v>
      </c>
      <c r="S48">
        <v>4484198209527.0693</v>
      </c>
      <c r="T48">
        <v>4545472184408.9766</v>
      </c>
      <c r="U48">
        <v>4608738591720.1172</v>
      </c>
      <c r="V48">
        <v>4684791311438.5332</v>
      </c>
      <c r="W48">
        <v>4760241053370.4648</v>
      </c>
      <c r="X48">
        <v>4835256497617.9453</v>
      </c>
      <c r="Y48">
        <v>4919468666430.5215</v>
      </c>
      <c r="Z48">
        <v>5000483257449.0127</v>
      </c>
      <c r="AA48">
        <v>5085146868995.1504</v>
      </c>
      <c r="AB48">
        <v>5148636188080.4199</v>
      </c>
      <c r="AC48">
        <v>5203765884396.0596</v>
      </c>
      <c r="AD48">
        <v>5254552237966.7363</v>
      </c>
      <c r="AE48">
        <v>5299305964876.3018</v>
      </c>
      <c r="AF48">
        <v>5348089144226.3086</v>
      </c>
      <c r="AG48">
        <v>5388442918365.9639</v>
      </c>
    </row>
    <row r="49" spans="1:33">
      <c r="A49" t="s">
        <v>1223</v>
      </c>
      <c r="B49" t="s">
        <v>1219</v>
      </c>
      <c r="C49">
        <v>8839837420038.6992</v>
      </c>
      <c r="D49">
        <v>8139607107568.7754</v>
      </c>
      <c r="E49">
        <v>8639358059937.7207</v>
      </c>
      <c r="F49">
        <v>9271871888896.3125</v>
      </c>
      <c r="G49">
        <v>9871373795042.4609</v>
      </c>
      <c r="H49">
        <v>10216163642638.5</v>
      </c>
      <c r="I49">
        <v>10470835477412.02</v>
      </c>
      <c r="J49">
        <v>10538760081175.68</v>
      </c>
      <c r="K49">
        <v>10628869069505.789</v>
      </c>
      <c r="L49">
        <v>10680235343665.83</v>
      </c>
      <c r="M49">
        <v>10764594105018.66</v>
      </c>
      <c r="N49">
        <v>10906320484807.43</v>
      </c>
      <c r="O49">
        <v>11037457281983.58</v>
      </c>
      <c r="P49">
        <v>11119322135090.689</v>
      </c>
      <c r="Q49">
        <v>11249394076261.109</v>
      </c>
      <c r="R49">
        <v>11413942363038.57</v>
      </c>
      <c r="S49">
        <v>11558867470749.08</v>
      </c>
      <c r="T49">
        <v>11691526281529.641</v>
      </c>
      <c r="U49">
        <v>11881697705015.09</v>
      </c>
      <c r="V49">
        <v>12046046202715.199</v>
      </c>
      <c r="W49">
        <v>12362481049724.131</v>
      </c>
      <c r="X49">
        <v>12604456480714.51</v>
      </c>
      <c r="Y49">
        <v>12867262838362.52</v>
      </c>
      <c r="Z49">
        <v>13138696269770.02</v>
      </c>
      <c r="AA49">
        <v>13387948794564.061</v>
      </c>
      <c r="AB49">
        <v>13611304856462.131</v>
      </c>
      <c r="AC49">
        <v>13860307639226.539</v>
      </c>
      <c r="AD49">
        <v>14068802896726.961</v>
      </c>
      <c r="AE49">
        <v>14263898317403.061</v>
      </c>
      <c r="AF49">
        <v>14463835889715.92</v>
      </c>
      <c r="AG49">
        <v>14671518101826.66</v>
      </c>
    </row>
    <row r="50" spans="1:33">
      <c r="A50" t="s">
        <v>1223</v>
      </c>
      <c r="B50" t="s">
        <v>1220</v>
      </c>
      <c r="C50">
        <v>1265559791046.0879</v>
      </c>
      <c r="D50">
        <v>1365213353252.3601</v>
      </c>
      <c r="E50">
        <v>1355699290073.03</v>
      </c>
      <c r="F50">
        <v>1286454378358.7041</v>
      </c>
      <c r="G50">
        <v>1219113766532.967</v>
      </c>
      <c r="H50">
        <v>1191421468459.2959</v>
      </c>
      <c r="I50">
        <v>1117059488149.2019</v>
      </c>
      <c r="J50">
        <v>1107254070369.625</v>
      </c>
      <c r="K50">
        <v>1105290712212.979</v>
      </c>
      <c r="L50">
        <v>1104311657329.3701</v>
      </c>
      <c r="M50">
        <v>1095695059782.7791</v>
      </c>
      <c r="N50">
        <v>1097891370096.309</v>
      </c>
      <c r="O50">
        <v>1107144812842.5</v>
      </c>
      <c r="P50">
        <v>1111697873992.7949</v>
      </c>
      <c r="Q50">
        <v>1115577125441.783</v>
      </c>
      <c r="R50">
        <v>1124296965205.3911</v>
      </c>
      <c r="S50">
        <v>1130017630838.988</v>
      </c>
      <c r="T50">
        <v>1137614707684.8181</v>
      </c>
      <c r="U50">
        <v>1146277021229.8601</v>
      </c>
      <c r="V50">
        <v>1153920032682.3721</v>
      </c>
      <c r="W50">
        <v>1166034189913.8311</v>
      </c>
      <c r="X50">
        <v>1173023075365.229</v>
      </c>
      <c r="Y50">
        <v>1183099286028.1931</v>
      </c>
      <c r="Z50">
        <v>1197245267005.7939</v>
      </c>
      <c r="AA50">
        <v>1211397808022.2119</v>
      </c>
      <c r="AB50">
        <v>1220954196980.533</v>
      </c>
      <c r="AC50">
        <v>1235183186370.6399</v>
      </c>
      <c r="AD50">
        <v>1243086162431.595</v>
      </c>
      <c r="AE50">
        <v>1253621934185.873</v>
      </c>
      <c r="AF50">
        <v>1266220588182.0061</v>
      </c>
      <c r="AG50">
        <v>1280451435742.0801</v>
      </c>
    </row>
    <row r="51" spans="1:33">
      <c r="A51" t="s">
        <v>1223</v>
      </c>
      <c r="B51" t="s">
        <v>1221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>
      <c r="A52" t="s">
        <v>1223</v>
      </c>
      <c r="B52" t="s">
        <v>1222</v>
      </c>
      <c r="C52">
        <v>183862393723.30121</v>
      </c>
      <c r="D52">
        <v>184059784054.90231</v>
      </c>
      <c r="E52">
        <v>183171968362.90201</v>
      </c>
      <c r="F52">
        <v>183592286051.28821</v>
      </c>
      <c r="G52">
        <v>185850255712.45639</v>
      </c>
      <c r="H52">
        <v>188059531644.36111</v>
      </c>
      <c r="I52">
        <v>189549348175.72629</v>
      </c>
      <c r="J52">
        <v>190146147572.6774</v>
      </c>
      <c r="K52">
        <v>190920045798.4798</v>
      </c>
      <c r="L52">
        <v>191636625304.34949</v>
      </c>
      <c r="M52">
        <v>192288348406.78851</v>
      </c>
      <c r="N52">
        <v>193499270648.72989</v>
      </c>
      <c r="O52">
        <v>195302452045.51541</v>
      </c>
      <c r="P52">
        <v>196806991303.71289</v>
      </c>
      <c r="Q52">
        <v>198443726543.25729</v>
      </c>
      <c r="R52">
        <v>200270196884.18359</v>
      </c>
      <c r="S52">
        <v>201508169565.3447</v>
      </c>
      <c r="T52">
        <v>202599473325.10919</v>
      </c>
      <c r="U52">
        <v>204199372360.8927</v>
      </c>
      <c r="V52">
        <v>205815757324.32669</v>
      </c>
      <c r="W52">
        <v>207847405467.13461</v>
      </c>
      <c r="X52">
        <v>210176211721.17529</v>
      </c>
      <c r="Y52">
        <v>212491852742.43979</v>
      </c>
      <c r="Z52">
        <v>215330018326.1875</v>
      </c>
      <c r="AA52">
        <v>218449972787.3689</v>
      </c>
      <c r="AB52">
        <v>221492331719.20789</v>
      </c>
      <c r="AC52">
        <v>224417011689.77011</v>
      </c>
      <c r="AD52">
        <v>227178860064.76859</v>
      </c>
      <c r="AE52">
        <v>230230314174.16171</v>
      </c>
      <c r="AF52">
        <v>233564233054.63559</v>
      </c>
      <c r="AG52">
        <v>237092574211.99979</v>
      </c>
    </row>
    <row r="53" spans="1:33">
      <c r="A53" t="s">
        <v>1224</v>
      </c>
      <c r="B53" t="s">
        <v>1198</v>
      </c>
      <c r="C53">
        <v>0</v>
      </c>
      <c r="D53" s="157">
        <v>0</v>
      </c>
      <c r="E53" s="157">
        <v>0</v>
      </c>
      <c r="F53" s="157">
        <v>0</v>
      </c>
      <c r="G53" s="157">
        <v>0</v>
      </c>
      <c r="H53" s="157">
        <v>0</v>
      </c>
      <c r="I53" s="157">
        <v>0</v>
      </c>
      <c r="J53" s="157">
        <v>0</v>
      </c>
      <c r="K53" s="157">
        <v>0</v>
      </c>
      <c r="L53" s="157">
        <v>0</v>
      </c>
      <c r="M53" s="157">
        <v>0</v>
      </c>
      <c r="N53" s="157">
        <v>0</v>
      </c>
      <c r="O53" s="157">
        <v>0</v>
      </c>
      <c r="P53" s="157">
        <v>0</v>
      </c>
      <c r="Q53" s="157">
        <v>0</v>
      </c>
      <c r="R53" s="157">
        <v>0</v>
      </c>
      <c r="S53" s="157">
        <v>0</v>
      </c>
      <c r="T53" s="157">
        <v>0</v>
      </c>
      <c r="U53" s="157">
        <v>0</v>
      </c>
      <c r="V53" s="157">
        <v>0</v>
      </c>
      <c r="W53" s="157">
        <v>0</v>
      </c>
      <c r="X53" s="157">
        <v>0</v>
      </c>
      <c r="Y53" s="157">
        <v>0</v>
      </c>
      <c r="Z53" s="157">
        <v>0</v>
      </c>
      <c r="AA53" s="157">
        <v>0</v>
      </c>
      <c r="AB53" s="157">
        <v>0</v>
      </c>
      <c r="AC53" s="157">
        <v>0</v>
      </c>
      <c r="AD53" s="157">
        <v>0</v>
      </c>
      <c r="AE53" s="157">
        <v>0</v>
      </c>
      <c r="AF53" s="157">
        <v>0</v>
      </c>
      <c r="AG53" s="157">
        <v>0</v>
      </c>
    </row>
    <row r="54" spans="1:33">
      <c r="A54" t="s">
        <v>1224</v>
      </c>
      <c r="B54" t="s">
        <v>1199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>
      <c r="A55" t="s">
        <v>1224</v>
      </c>
      <c r="B55" t="s">
        <v>1200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>
      <c r="A56" t="s">
        <v>1224</v>
      </c>
      <c r="B56" t="s">
        <v>1201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>
      <c r="A57" t="s">
        <v>1224</v>
      </c>
      <c r="B57" t="s">
        <v>1202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>
      <c r="A58" t="s">
        <v>1224</v>
      </c>
      <c r="B58" t="s">
        <v>1203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>
      <c r="A59" t="s">
        <v>1224</v>
      </c>
      <c r="B59" t="s">
        <v>1204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>
      <c r="A60" t="s">
        <v>1224</v>
      </c>
      <c r="B60" t="s">
        <v>1205</v>
      </c>
      <c r="C60">
        <v>0</v>
      </c>
      <c r="D60" s="157">
        <v>0</v>
      </c>
      <c r="E60" s="157">
        <v>0</v>
      </c>
      <c r="F60" s="157">
        <v>0</v>
      </c>
      <c r="G60" s="157">
        <v>0</v>
      </c>
      <c r="H60" s="157">
        <v>0</v>
      </c>
      <c r="I60" s="157">
        <v>0</v>
      </c>
      <c r="J60" s="157">
        <v>0</v>
      </c>
      <c r="K60" s="157">
        <v>0</v>
      </c>
      <c r="L60" s="157">
        <v>0</v>
      </c>
      <c r="M60" s="157">
        <v>0</v>
      </c>
      <c r="N60" s="157">
        <v>0</v>
      </c>
      <c r="O60" s="157">
        <v>0</v>
      </c>
      <c r="P60" s="157">
        <v>0</v>
      </c>
      <c r="Q60" s="157">
        <v>0</v>
      </c>
      <c r="R60" s="157">
        <v>0</v>
      </c>
      <c r="S60" s="157">
        <v>0</v>
      </c>
      <c r="T60" s="157">
        <v>0</v>
      </c>
      <c r="U60" s="157">
        <v>0</v>
      </c>
      <c r="V60" s="157">
        <v>0</v>
      </c>
      <c r="W60" s="157">
        <v>0</v>
      </c>
      <c r="X60" s="157">
        <v>0</v>
      </c>
      <c r="Y60" s="157">
        <v>0</v>
      </c>
      <c r="Z60" s="157">
        <v>0</v>
      </c>
      <c r="AA60" s="157">
        <v>0</v>
      </c>
      <c r="AB60" s="157">
        <v>0</v>
      </c>
      <c r="AC60" s="157">
        <v>0</v>
      </c>
      <c r="AD60" s="157">
        <v>0</v>
      </c>
      <c r="AE60" s="157">
        <v>0</v>
      </c>
      <c r="AF60" s="157">
        <v>0</v>
      </c>
      <c r="AG60" s="157">
        <v>0</v>
      </c>
    </row>
    <row r="61" spans="1:33">
      <c r="A61" t="s">
        <v>1224</v>
      </c>
      <c r="B61" t="s">
        <v>1206</v>
      </c>
      <c r="C61">
        <v>78095000000000</v>
      </c>
      <c r="D61">
        <v>76046063424997.656</v>
      </c>
      <c r="E61">
        <v>75150229162404.766</v>
      </c>
      <c r="F61">
        <v>75612738668278.953</v>
      </c>
      <c r="G61">
        <v>75867346442352.203</v>
      </c>
      <c r="H61">
        <v>76421761475341.25</v>
      </c>
      <c r="I61">
        <v>76665617323196.297</v>
      </c>
      <c r="J61">
        <v>76857867688360.797</v>
      </c>
      <c r="K61">
        <v>77056086800159.344</v>
      </c>
      <c r="L61">
        <v>77263103499597.953</v>
      </c>
      <c r="M61">
        <v>77646477009071.469</v>
      </c>
      <c r="N61">
        <v>78479437637033.062</v>
      </c>
      <c r="O61">
        <v>78763419785393.438</v>
      </c>
      <c r="P61">
        <v>79207986455527.641</v>
      </c>
      <c r="Q61">
        <v>79742946744068.812</v>
      </c>
      <c r="R61">
        <v>80267481706982.641</v>
      </c>
      <c r="S61">
        <v>80683553683913.875</v>
      </c>
      <c r="T61">
        <v>81132866851483.453</v>
      </c>
      <c r="U61">
        <v>81598558210101.719</v>
      </c>
      <c r="V61">
        <v>82134466710612.109</v>
      </c>
      <c r="W61">
        <v>82722702339568.984</v>
      </c>
      <c r="X61">
        <v>83297715219074.094</v>
      </c>
      <c r="Y61">
        <v>83993544510242.031</v>
      </c>
      <c r="Z61">
        <v>84772487005852.016</v>
      </c>
      <c r="AA61">
        <v>85575630743345.312</v>
      </c>
      <c r="AB61">
        <v>86777593764293.266</v>
      </c>
      <c r="AC61">
        <v>87193797538027.438</v>
      </c>
      <c r="AD61">
        <v>88696289549958.094</v>
      </c>
      <c r="AE61">
        <v>89538811531053.609</v>
      </c>
      <c r="AF61">
        <v>90446446052522.516</v>
      </c>
      <c r="AG61">
        <v>91366597386278</v>
      </c>
    </row>
    <row r="62" spans="1:33">
      <c r="A62" t="s">
        <v>1224</v>
      </c>
      <c r="B62" t="s">
        <v>1207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>
      <c r="A63" t="s">
        <v>1224</v>
      </c>
      <c r="B63" t="s">
        <v>1208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>
      <c r="A64" t="s">
        <v>1224</v>
      </c>
      <c r="B64" t="s">
        <v>1209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>
      <c r="A65" t="s">
        <v>1224</v>
      </c>
      <c r="B65" t="s">
        <v>1210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>
      <c r="A66" t="s">
        <v>1224</v>
      </c>
      <c r="B66" t="s">
        <v>1211</v>
      </c>
      <c r="C66">
        <v>0</v>
      </c>
      <c r="D66" s="157">
        <v>0</v>
      </c>
      <c r="E66" s="157">
        <v>0</v>
      </c>
      <c r="F66" s="157">
        <v>0</v>
      </c>
      <c r="G66" s="157">
        <v>0</v>
      </c>
      <c r="H66" s="157">
        <v>0</v>
      </c>
      <c r="I66" s="157">
        <v>0</v>
      </c>
      <c r="J66" s="157">
        <v>0</v>
      </c>
      <c r="K66" s="157">
        <v>0</v>
      </c>
      <c r="L66" s="157">
        <v>0</v>
      </c>
      <c r="M66" s="157">
        <v>0</v>
      </c>
      <c r="N66" s="157">
        <v>0</v>
      </c>
      <c r="O66" s="157">
        <v>0</v>
      </c>
      <c r="P66" s="157">
        <v>0</v>
      </c>
      <c r="Q66" s="157">
        <v>0</v>
      </c>
      <c r="R66" s="157">
        <v>0</v>
      </c>
      <c r="S66" s="157">
        <v>0</v>
      </c>
      <c r="T66" s="157">
        <v>0</v>
      </c>
      <c r="U66" s="157">
        <v>0</v>
      </c>
      <c r="V66" s="157">
        <v>0</v>
      </c>
      <c r="W66" s="157">
        <v>0</v>
      </c>
      <c r="X66" s="157">
        <v>0</v>
      </c>
      <c r="Y66" s="157">
        <v>0</v>
      </c>
      <c r="Z66" s="157">
        <v>0</v>
      </c>
      <c r="AA66" s="157">
        <v>0</v>
      </c>
      <c r="AB66" s="157">
        <v>0</v>
      </c>
      <c r="AC66" s="157">
        <v>0</v>
      </c>
      <c r="AD66" s="157">
        <v>0</v>
      </c>
      <c r="AE66" s="157">
        <v>0</v>
      </c>
      <c r="AF66" s="157">
        <v>0</v>
      </c>
      <c r="AG66" s="157">
        <v>0</v>
      </c>
    </row>
    <row r="67" spans="1:33">
      <c r="A67" t="s">
        <v>1224</v>
      </c>
      <c r="B67" t="s">
        <v>1212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>
      <c r="A68" t="s">
        <v>1224</v>
      </c>
      <c r="B68" t="s">
        <v>1213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>
      <c r="A69" t="s">
        <v>1224</v>
      </c>
      <c r="B69" t="s">
        <v>1214</v>
      </c>
      <c r="C69">
        <v>0</v>
      </c>
      <c r="D69" s="118">
        <v>0</v>
      </c>
      <c r="E69" s="118">
        <v>0</v>
      </c>
      <c r="F69" s="118">
        <v>0</v>
      </c>
      <c r="G69" s="118">
        <v>0</v>
      </c>
      <c r="H69" s="118">
        <v>0</v>
      </c>
      <c r="I69" s="118">
        <v>0</v>
      </c>
      <c r="J69" s="118">
        <v>0</v>
      </c>
      <c r="K69" s="118">
        <v>0</v>
      </c>
      <c r="L69" s="118">
        <v>0</v>
      </c>
      <c r="M69" s="118">
        <v>0</v>
      </c>
      <c r="N69" s="118">
        <v>0</v>
      </c>
      <c r="O69" s="118">
        <v>0</v>
      </c>
      <c r="P69" s="118">
        <v>0</v>
      </c>
      <c r="Q69" s="118">
        <v>0</v>
      </c>
      <c r="R69" s="118">
        <v>0</v>
      </c>
      <c r="S69" s="118">
        <v>0</v>
      </c>
      <c r="T69" s="118">
        <v>0</v>
      </c>
      <c r="U69" s="118">
        <v>0</v>
      </c>
      <c r="V69" s="118">
        <v>0</v>
      </c>
      <c r="W69" s="118">
        <v>0</v>
      </c>
      <c r="X69" s="118">
        <v>0</v>
      </c>
      <c r="Y69" s="118">
        <v>0</v>
      </c>
      <c r="Z69" s="118">
        <v>0</v>
      </c>
      <c r="AA69" s="118">
        <v>0</v>
      </c>
      <c r="AB69" s="118">
        <v>0</v>
      </c>
      <c r="AC69" s="118">
        <v>0</v>
      </c>
      <c r="AD69" s="118">
        <v>0</v>
      </c>
      <c r="AE69" s="118">
        <v>0</v>
      </c>
      <c r="AF69" s="118">
        <v>0</v>
      </c>
      <c r="AG69" s="118">
        <v>0</v>
      </c>
    </row>
    <row r="70" spans="1:33">
      <c r="A70" t="s">
        <v>1224</v>
      </c>
      <c r="B70" t="s">
        <v>1215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>
      <c r="A71" t="s">
        <v>1224</v>
      </c>
      <c r="B71" t="s">
        <v>1216</v>
      </c>
      <c r="C71">
        <v>0</v>
      </c>
      <c r="D71" s="157">
        <v>0</v>
      </c>
      <c r="E71" s="157">
        <v>0</v>
      </c>
      <c r="F71" s="157">
        <v>0</v>
      </c>
      <c r="G71" s="157">
        <v>0</v>
      </c>
      <c r="H71" s="157">
        <v>0</v>
      </c>
      <c r="I71" s="157">
        <v>0</v>
      </c>
      <c r="J71" s="157">
        <v>0</v>
      </c>
      <c r="K71" s="157">
        <v>0</v>
      </c>
      <c r="L71" s="157">
        <v>0</v>
      </c>
      <c r="M71" s="157">
        <v>0</v>
      </c>
      <c r="N71" s="157">
        <v>0</v>
      </c>
      <c r="O71" s="157">
        <v>0</v>
      </c>
      <c r="P71" s="157">
        <v>0</v>
      </c>
      <c r="Q71" s="157">
        <v>0</v>
      </c>
      <c r="R71" s="157">
        <v>0</v>
      </c>
      <c r="S71" s="157">
        <v>0</v>
      </c>
      <c r="T71" s="157">
        <v>0</v>
      </c>
      <c r="U71" s="157">
        <v>0</v>
      </c>
      <c r="V71" s="157">
        <v>0</v>
      </c>
      <c r="W71" s="157">
        <v>0</v>
      </c>
      <c r="X71" s="157">
        <v>0</v>
      </c>
      <c r="Y71" s="157">
        <v>0</v>
      </c>
      <c r="Z71" s="157">
        <v>0</v>
      </c>
      <c r="AA71" s="157">
        <v>0</v>
      </c>
      <c r="AB71" s="157">
        <v>0</v>
      </c>
      <c r="AC71" s="157">
        <v>0</v>
      </c>
      <c r="AD71" s="157">
        <v>0</v>
      </c>
      <c r="AE71" s="157">
        <v>0</v>
      </c>
      <c r="AF71" s="157">
        <v>0</v>
      </c>
      <c r="AG71" s="157">
        <v>0</v>
      </c>
    </row>
    <row r="72" spans="1:33">
      <c r="A72" t="s">
        <v>1224</v>
      </c>
      <c r="B72" t="s">
        <v>1217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>
      <c r="A73" t="s">
        <v>1224</v>
      </c>
      <c r="B73" t="s">
        <v>1218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>
      <c r="A74" t="s">
        <v>1224</v>
      </c>
      <c r="B74" t="s">
        <v>1219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>
      <c r="A75" t="s">
        <v>1224</v>
      </c>
      <c r="B75" t="s">
        <v>1220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>
      <c r="A76" t="s">
        <v>1224</v>
      </c>
      <c r="B76" t="s">
        <v>1221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>
      <c r="A77" t="s">
        <v>1224</v>
      </c>
      <c r="B77" t="s">
        <v>1222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>
      <c r="A78" t="s">
        <v>1225</v>
      </c>
      <c r="B78" t="s">
        <v>1198</v>
      </c>
      <c r="C78">
        <v>82785859416139.766</v>
      </c>
      <c r="D78">
        <v>87763797330922.547</v>
      </c>
      <c r="E78">
        <v>90909902880337.266</v>
      </c>
      <c r="F78">
        <v>93107245721170.797</v>
      </c>
      <c r="G78">
        <v>94828012255363.75</v>
      </c>
      <c r="H78">
        <v>96642500117797.328</v>
      </c>
      <c r="I78">
        <v>98362062915181.906</v>
      </c>
      <c r="J78">
        <v>100038629271611.2</v>
      </c>
      <c r="K78">
        <v>101395859899000</v>
      </c>
      <c r="L78">
        <v>102797933221278.3</v>
      </c>
      <c r="M78">
        <v>104257056906590.41</v>
      </c>
      <c r="N78">
        <v>105753298614424.41</v>
      </c>
      <c r="O78">
        <v>107278652512201.91</v>
      </c>
      <c r="P78">
        <v>108626683005110.3</v>
      </c>
      <c r="Q78">
        <v>110169049768862.2</v>
      </c>
      <c r="R78">
        <v>111707714275342.2</v>
      </c>
      <c r="S78">
        <v>113217669776879</v>
      </c>
      <c r="T78">
        <v>114773545439616.3</v>
      </c>
      <c r="U78">
        <v>116333743704721.41</v>
      </c>
      <c r="V78">
        <v>117905612634548</v>
      </c>
      <c r="W78">
        <v>119448356165562.2</v>
      </c>
      <c r="X78">
        <v>120986548140480</v>
      </c>
      <c r="Y78">
        <v>122570057857824.59</v>
      </c>
      <c r="Z78">
        <v>124156720406391.7</v>
      </c>
      <c r="AA78">
        <v>125774006774156.09</v>
      </c>
      <c r="AB78">
        <v>127426468674462.91</v>
      </c>
      <c r="AC78">
        <v>129088101146543.3</v>
      </c>
      <c r="AD78">
        <v>130775331934926.5</v>
      </c>
      <c r="AE78">
        <v>132516039772792.41</v>
      </c>
      <c r="AF78">
        <v>134291945786975.91</v>
      </c>
      <c r="AG78">
        <v>136107496334367.2</v>
      </c>
    </row>
    <row r="79" spans="1:33">
      <c r="A79" t="s">
        <v>1225</v>
      </c>
      <c r="B79" t="s">
        <v>1199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>
      <c r="A80" t="s">
        <v>1225</v>
      </c>
      <c r="B80" t="s">
        <v>1200</v>
      </c>
      <c r="C80">
        <v>11764345508.13982</v>
      </c>
      <c r="D80">
        <v>11443411034.689421</v>
      </c>
      <c r="E80">
        <v>12097614383.282221</v>
      </c>
      <c r="F80">
        <v>12474833893.7339</v>
      </c>
      <c r="G80">
        <v>12631766531.849461</v>
      </c>
      <c r="H80">
        <v>12783608834.763849</v>
      </c>
      <c r="I80">
        <v>12905841623.989479</v>
      </c>
      <c r="J80">
        <v>12901633297.55633</v>
      </c>
      <c r="K80">
        <v>12962255080.612049</v>
      </c>
      <c r="L80">
        <v>13028807094.07939</v>
      </c>
      <c r="M80">
        <v>13112944398.66577</v>
      </c>
      <c r="N80">
        <v>13171605198.66083</v>
      </c>
      <c r="O80">
        <v>13166004333.09659</v>
      </c>
      <c r="P80">
        <v>13204610882.68568</v>
      </c>
      <c r="Q80">
        <v>13241895161.604361</v>
      </c>
      <c r="R80">
        <v>13218799944.070101</v>
      </c>
      <c r="S80">
        <v>13190469696.51623</v>
      </c>
      <c r="T80">
        <v>13189844526.99078</v>
      </c>
      <c r="U80">
        <v>13185397596.663691</v>
      </c>
      <c r="V80">
        <v>13186518922.108009</v>
      </c>
      <c r="W80">
        <v>13176809816.633221</v>
      </c>
      <c r="X80">
        <v>13176065077.867411</v>
      </c>
      <c r="Y80">
        <v>13248354811.1115</v>
      </c>
      <c r="Z80">
        <v>13341756920.170259</v>
      </c>
      <c r="AA80">
        <v>13407649669.35607</v>
      </c>
      <c r="AB80">
        <v>13406233370.81308</v>
      </c>
      <c r="AC80">
        <v>13449455958.34342</v>
      </c>
      <c r="AD80">
        <v>13489481717.00346</v>
      </c>
      <c r="AE80">
        <v>13529264535.67687</v>
      </c>
      <c r="AF80">
        <v>13572494310.42931</v>
      </c>
      <c r="AG80">
        <v>13586926489.99593</v>
      </c>
    </row>
    <row r="81" spans="1:33">
      <c r="A81" t="s">
        <v>1225</v>
      </c>
      <c r="B81" t="s">
        <v>1201</v>
      </c>
      <c r="C81">
        <v>2055992382628.436</v>
      </c>
      <c r="D81">
        <v>1999904363768.3679</v>
      </c>
      <c r="E81">
        <v>2114236019572.4399</v>
      </c>
      <c r="F81">
        <v>2180160676369.613</v>
      </c>
      <c r="G81">
        <v>2207586962713.2212</v>
      </c>
      <c r="H81">
        <v>2234123638122.5552</v>
      </c>
      <c r="I81">
        <v>2255485615580.751</v>
      </c>
      <c r="J81">
        <v>2254750148649.4048</v>
      </c>
      <c r="K81">
        <v>2265344696735.2012</v>
      </c>
      <c r="L81">
        <v>2276975639794.6992</v>
      </c>
      <c r="M81">
        <v>2291679871084.4712</v>
      </c>
      <c r="N81">
        <v>2301931708542.4321</v>
      </c>
      <c r="O81">
        <v>2300952874919.4111</v>
      </c>
      <c r="P81">
        <v>2307699937203.48</v>
      </c>
      <c r="Q81">
        <v>2314215913242.7378</v>
      </c>
      <c r="R81">
        <v>2310179684343.0752</v>
      </c>
      <c r="S81">
        <v>2305228556961.749</v>
      </c>
      <c r="T81">
        <v>2305119299393.5068</v>
      </c>
      <c r="U81">
        <v>2304342132922.813</v>
      </c>
      <c r="V81">
        <v>2304538101034.2891</v>
      </c>
      <c r="W81">
        <v>2302841292071.606</v>
      </c>
      <c r="X81">
        <v>2302711138020.2402</v>
      </c>
      <c r="Y81">
        <v>2315344831988.957</v>
      </c>
      <c r="Z81">
        <v>2331668224107.4019</v>
      </c>
      <c r="AA81">
        <v>2343183951038.6411</v>
      </c>
      <c r="AB81">
        <v>2342936432040.334</v>
      </c>
      <c r="AC81">
        <v>2350490214837.5479</v>
      </c>
      <c r="AD81">
        <v>2357485304777.4868</v>
      </c>
      <c r="AE81">
        <v>2364437937382.1182</v>
      </c>
      <c r="AF81">
        <v>2371992976252.0879</v>
      </c>
      <c r="AG81">
        <v>2374515211869.2891</v>
      </c>
    </row>
    <row r="82" spans="1:33">
      <c r="A82" t="s">
        <v>1225</v>
      </c>
      <c r="B82" t="s">
        <v>1202</v>
      </c>
      <c r="C82">
        <v>714228819800.85876</v>
      </c>
      <c r="D82">
        <v>1175958516498.356</v>
      </c>
      <c r="E82">
        <v>967713246311.58337</v>
      </c>
      <c r="F82">
        <v>764733816795.45288</v>
      </c>
      <c r="G82">
        <v>664419485576.87085</v>
      </c>
      <c r="H82">
        <v>633732316279.65088</v>
      </c>
      <c r="I82">
        <v>617123099717.09741</v>
      </c>
      <c r="J82">
        <v>621309410942.72766</v>
      </c>
      <c r="K82">
        <v>617099630584.25476</v>
      </c>
      <c r="L82">
        <v>621405868987.99231</v>
      </c>
      <c r="M82">
        <v>626273411422.82483</v>
      </c>
      <c r="N82">
        <v>621163853449.53381</v>
      </c>
      <c r="O82">
        <v>619335987274.5575</v>
      </c>
      <c r="P82">
        <v>622938450466.11536</v>
      </c>
      <c r="Q82">
        <v>625521381268.63733</v>
      </c>
      <c r="R82">
        <v>625594028189.44421</v>
      </c>
      <c r="S82">
        <v>629023929062.30554</v>
      </c>
      <c r="T82">
        <v>629684651381.82239</v>
      </c>
      <c r="U82">
        <v>629115858159.34229</v>
      </c>
      <c r="V82">
        <v>633693885181.84229</v>
      </c>
      <c r="W82">
        <v>622850797502.77576</v>
      </c>
      <c r="X82">
        <v>620666846653.24316</v>
      </c>
      <c r="Y82">
        <v>620168209286.23218</v>
      </c>
      <c r="Z82">
        <v>618949887132.3009</v>
      </c>
      <c r="AA82">
        <v>621789531446.35034</v>
      </c>
      <c r="AB82">
        <v>624894392448.30554</v>
      </c>
      <c r="AC82">
        <v>624824523428.32544</v>
      </c>
      <c r="AD82">
        <v>627867704899.40735</v>
      </c>
      <c r="AE82">
        <v>634187136342.76892</v>
      </c>
      <c r="AF82">
        <v>640247035624.60022</v>
      </c>
      <c r="AG82">
        <v>646618093927.98865</v>
      </c>
    </row>
    <row r="83" spans="1:33">
      <c r="A83" t="s">
        <v>1225</v>
      </c>
      <c r="B83" t="s">
        <v>1203</v>
      </c>
      <c r="C83">
        <v>5037120729.6799259</v>
      </c>
      <c r="D83">
        <v>5418855665.3680601</v>
      </c>
      <c r="E83">
        <v>5513547134.0955238</v>
      </c>
      <c r="F83">
        <v>5362448585.8983097</v>
      </c>
      <c r="G83">
        <v>5251538093.9905758</v>
      </c>
      <c r="H83">
        <v>5240290344.3698397</v>
      </c>
      <c r="I83">
        <v>5253228174.7412901</v>
      </c>
      <c r="J83">
        <v>5287364760.7151546</v>
      </c>
      <c r="K83">
        <v>5280092676.5240231</v>
      </c>
      <c r="L83">
        <v>5308211204.6896067</v>
      </c>
      <c r="M83">
        <v>5326071247.2174158</v>
      </c>
      <c r="N83">
        <v>5345683543.1361647</v>
      </c>
      <c r="O83">
        <v>5346683380.6973982</v>
      </c>
      <c r="P83">
        <v>5361837433.0742884</v>
      </c>
      <c r="Q83">
        <v>5384704276.3846169</v>
      </c>
      <c r="R83">
        <v>5409617318.5617981</v>
      </c>
      <c r="S83">
        <v>5440215139.3601837</v>
      </c>
      <c r="T83">
        <v>5457033472.956809</v>
      </c>
      <c r="U83">
        <v>5481540912.6715431</v>
      </c>
      <c r="V83">
        <v>5531788671.327322</v>
      </c>
      <c r="W83">
        <v>5529716672.9294891</v>
      </c>
      <c r="X83">
        <v>5570351780.1082354</v>
      </c>
      <c r="Y83">
        <v>5625387255.004775</v>
      </c>
      <c r="Z83">
        <v>5679522706.918951</v>
      </c>
      <c r="AA83">
        <v>5753682401.3612871</v>
      </c>
      <c r="AB83">
        <v>5821122375.3413248</v>
      </c>
      <c r="AC83">
        <v>5872193181.3296576</v>
      </c>
      <c r="AD83">
        <v>5928762670.9616413</v>
      </c>
      <c r="AE83">
        <v>6004796426.4165907</v>
      </c>
      <c r="AF83">
        <v>6077177222.0507412</v>
      </c>
      <c r="AG83">
        <v>6152379894.2536526</v>
      </c>
    </row>
    <row r="84" spans="1:33">
      <c r="A84" t="s">
        <v>1225</v>
      </c>
      <c r="B84" t="s">
        <v>1204</v>
      </c>
      <c r="C84">
        <v>604034968059.86499</v>
      </c>
      <c r="D84">
        <v>607811362171.54309</v>
      </c>
      <c r="E84">
        <v>645341335042.85168</v>
      </c>
      <c r="F84">
        <v>638224357676.36084</v>
      </c>
      <c r="G84">
        <v>634019371174.54028</v>
      </c>
      <c r="H84">
        <v>647656177943.04688</v>
      </c>
      <c r="I84">
        <v>654221228260.91919</v>
      </c>
      <c r="J84">
        <v>649385133866.33984</v>
      </c>
      <c r="K84">
        <v>631748969389.28149</v>
      </c>
      <c r="L84">
        <v>619798496436.07971</v>
      </c>
      <c r="M84">
        <v>609967529043.42676</v>
      </c>
      <c r="N84">
        <v>614714959588.84692</v>
      </c>
      <c r="O84">
        <v>626023479570.46997</v>
      </c>
      <c r="P84">
        <v>626176780731.79272</v>
      </c>
      <c r="Q84">
        <v>616935503081.69324</v>
      </c>
      <c r="R84">
        <v>619346097746.10852</v>
      </c>
      <c r="S84">
        <v>625029170818.70374</v>
      </c>
      <c r="T84">
        <v>619666638540.83618</v>
      </c>
      <c r="U84">
        <v>619818237355.06213</v>
      </c>
      <c r="V84">
        <v>623217595009.53833</v>
      </c>
      <c r="W84">
        <v>621740595076.82971</v>
      </c>
      <c r="X84">
        <v>631254089285.60901</v>
      </c>
      <c r="Y84">
        <v>640204768369.92664</v>
      </c>
      <c r="Z84">
        <v>652562508272.03101</v>
      </c>
      <c r="AA84">
        <v>674888330903.2323</v>
      </c>
      <c r="AB84">
        <v>695292216862.58618</v>
      </c>
      <c r="AC84">
        <v>710300417764.99597</v>
      </c>
      <c r="AD84">
        <v>721017013511.75928</v>
      </c>
      <c r="AE84">
        <v>731849129559.27551</v>
      </c>
      <c r="AF84">
        <v>741610410107.48572</v>
      </c>
      <c r="AG84">
        <v>754812099634.44666</v>
      </c>
    </row>
    <row r="85" spans="1:33">
      <c r="A85" t="s">
        <v>1225</v>
      </c>
      <c r="B85" t="s">
        <v>1205</v>
      </c>
      <c r="C85">
        <v>130839314710.8391</v>
      </c>
      <c r="D85">
        <v>137626036150.57629</v>
      </c>
      <c r="E85">
        <v>139657240944.34229</v>
      </c>
      <c r="F85">
        <v>138328475389.7785</v>
      </c>
      <c r="G85">
        <v>138750093042.707</v>
      </c>
      <c r="H85">
        <v>139689860768.84549</v>
      </c>
      <c r="I85">
        <v>140648421281.01669</v>
      </c>
      <c r="J85">
        <v>140394654457.32291</v>
      </c>
      <c r="K85">
        <v>138392302369.2197</v>
      </c>
      <c r="L85">
        <v>137100223415.1797</v>
      </c>
      <c r="M85">
        <v>135524968425.59081</v>
      </c>
      <c r="N85">
        <v>134356519462.58121</v>
      </c>
      <c r="O85">
        <v>132768293597.8945</v>
      </c>
      <c r="P85">
        <v>131669664757.93559</v>
      </c>
      <c r="Q85">
        <v>130703955281.6017</v>
      </c>
      <c r="R85">
        <v>129672792115.4182</v>
      </c>
      <c r="S85">
        <v>128904257063.8369</v>
      </c>
      <c r="T85">
        <v>127482298126.14529</v>
      </c>
      <c r="U85">
        <v>126286066661.68871</v>
      </c>
      <c r="V85">
        <v>125602334592.1819</v>
      </c>
      <c r="W85">
        <v>123769417235.55299</v>
      </c>
      <c r="X85">
        <v>122262312850.4379</v>
      </c>
      <c r="Y85">
        <v>121125028234.1976</v>
      </c>
      <c r="Z85">
        <v>119924729993.72031</v>
      </c>
      <c r="AA85">
        <v>119350158754.24361</v>
      </c>
      <c r="AB85">
        <v>118478755673.4221</v>
      </c>
      <c r="AC85">
        <v>117239116725.9653</v>
      </c>
      <c r="AD85">
        <v>116568269915.2188</v>
      </c>
      <c r="AE85">
        <v>116278201764.51891</v>
      </c>
      <c r="AF85">
        <v>115870411150.061</v>
      </c>
      <c r="AG85">
        <v>115629015887.1039</v>
      </c>
    </row>
    <row r="86" spans="1:33">
      <c r="A86" t="s">
        <v>1225</v>
      </c>
      <c r="B86" t="s">
        <v>1206</v>
      </c>
      <c r="C86">
        <v>269128322016.64041</v>
      </c>
      <c r="D86">
        <v>290693862267.6015</v>
      </c>
      <c r="E86">
        <v>209931354958.87271</v>
      </c>
      <c r="F86">
        <v>156867178600.42841</v>
      </c>
      <c r="G86">
        <v>366029589770.01819</v>
      </c>
      <c r="H86">
        <v>457906046560.2749</v>
      </c>
      <c r="I86">
        <v>230328547994.78769</v>
      </c>
      <c r="J86">
        <v>335701224940.65179</v>
      </c>
      <c r="K86">
        <v>386813960414.26782</v>
      </c>
      <c r="L86">
        <v>34944392559.254768</v>
      </c>
      <c r="M86">
        <v>2793579240.092896</v>
      </c>
      <c r="N86">
        <v>1724682035.0145919</v>
      </c>
      <c r="O86">
        <v>1117600051.555846</v>
      </c>
      <c r="P86">
        <v>1853674430.047292</v>
      </c>
      <c r="Q86">
        <v>1898408896.441479</v>
      </c>
      <c r="R86">
        <v>607562999.22642517</v>
      </c>
      <c r="S86">
        <v>4272462217.8232989</v>
      </c>
      <c r="T86">
        <v>3138267122.2825131</v>
      </c>
      <c r="U86">
        <v>1343036108.0082719</v>
      </c>
      <c r="V86">
        <v>1371456122.9486649</v>
      </c>
      <c r="W86">
        <v>3781184780.4333758</v>
      </c>
      <c r="X86">
        <v>4837054475.1370306</v>
      </c>
      <c r="Y86">
        <v>3515463653.437799</v>
      </c>
      <c r="Z86">
        <v>3433410380.4011488</v>
      </c>
      <c r="AA86">
        <v>869957100.49555361</v>
      </c>
      <c r="AB86">
        <v>1213562697.2078919</v>
      </c>
      <c r="AC86">
        <v>172444152.71307531</v>
      </c>
      <c r="AD86">
        <v>0</v>
      </c>
      <c r="AE86">
        <v>0</v>
      </c>
      <c r="AF86">
        <v>0</v>
      </c>
      <c r="AG86">
        <v>255780134.46353629</v>
      </c>
    </row>
    <row r="87" spans="1:33">
      <c r="A87" t="s">
        <v>1225</v>
      </c>
      <c r="B87" t="s">
        <v>1207</v>
      </c>
      <c r="C87">
        <v>5282415574190.1172</v>
      </c>
      <c r="D87">
        <v>4563086114364.21</v>
      </c>
      <c r="E87">
        <v>4711958896661.8115</v>
      </c>
      <c r="F87">
        <v>4469384698695.8291</v>
      </c>
      <c r="G87">
        <v>4268565628086.2612</v>
      </c>
      <c r="H87">
        <v>4214445599910.5859</v>
      </c>
      <c r="I87">
        <v>4182090305028.77</v>
      </c>
      <c r="J87">
        <v>4301394318462.7358</v>
      </c>
      <c r="K87">
        <v>4385448942239.479</v>
      </c>
      <c r="L87">
        <v>4520488010506.2979</v>
      </c>
      <c r="M87">
        <v>4617151616246.127</v>
      </c>
      <c r="N87">
        <v>4706439334025.7539</v>
      </c>
      <c r="O87">
        <v>4740024313035.3867</v>
      </c>
      <c r="P87">
        <v>4828441379984.751</v>
      </c>
      <c r="Q87">
        <v>4905849606101.8789</v>
      </c>
      <c r="R87">
        <v>4965351647633.5537</v>
      </c>
      <c r="S87">
        <v>5007883926634.5439</v>
      </c>
      <c r="T87">
        <v>5066669546298.6611</v>
      </c>
      <c r="U87">
        <v>5082932129615.5166</v>
      </c>
      <c r="V87">
        <v>5109891448834.6357</v>
      </c>
      <c r="W87">
        <v>4957685983707.6084</v>
      </c>
      <c r="X87">
        <v>4937942709959.3496</v>
      </c>
      <c r="Y87">
        <v>4955054455383.4873</v>
      </c>
      <c r="Z87">
        <v>4966008322985.1318</v>
      </c>
      <c r="AA87">
        <v>4971418475484.207</v>
      </c>
      <c r="AB87">
        <v>5007912995406.2314</v>
      </c>
      <c r="AC87">
        <v>5010183917215.1426</v>
      </c>
      <c r="AD87">
        <v>5038999239963.8867</v>
      </c>
      <c r="AE87">
        <v>5090187809444.8252</v>
      </c>
      <c r="AF87">
        <v>5180998491302.793</v>
      </c>
      <c r="AG87">
        <v>5252628503499.2432</v>
      </c>
    </row>
    <row r="88" spans="1:33">
      <c r="A88" t="s">
        <v>1225</v>
      </c>
      <c r="B88" t="s">
        <v>1208</v>
      </c>
      <c r="C88">
        <v>76469953918.452896</v>
      </c>
      <c r="D88">
        <v>149230815713.65659</v>
      </c>
      <c r="E88">
        <v>117856912309.091</v>
      </c>
      <c r="F88">
        <v>80193469356.759674</v>
      </c>
      <c r="G88">
        <v>63226698753.92527</v>
      </c>
      <c r="H88">
        <v>57668256209.747749</v>
      </c>
      <c r="I88">
        <v>54425283414.581192</v>
      </c>
      <c r="J88">
        <v>54767843912.357513</v>
      </c>
      <c r="K88">
        <v>54639278865.755478</v>
      </c>
      <c r="L88">
        <v>55368454564.711227</v>
      </c>
      <c r="M88">
        <v>55215913801.146568</v>
      </c>
      <c r="N88">
        <v>55146828016.26442</v>
      </c>
      <c r="O88">
        <v>55320827858.329498</v>
      </c>
      <c r="P88">
        <v>56294875185.721802</v>
      </c>
      <c r="Q88">
        <v>56990089795.751961</v>
      </c>
      <c r="R88">
        <v>57396080407.027603</v>
      </c>
      <c r="S88">
        <v>57944978198.077057</v>
      </c>
      <c r="T88">
        <v>58581579486.503342</v>
      </c>
      <c r="U88">
        <v>58746622260.493217</v>
      </c>
      <c r="V88">
        <v>59611074041.950287</v>
      </c>
      <c r="W88">
        <v>58015417014.390511</v>
      </c>
      <c r="X88">
        <v>58158351254.792953</v>
      </c>
      <c r="Y88">
        <v>58542963969.454071</v>
      </c>
      <c r="Z88">
        <v>58864200691.873123</v>
      </c>
      <c r="AA88">
        <v>59514900567.813553</v>
      </c>
      <c r="AB88">
        <v>60341305105.422462</v>
      </c>
      <c r="AC88">
        <v>60722426998.990822</v>
      </c>
      <c r="AD88">
        <v>61451846243.604233</v>
      </c>
      <c r="AE88">
        <v>62587391402.636383</v>
      </c>
      <c r="AF88">
        <v>63820192460.950363</v>
      </c>
      <c r="AG88">
        <v>64948864220.311523</v>
      </c>
    </row>
    <row r="89" spans="1:33">
      <c r="A89" t="s">
        <v>1225</v>
      </c>
      <c r="B89" t="s">
        <v>1209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>
      <c r="A90" t="s">
        <v>1225</v>
      </c>
      <c r="B90" t="s">
        <v>1210</v>
      </c>
      <c r="C90">
        <v>77525747999.999985</v>
      </c>
      <c r="D90">
        <v>76810608720</v>
      </c>
      <c r="E90">
        <v>79295390639.999985</v>
      </c>
      <c r="F90">
        <v>80419547520</v>
      </c>
      <c r="G90">
        <v>80148864960</v>
      </c>
      <c r="H90">
        <v>80048729520</v>
      </c>
      <c r="I90">
        <v>79573304879.999985</v>
      </c>
      <c r="J90">
        <v>79107386400</v>
      </c>
      <c r="K90">
        <v>78476111280</v>
      </c>
      <c r="L90">
        <v>78079924080</v>
      </c>
      <c r="M90">
        <v>77860602000</v>
      </c>
      <c r="N90">
        <v>77873976719.999985</v>
      </c>
      <c r="O90">
        <v>77246609040</v>
      </c>
      <c r="P90">
        <v>76429545839.999985</v>
      </c>
      <c r="Q90">
        <v>74022057360</v>
      </c>
      <c r="R90">
        <v>74280589920</v>
      </c>
      <c r="S90">
        <v>74037551040</v>
      </c>
      <c r="T90">
        <v>73419048000</v>
      </c>
      <c r="U90">
        <v>72815358239.999985</v>
      </c>
      <c r="V90">
        <v>72142034400</v>
      </c>
      <c r="W90">
        <v>71457182640</v>
      </c>
      <c r="X90">
        <v>70871902559.999985</v>
      </c>
      <c r="Y90">
        <v>70135612559.999985</v>
      </c>
      <c r="Z90">
        <v>69527432160</v>
      </c>
      <c r="AA90">
        <v>69115206960</v>
      </c>
      <c r="AB90">
        <v>68717522879.999992</v>
      </c>
      <c r="AC90">
        <v>68259827520</v>
      </c>
      <c r="AD90">
        <v>67807108800</v>
      </c>
      <c r="AE90">
        <v>67501531440</v>
      </c>
      <c r="AF90">
        <v>67292609760</v>
      </c>
      <c r="AG90">
        <v>67228321679.999992</v>
      </c>
    </row>
    <row r="91" spans="1:33">
      <c r="A91" t="s">
        <v>1225</v>
      </c>
      <c r="B91" t="s">
        <v>1211</v>
      </c>
      <c r="C91">
        <v>35501046101.053139</v>
      </c>
      <c r="D91">
        <v>29813080738.604912</v>
      </c>
      <c r="E91">
        <v>30655030123.389511</v>
      </c>
      <c r="F91">
        <v>29955766021.223999</v>
      </c>
      <c r="G91">
        <v>29944381702.053398</v>
      </c>
      <c r="H91">
        <v>30649574002.31971</v>
      </c>
      <c r="I91">
        <v>30895562449.087341</v>
      </c>
      <c r="J91">
        <v>30420398760.579159</v>
      </c>
      <c r="K91">
        <v>29377943735.282681</v>
      </c>
      <c r="L91">
        <v>28619397652.109169</v>
      </c>
      <c r="M91">
        <v>27839462848.069691</v>
      </c>
      <c r="N91">
        <v>27687590220.155029</v>
      </c>
      <c r="O91">
        <v>27556570687.244251</v>
      </c>
      <c r="P91">
        <v>27353759132.004028</v>
      </c>
      <c r="Q91">
        <v>27091247989.151482</v>
      </c>
      <c r="R91">
        <v>26725433682.150379</v>
      </c>
      <c r="S91">
        <v>26318058439.612591</v>
      </c>
      <c r="T91">
        <v>25840416346.691681</v>
      </c>
      <c r="U91">
        <v>25570578931.45422</v>
      </c>
      <c r="V91">
        <v>25402165450.645748</v>
      </c>
      <c r="W91">
        <v>24768955819.20216</v>
      </c>
      <c r="X91">
        <v>24432419366.52737</v>
      </c>
      <c r="Y91">
        <v>24412646601.652119</v>
      </c>
      <c r="Z91">
        <v>24389914276.92868</v>
      </c>
      <c r="AA91">
        <v>24254037797.6413</v>
      </c>
      <c r="AB91">
        <v>24003292266.945919</v>
      </c>
      <c r="AC91">
        <v>23623588001.148159</v>
      </c>
      <c r="AD91">
        <v>23275186073.867329</v>
      </c>
      <c r="AE91">
        <v>23064748658.895611</v>
      </c>
      <c r="AF91">
        <v>22819976718.32325</v>
      </c>
      <c r="AG91">
        <v>22827666126.885841</v>
      </c>
    </row>
    <row r="92" spans="1:33">
      <c r="A92" t="s">
        <v>1225</v>
      </c>
      <c r="B92" t="s">
        <v>1212</v>
      </c>
      <c r="C92">
        <v>16515457715.935419</v>
      </c>
      <c r="D92">
        <v>15051298932.536051</v>
      </c>
      <c r="E92">
        <v>15469299818.96858</v>
      </c>
      <c r="F92">
        <v>15279545907.42238</v>
      </c>
      <c r="G92">
        <v>15240408329.74226</v>
      </c>
      <c r="H92">
        <v>15454942706.42948</v>
      </c>
      <c r="I92">
        <v>15672099589.741489</v>
      </c>
      <c r="J92">
        <v>15500992144.79019</v>
      </c>
      <c r="K92">
        <v>15034208190.210091</v>
      </c>
      <c r="L92">
        <v>14715640309.195419</v>
      </c>
      <c r="M92">
        <v>14328642784.97967</v>
      </c>
      <c r="N92">
        <v>14267213900.98884</v>
      </c>
      <c r="O92">
        <v>14233343561.19071</v>
      </c>
      <c r="P92">
        <v>14197673026.167089</v>
      </c>
      <c r="Q92">
        <v>14134555070.112841</v>
      </c>
      <c r="R92">
        <v>13991161741.781139</v>
      </c>
      <c r="S92">
        <v>13868081727.47534</v>
      </c>
      <c r="T92">
        <v>13699041173.33849</v>
      </c>
      <c r="U92">
        <v>13574227637.704451</v>
      </c>
      <c r="V92">
        <v>13559025989.133631</v>
      </c>
      <c r="W92">
        <v>13353003646.66077</v>
      </c>
      <c r="X92">
        <v>13207143384.13117</v>
      </c>
      <c r="Y92">
        <v>13149448238.385799</v>
      </c>
      <c r="Z92">
        <v>13095197910.66452</v>
      </c>
      <c r="AA92">
        <v>13101154112.151331</v>
      </c>
      <c r="AB92">
        <v>13005477069.611349</v>
      </c>
      <c r="AC92">
        <v>12831213726.85733</v>
      </c>
      <c r="AD92">
        <v>12691643035.300739</v>
      </c>
      <c r="AE92">
        <v>12577541772.48999</v>
      </c>
      <c r="AF92">
        <v>12457439858.927601</v>
      </c>
      <c r="AG92">
        <v>12401144865.024281</v>
      </c>
    </row>
    <row r="93" spans="1:33">
      <c r="A93" t="s">
        <v>1225</v>
      </c>
      <c r="B93" t="s">
        <v>1213</v>
      </c>
      <c r="C93">
        <v>59411978417.316063</v>
      </c>
      <c r="D93">
        <v>68468536063.377731</v>
      </c>
      <c r="E93">
        <v>67707109891.311852</v>
      </c>
      <c r="F93">
        <v>63242207566.818703</v>
      </c>
      <c r="G93">
        <v>61248761637.891937</v>
      </c>
      <c r="H93">
        <v>61292415285.320351</v>
      </c>
      <c r="I93">
        <v>61586154079.354797</v>
      </c>
      <c r="J93">
        <v>61651059363.742104</v>
      </c>
      <c r="K93">
        <v>60624562916.445282</v>
      </c>
      <c r="L93">
        <v>60245696482.62674</v>
      </c>
      <c r="M93">
        <v>59654343952.206291</v>
      </c>
      <c r="N93">
        <v>59681529094.640892</v>
      </c>
      <c r="O93">
        <v>59532525452.031639</v>
      </c>
      <c r="P93">
        <v>59617683364.802834</v>
      </c>
      <c r="Q93">
        <v>59879151154.566383</v>
      </c>
      <c r="R93">
        <v>59828413628.151703</v>
      </c>
      <c r="S93">
        <v>59771167409.505997</v>
      </c>
      <c r="T93">
        <v>59495350223.847122</v>
      </c>
      <c r="U93">
        <v>59199431774.739929</v>
      </c>
      <c r="V93">
        <v>59286103336.86718</v>
      </c>
      <c r="W93">
        <v>58492951074.298561</v>
      </c>
      <c r="X93">
        <v>58416118232.985619</v>
      </c>
      <c r="Y93">
        <v>58740553835.960732</v>
      </c>
      <c r="Z93">
        <v>59207484389.314102</v>
      </c>
      <c r="AA93">
        <v>59760359953.103828</v>
      </c>
      <c r="AB93">
        <v>60035571679.020287</v>
      </c>
      <c r="AC93">
        <v>60005238145.925102</v>
      </c>
      <c r="AD93">
        <v>60085885383.615273</v>
      </c>
      <c r="AE93">
        <v>60552846209.95578</v>
      </c>
      <c r="AF93">
        <v>61001007511.294167</v>
      </c>
      <c r="AG93">
        <v>61551309871.178596</v>
      </c>
    </row>
    <row r="94" spans="1:33">
      <c r="A94" t="s">
        <v>1225</v>
      </c>
      <c r="B94" t="s">
        <v>1214</v>
      </c>
      <c r="C94">
        <v>27741298060.835468</v>
      </c>
      <c r="D94">
        <v>53645802216.511353</v>
      </c>
      <c r="E94">
        <v>41546891803.690964</v>
      </c>
      <c r="F94">
        <v>28051091908.375271</v>
      </c>
      <c r="G94">
        <v>21852563504.811008</v>
      </c>
      <c r="H94">
        <v>19670559918.708019</v>
      </c>
      <c r="I94">
        <v>18372105620.231541</v>
      </c>
      <c r="J94">
        <v>18401224253.310711</v>
      </c>
      <c r="K94">
        <v>18109233017.214432</v>
      </c>
      <c r="L94">
        <v>18257572330.120159</v>
      </c>
      <c r="M94">
        <v>18281293362.921242</v>
      </c>
      <c r="N94">
        <v>18184988810.591122</v>
      </c>
      <c r="O94">
        <v>18168796009.756859</v>
      </c>
      <c r="P94">
        <v>18463959519.700779</v>
      </c>
      <c r="Q94">
        <v>18647099150.188931</v>
      </c>
      <c r="R94">
        <v>18701832710.903591</v>
      </c>
      <c r="S94">
        <v>18849603855.359001</v>
      </c>
      <c r="T94">
        <v>19031323064.721329</v>
      </c>
      <c r="U94">
        <v>19009448579.383808</v>
      </c>
      <c r="V94">
        <v>19226536274.778889</v>
      </c>
      <c r="W94">
        <v>18547480281.898579</v>
      </c>
      <c r="X94">
        <v>18508276658.826149</v>
      </c>
      <c r="Y94">
        <v>18584600620.65316</v>
      </c>
      <c r="Z94">
        <v>18714143027.327301</v>
      </c>
      <c r="AA94">
        <v>18868021982.623711</v>
      </c>
      <c r="AB94">
        <v>19103101678.945751</v>
      </c>
      <c r="AC94">
        <v>19184823241.05085</v>
      </c>
      <c r="AD94">
        <v>19390973693.777168</v>
      </c>
      <c r="AE94">
        <v>19719753837.032009</v>
      </c>
      <c r="AF94">
        <v>20047302948.64447</v>
      </c>
      <c r="AG94">
        <v>20366566270.356369</v>
      </c>
    </row>
    <row r="95" spans="1:33">
      <c r="A95" t="s">
        <v>1225</v>
      </c>
      <c r="B95" t="s">
        <v>1215</v>
      </c>
      <c r="C95">
        <v>13156169871.576389</v>
      </c>
      <c r="D95">
        <v>15408313559.569719</v>
      </c>
      <c r="E95">
        <v>15028721726.31929</v>
      </c>
      <c r="F95">
        <v>13866254733.49828</v>
      </c>
      <c r="G95">
        <v>13197921453.606371</v>
      </c>
      <c r="H95">
        <v>13112240519.98847</v>
      </c>
      <c r="I95">
        <v>13118839821.67919</v>
      </c>
      <c r="J95">
        <v>13216839451.78644</v>
      </c>
      <c r="K95">
        <v>13169280484.268629</v>
      </c>
      <c r="L95">
        <v>13209756201.305071</v>
      </c>
      <c r="M95">
        <v>13255027410.903431</v>
      </c>
      <c r="N95">
        <v>13361408154.1579</v>
      </c>
      <c r="O95">
        <v>13407647261.33757</v>
      </c>
      <c r="P95">
        <v>13472276422.562059</v>
      </c>
      <c r="Q95">
        <v>13559497193.241131</v>
      </c>
      <c r="R95">
        <v>13650017614.765551</v>
      </c>
      <c r="S95">
        <v>13750854944.599819</v>
      </c>
      <c r="T95">
        <v>13851560288.400261</v>
      </c>
      <c r="U95">
        <v>13964496338.000851</v>
      </c>
      <c r="V95">
        <v>14124529404.0009</v>
      </c>
      <c r="W95">
        <v>14115356374.650801</v>
      </c>
      <c r="X95">
        <v>14226136652.365749</v>
      </c>
      <c r="Y95">
        <v>14409597239.36788</v>
      </c>
      <c r="Z95">
        <v>14615693431.16918</v>
      </c>
      <c r="AA95">
        <v>14808810996.312059</v>
      </c>
      <c r="AB95">
        <v>14965456420.77755</v>
      </c>
      <c r="AC95">
        <v>15093306892.199169</v>
      </c>
      <c r="AD95">
        <v>15221487328.70533</v>
      </c>
      <c r="AE95">
        <v>15417178621.507589</v>
      </c>
      <c r="AF95">
        <v>15628950212.76292</v>
      </c>
      <c r="AG95">
        <v>15891250457.29689</v>
      </c>
    </row>
    <row r="96" spans="1:33">
      <c r="A96" t="s">
        <v>1225</v>
      </c>
      <c r="B96" t="s">
        <v>1216</v>
      </c>
      <c r="C96">
        <v>77325691182.359589</v>
      </c>
      <c r="D96">
        <v>95201159981.514145</v>
      </c>
      <c r="E96">
        <v>91335918830.479324</v>
      </c>
      <c r="F96">
        <v>83096440838.903717</v>
      </c>
      <c r="G96">
        <v>79604069905.387238</v>
      </c>
      <c r="H96">
        <v>80164477908.635056</v>
      </c>
      <c r="I96">
        <v>80504295383.967621</v>
      </c>
      <c r="J96">
        <v>81484906013.685349</v>
      </c>
      <c r="K96">
        <v>81936590067.658279</v>
      </c>
      <c r="L96">
        <v>82806078425.690613</v>
      </c>
      <c r="M96">
        <v>83599013435.057541</v>
      </c>
      <c r="N96">
        <v>84582876961.837738</v>
      </c>
      <c r="O96">
        <v>84789876996.093613</v>
      </c>
      <c r="P96">
        <v>85317314957.928467</v>
      </c>
      <c r="Q96">
        <v>86193309110.085785</v>
      </c>
      <c r="R96">
        <v>87020013601.669174</v>
      </c>
      <c r="S96">
        <v>87738159545.523209</v>
      </c>
      <c r="T96">
        <v>88449165655.994339</v>
      </c>
      <c r="U96">
        <v>89249571301.835312</v>
      </c>
      <c r="V96">
        <v>90036193485.547058</v>
      </c>
      <c r="W96">
        <v>89983127156.349762</v>
      </c>
      <c r="X96">
        <v>90882332658.73259</v>
      </c>
      <c r="Y96">
        <v>92203560204.58638</v>
      </c>
      <c r="Z96">
        <v>93627281574.832657</v>
      </c>
      <c r="AA96">
        <v>94594797915.527664</v>
      </c>
      <c r="AB96">
        <v>95393852782.079956</v>
      </c>
      <c r="AC96">
        <v>96229930027.911179</v>
      </c>
      <c r="AD96">
        <v>97057599361.843613</v>
      </c>
      <c r="AE96">
        <v>98275230406.334549</v>
      </c>
      <c r="AF96">
        <v>99542344079.869186</v>
      </c>
      <c r="AG96">
        <v>100748507283.8687</v>
      </c>
    </row>
    <row r="97" spans="1:33">
      <c r="A97" t="s">
        <v>1225</v>
      </c>
      <c r="B97" t="s">
        <v>1217</v>
      </c>
      <c r="C97">
        <v>10661065696.813511</v>
      </c>
      <c r="D97">
        <v>14726437471.9051</v>
      </c>
      <c r="E97">
        <v>13047532806.69688</v>
      </c>
      <c r="F97">
        <v>10952911585.246281</v>
      </c>
      <c r="G97">
        <v>9945277935.9778252</v>
      </c>
      <c r="H97">
        <v>9696327812.3417664</v>
      </c>
      <c r="I97">
        <v>9692520824.7944889</v>
      </c>
      <c r="J97">
        <v>9797143511.7689552</v>
      </c>
      <c r="K97">
        <v>9675264333.7955112</v>
      </c>
      <c r="L97">
        <v>9556678061.1093121</v>
      </c>
      <c r="M97">
        <v>9337415030.1472797</v>
      </c>
      <c r="N97">
        <v>9254508845.1304607</v>
      </c>
      <c r="O97">
        <v>9222552380.3175392</v>
      </c>
      <c r="P97">
        <v>9274914668.8936081</v>
      </c>
      <c r="Q97">
        <v>9336025618.6336746</v>
      </c>
      <c r="R97">
        <v>9355695054.294611</v>
      </c>
      <c r="S97">
        <v>9386799346.7125187</v>
      </c>
      <c r="T97">
        <v>9379032536.3514671</v>
      </c>
      <c r="U97">
        <v>9332783658.4352627</v>
      </c>
      <c r="V97">
        <v>9395946305.8437538</v>
      </c>
      <c r="W97">
        <v>9180888560.3962345</v>
      </c>
      <c r="X97">
        <v>9135264917.6611538</v>
      </c>
      <c r="Y97">
        <v>9133282690.568409</v>
      </c>
      <c r="Z97">
        <v>9121519006.4198856</v>
      </c>
      <c r="AA97">
        <v>9178549717.6816654</v>
      </c>
      <c r="AB97">
        <v>9192832868.0415249</v>
      </c>
      <c r="AC97">
        <v>9123871743.2495918</v>
      </c>
      <c r="AD97">
        <v>9097750806.7938137</v>
      </c>
      <c r="AE97">
        <v>9107458161.9022007</v>
      </c>
      <c r="AF97">
        <v>9108361279.3860455</v>
      </c>
      <c r="AG97">
        <v>9097310826.4811726</v>
      </c>
    </row>
    <row r="98" spans="1:33">
      <c r="A98" t="s">
        <v>1225</v>
      </c>
      <c r="B98" t="s">
        <v>1218</v>
      </c>
      <c r="C98">
        <v>216883793909.68729</v>
      </c>
      <c r="D98">
        <v>299587838637.48212</v>
      </c>
      <c r="E98">
        <v>265432977973.61179</v>
      </c>
      <c r="F98">
        <v>222820971797.93161</v>
      </c>
      <c r="G98">
        <v>202322138478.69559</v>
      </c>
      <c r="H98">
        <v>197257612206.74771</v>
      </c>
      <c r="I98">
        <v>197180164611.3476</v>
      </c>
      <c r="J98">
        <v>199308560207.5618</v>
      </c>
      <c r="K98">
        <v>196829106532.92819</v>
      </c>
      <c r="L98">
        <v>194416642201.76111</v>
      </c>
      <c r="M98">
        <v>189956056424.35651</v>
      </c>
      <c r="N98">
        <v>188269451308.47198</v>
      </c>
      <c r="O98">
        <v>187619343755.84351</v>
      </c>
      <c r="P98">
        <v>188684577957.29541</v>
      </c>
      <c r="Q98">
        <v>189927790878.59009</v>
      </c>
      <c r="R98">
        <v>190327936788.1572</v>
      </c>
      <c r="S98">
        <v>190960708139.38229</v>
      </c>
      <c r="T98">
        <v>190802703738.54779</v>
      </c>
      <c r="U98">
        <v>189861837938.46829</v>
      </c>
      <c r="V98">
        <v>191146789649.01141</v>
      </c>
      <c r="W98">
        <v>186771754256.7933</v>
      </c>
      <c r="X98">
        <v>185843607952.30881</v>
      </c>
      <c r="Y98">
        <v>185803282440.3486</v>
      </c>
      <c r="Z98">
        <v>185563967486.1926</v>
      </c>
      <c r="AA98">
        <v>186724173921.4198</v>
      </c>
      <c r="AB98">
        <v>187014743731.89899</v>
      </c>
      <c r="AC98">
        <v>185611830477.0238</v>
      </c>
      <c r="AD98">
        <v>185080438216.61441</v>
      </c>
      <c r="AE98">
        <v>185277920163.03601</v>
      </c>
      <c r="AF98">
        <v>185296292767.7843</v>
      </c>
      <c r="AG98">
        <v>185071487460.45499</v>
      </c>
    </row>
    <row r="99" spans="1:33">
      <c r="A99" t="s">
        <v>1225</v>
      </c>
      <c r="B99" t="s">
        <v>1219</v>
      </c>
      <c r="C99">
        <v>487982100709.62451</v>
      </c>
      <c r="D99">
        <v>524963508507.48492</v>
      </c>
      <c r="E99">
        <v>534136951890.85278</v>
      </c>
      <c r="F99">
        <v>519498949166.59882</v>
      </c>
      <c r="G99">
        <v>508754252397.07892</v>
      </c>
      <c r="H99">
        <v>507664602022.83978</v>
      </c>
      <c r="I99">
        <v>508917982670.65411</v>
      </c>
      <c r="J99">
        <v>512225039187.37183</v>
      </c>
      <c r="K99">
        <v>511520540107.32861</v>
      </c>
      <c r="L99">
        <v>514244584095.84277</v>
      </c>
      <c r="M99">
        <v>515974814824.70538</v>
      </c>
      <c r="N99">
        <v>517874798937.80768</v>
      </c>
      <c r="O99">
        <v>517971660390.94379</v>
      </c>
      <c r="P99">
        <v>519439742398.50153</v>
      </c>
      <c r="Q99">
        <v>521655017916.7995</v>
      </c>
      <c r="R99">
        <v>524068523430.98248</v>
      </c>
      <c r="S99">
        <v>527032754322.32397</v>
      </c>
      <c r="T99">
        <v>528662067217.39868</v>
      </c>
      <c r="U99">
        <v>531036279104.86542</v>
      </c>
      <c r="V99">
        <v>535904140754.54138</v>
      </c>
      <c r="W99">
        <v>535703411372.59839</v>
      </c>
      <c r="X99">
        <v>539640026361.15863</v>
      </c>
      <c r="Y99">
        <v>544971708505.5473</v>
      </c>
      <c r="Z99">
        <v>550216198952.69678</v>
      </c>
      <c r="AA99">
        <v>557400581742.79407</v>
      </c>
      <c r="AB99">
        <v>563933976898.61609</v>
      </c>
      <c r="AC99">
        <v>568881573060.89893</v>
      </c>
      <c r="AD99">
        <v>574361866241.88879</v>
      </c>
      <c r="AE99">
        <v>581727802796.3031</v>
      </c>
      <c r="AF99">
        <v>588739850869.01855</v>
      </c>
      <c r="AG99">
        <v>596025274413.5293</v>
      </c>
    </row>
    <row r="100" spans="1:33">
      <c r="A100" t="s">
        <v>1225</v>
      </c>
      <c r="B100" t="s">
        <v>1220</v>
      </c>
      <c r="C100">
        <v>2325278773142.2388</v>
      </c>
      <c r="D100">
        <v>3197532593164.521</v>
      </c>
      <c r="E100">
        <v>3142318575004.0571</v>
      </c>
      <c r="F100">
        <v>3181281200657.1519</v>
      </c>
      <c r="G100">
        <v>3556998366701.5981</v>
      </c>
      <c r="H100">
        <v>4116007064144.8291</v>
      </c>
      <c r="I100">
        <v>4446116669547.1865</v>
      </c>
      <c r="J100">
        <v>4446116669547.1865</v>
      </c>
      <c r="K100">
        <v>4558777433118.6094</v>
      </c>
      <c r="L100">
        <v>4747555738819.7949</v>
      </c>
      <c r="M100">
        <v>4948514859949.5098</v>
      </c>
      <c r="N100">
        <v>5048994414054.7344</v>
      </c>
      <c r="O100">
        <v>5061175623520.9326</v>
      </c>
      <c r="P100">
        <v>5048994414054.7344</v>
      </c>
      <c r="Q100">
        <v>5048994414054.7344</v>
      </c>
      <c r="R100">
        <v>5048994414054.7344</v>
      </c>
      <c r="S100">
        <v>5061175623520.9326</v>
      </c>
      <c r="T100">
        <v>5048994414054.7344</v>
      </c>
      <c r="U100">
        <v>5048994414054.7344</v>
      </c>
      <c r="V100">
        <v>5048994414054.7344</v>
      </c>
      <c r="W100">
        <v>5061175623520.9326</v>
      </c>
      <c r="X100">
        <v>5048994414054.7344</v>
      </c>
      <c r="Y100">
        <v>5048994414054.7344</v>
      </c>
      <c r="Z100">
        <v>5048994414054.7344</v>
      </c>
      <c r="AA100">
        <v>5061175623520.9326</v>
      </c>
      <c r="AB100">
        <v>5048994414054.7344</v>
      </c>
      <c r="AC100">
        <v>5048994414054.7344</v>
      </c>
      <c r="AD100">
        <v>5048994414054.7344</v>
      </c>
      <c r="AE100">
        <v>5061175623520.9326</v>
      </c>
      <c r="AF100">
        <v>5048994414054.7344</v>
      </c>
      <c r="AG100">
        <v>5048994414054.7344</v>
      </c>
    </row>
    <row r="101" spans="1:33">
      <c r="A101" t="s">
        <v>1225</v>
      </c>
      <c r="B101" t="s">
        <v>1221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>
      <c r="A102" t="s">
        <v>1225</v>
      </c>
      <c r="B102" t="s">
        <v>1222</v>
      </c>
      <c r="C102">
        <v>33223772407489.75</v>
      </c>
      <c r="D102">
        <v>32055601748135.98</v>
      </c>
      <c r="E102">
        <v>32798563615318.691</v>
      </c>
      <c r="F102">
        <v>33949575232541.949</v>
      </c>
      <c r="G102">
        <v>35027785993757.57</v>
      </c>
      <c r="H102">
        <v>36159137213847.047</v>
      </c>
      <c r="I102">
        <v>37143566787454.461</v>
      </c>
      <c r="J102">
        <v>37928259379417.039</v>
      </c>
      <c r="K102">
        <v>38462926964384.438</v>
      </c>
      <c r="L102">
        <v>38987723776532.289</v>
      </c>
      <c r="M102">
        <v>39572649512335.039</v>
      </c>
      <c r="N102">
        <v>40286629339169.078</v>
      </c>
      <c r="O102">
        <v>40873215600097.227</v>
      </c>
      <c r="P102">
        <v>41401093883716.922</v>
      </c>
      <c r="Q102">
        <v>41968878004189.578</v>
      </c>
      <c r="R102">
        <v>42588499069458.727</v>
      </c>
      <c r="S102">
        <v>43051402772496.773</v>
      </c>
      <c r="T102">
        <v>43466320694723.352</v>
      </c>
      <c r="U102">
        <v>44017634370042.438</v>
      </c>
      <c r="V102">
        <v>44564205360167.289</v>
      </c>
      <c r="W102">
        <v>45207229135263.938</v>
      </c>
      <c r="X102">
        <v>45922977808824.75</v>
      </c>
      <c r="Y102">
        <v>46635547283111.992</v>
      </c>
      <c r="Z102">
        <v>47477677602836.562</v>
      </c>
      <c r="AA102">
        <v>48389221517070.188</v>
      </c>
      <c r="AB102">
        <v>49281045444047</v>
      </c>
      <c r="AC102">
        <v>50138965292452.953</v>
      </c>
      <c r="AD102">
        <v>50954964734096.383</v>
      </c>
      <c r="AE102">
        <v>51848251664804.227</v>
      </c>
      <c r="AF102">
        <v>52818301797432.047</v>
      </c>
      <c r="AG102">
        <v>53841481742165.109</v>
      </c>
    </row>
    <row r="103" spans="1:33">
      <c r="A103" t="s">
        <v>1226</v>
      </c>
      <c r="B103" t="s">
        <v>1198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>
      <c r="A104" t="s">
        <v>1226</v>
      </c>
      <c r="B104" t="s">
        <v>1199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>
      <c r="A105" t="s">
        <v>1226</v>
      </c>
      <c r="B105" t="s">
        <v>1200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>
      <c r="A106" t="s">
        <v>1226</v>
      </c>
      <c r="B106" t="s">
        <v>1201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>
      <c r="A107" t="s">
        <v>1226</v>
      </c>
      <c r="B107" t="s">
        <v>1202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>
      <c r="A108" t="s">
        <v>1226</v>
      </c>
      <c r="B108" t="s">
        <v>1203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>
      <c r="A109" t="s">
        <v>1226</v>
      </c>
      <c r="B109" t="s">
        <v>1204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>
      <c r="A110" t="s">
        <v>1226</v>
      </c>
      <c r="B110" t="s">
        <v>1205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>
      <c r="A111" t="s">
        <v>1226</v>
      </c>
      <c r="B111" t="s">
        <v>1206</v>
      </c>
      <c r="C111">
        <v>845075216492929.62</v>
      </c>
      <c r="D111">
        <v>895619836092425.25</v>
      </c>
      <c r="E111">
        <v>919167118641687.62</v>
      </c>
      <c r="F111">
        <v>926122063981204.75</v>
      </c>
      <c r="G111">
        <v>929324586700206</v>
      </c>
      <c r="H111">
        <v>931992675531138.75</v>
      </c>
      <c r="I111">
        <v>931884766082278</v>
      </c>
      <c r="J111">
        <v>930276628140251.62</v>
      </c>
      <c r="K111">
        <v>929553856495615.62</v>
      </c>
      <c r="L111">
        <v>928596248298287.62</v>
      </c>
      <c r="M111">
        <v>929044384854003.75</v>
      </c>
      <c r="N111">
        <v>928819447557474.75</v>
      </c>
      <c r="O111">
        <v>928812344274426.62</v>
      </c>
      <c r="P111">
        <v>929686551868304.75</v>
      </c>
      <c r="Q111">
        <v>931998141532633.62</v>
      </c>
      <c r="R111">
        <v>934188950196194.38</v>
      </c>
      <c r="S111">
        <v>935702050241266</v>
      </c>
      <c r="T111">
        <v>937550616682213.62</v>
      </c>
      <c r="U111">
        <v>939213792473390.62</v>
      </c>
      <c r="V111">
        <v>940975658558834</v>
      </c>
      <c r="W111">
        <v>941695281585097.62</v>
      </c>
      <c r="X111">
        <v>944266493725946.38</v>
      </c>
      <c r="Y111">
        <v>947879898548081</v>
      </c>
      <c r="Z111">
        <v>951830281102910</v>
      </c>
      <c r="AA111">
        <v>955569076503109.75</v>
      </c>
      <c r="AB111">
        <v>960205908241030.38</v>
      </c>
      <c r="AC111">
        <v>963843318129636.38</v>
      </c>
      <c r="AD111">
        <v>968050048597878.38</v>
      </c>
      <c r="AE111">
        <v>972937963759292.75</v>
      </c>
      <c r="AF111">
        <v>978493688283033.62</v>
      </c>
      <c r="AG111">
        <v>984307120923323.75</v>
      </c>
    </row>
    <row r="112" spans="1:33">
      <c r="A112" t="s">
        <v>1226</v>
      </c>
      <c r="B112" t="s">
        <v>1207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>
      <c r="A113" t="s">
        <v>1226</v>
      </c>
      <c r="B113" t="s">
        <v>1208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>
      <c r="A114" t="s">
        <v>1226</v>
      </c>
      <c r="B114" t="s">
        <v>1209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>
      <c r="A115" t="s">
        <v>1226</v>
      </c>
      <c r="B115" t="s">
        <v>1210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>
      <c r="A116" t="s">
        <v>1226</v>
      </c>
      <c r="B116" t="s">
        <v>1211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>
      <c r="A117" t="s">
        <v>1226</v>
      </c>
      <c r="B117" t="s">
        <v>1212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>
      <c r="A118" t="s">
        <v>1226</v>
      </c>
      <c r="B118" t="s">
        <v>1213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>
      <c r="A119" t="s">
        <v>1226</v>
      </c>
      <c r="B119" t="s">
        <v>1214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>
      <c r="A120" t="s">
        <v>1226</v>
      </c>
      <c r="B120" t="s">
        <v>1215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>
      <c r="A121" t="s">
        <v>1226</v>
      </c>
      <c r="B121" t="s">
        <v>1216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>
      <c r="A122" t="s">
        <v>1226</v>
      </c>
      <c r="B122" t="s">
        <v>1217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>
      <c r="A123" t="s">
        <v>1226</v>
      </c>
      <c r="B123" t="s">
        <v>1218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>
      <c r="A124" t="s">
        <v>1226</v>
      </c>
      <c r="B124" t="s">
        <v>1219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>
      <c r="A125" t="s">
        <v>1226</v>
      </c>
      <c r="B125" t="s">
        <v>1220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>
      <c r="A126" t="s">
        <v>1226</v>
      </c>
      <c r="B126" t="s">
        <v>1221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>
      <c r="A127" t="s">
        <v>1226</v>
      </c>
      <c r="B127" t="s">
        <v>1222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>
      <c r="A128" t="s">
        <v>1227</v>
      </c>
      <c r="B128" t="s">
        <v>1198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>
      <c r="A129" t="s">
        <v>1227</v>
      </c>
      <c r="B129" t="s">
        <v>1199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>
      <c r="A130" t="s">
        <v>1227</v>
      </c>
      <c r="B130" t="s">
        <v>1200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>
      <c r="A131" t="s">
        <v>1227</v>
      </c>
      <c r="B131" t="s">
        <v>1201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>
      <c r="A132" t="s">
        <v>1227</v>
      </c>
      <c r="B132" t="s">
        <v>1202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>
      <c r="A133" t="s">
        <v>1227</v>
      </c>
      <c r="B133" t="s">
        <v>1203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>
      <c r="A134" t="s">
        <v>1227</v>
      </c>
      <c r="B134" t="s">
        <v>1204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>
      <c r="A135" t="s">
        <v>1227</v>
      </c>
      <c r="B135" t="s">
        <v>1205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>
      <c r="A136" t="s">
        <v>1227</v>
      </c>
      <c r="B136" t="s">
        <v>1206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>
      <c r="A137" t="s">
        <v>1227</v>
      </c>
      <c r="B137" t="s">
        <v>1207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>
      <c r="A138" t="s">
        <v>1227</v>
      </c>
      <c r="B138" t="s">
        <v>1208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>
      <c r="A139" t="s">
        <v>1227</v>
      </c>
      <c r="B139" t="s">
        <v>1209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>
      <c r="A140" t="s">
        <v>1227</v>
      </c>
      <c r="B140" t="s">
        <v>1210</v>
      </c>
      <c r="C140">
        <v>79494048000</v>
      </c>
      <c r="D140">
        <v>69323176080</v>
      </c>
      <c r="E140">
        <v>88726415039.999985</v>
      </c>
      <c r="F140">
        <v>107374487760</v>
      </c>
      <c r="G140">
        <v>114708305520</v>
      </c>
      <c r="H140">
        <v>122109910560</v>
      </c>
      <c r="I140">
        <v>128931678720</v>
      </c>
      <c r="J140">
        <v>135327030480</v>
      </c>
      <c r="K140">
        <v>136909174320</v>
      </c>
      <c r="L140">
        <v>138761067600</v>
      </c>
      <c r="M140">
        <v>140827967280</v>
      </c>
      <c r="N140">
        <v>143238468960</v>
      </c>
      <c r="O140">
        <v>140691965040</v>
      </c>
      <c r="P140">
        <v>138118245120</v>
      </c>
      <c r="Q140">
        <v>131729191920</v>
      </c>
      <c r="R140">
        <v>134969490000</v>
      </c>
      <c r="S140">
        <v>137604990240</v>
      </c>
      <c r="T140">
        <v>139505619600</v>
      </c>
      <c r="U140">
        <v>141264200880</v>
      </c>
      <c r="V140">
        <v>142692768720</v>
      </c>
      <c r="W140">
        <v>144961358400</v>
      </c>
      <c r="X140">
        <v>147367213920</v>
      </c>
      <c r="Y140">
        <v>149311836000</v>
      </c>
      <c r="Z140">
        <v>151450683120</v>
      </c>
      <c r="AA140">
        <v>153648919440</v>
      </c>
      <c r="AB140">
        <v>155765235600</v>
      </c>
      <c r="AC140">
        <v>157791758400</v>
      </c>
      <c r="AD140">
        <v>159738927120</v>
      </c>
      <c r="AE140">
        <v>161836464240</v>
      </c>
      <c r="AF140">
        <v>164040085440</v>
      </c>
      <c r="AG140">
        <v>166376462400</v>
      </c>
    </row>
    <row r="141" spans="1:33">
      <c r="A141" t="s">
        <v>1227</v>
      </c>
      <c r="B141" t="s">
        <v>1211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>
      <c r="A142" t="s">
        <v>1227</v>
      </c>
      <c r="B142" t="s">
        <v>1212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>
      <c r="A143" t="s">
        <v>1227</v>
      </c>
      <c r="B143" t="s">
        <v>1213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>
      <c r="A144" t="s">
        <v>1227</v>
      </c>
      <c r="B144" t="s">
        <v>1214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>
      <c r="A145" t="s">
        <v>1227</v>
      </c>
      <c r="B145" t="s">
        <v>1215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>
      <c r="A146" t="s">
        <v>1227</v>
      </c>
      <c r="B146" t="s">
        <v>1216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>
      <c r="A147" t="s">
        <v>1227</v>
      </c>
      <c r="B147" t="s">
        <v>1217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>
      <c r="A148" t="s">
        <v>1227</v>
      </c>
      <c r="B148" t="s">
        <v>1218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>
      <c r="A149" t="s">
        <v>1227</v>
      </c>
      <c r="B149" t="s">
        <v>1219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>
      <c r="A150" t="s">
        <v>1227</v>
      </c>
      <c r="B150" t="s">
        <v>1220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>
      <c r="A151" t="s">
        <v>1227</v>
      </c>
      <c r="B151" t="s">
        <v>1221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>
      <c r="A152" t="s">
        <v>1227</v>
      </c>
      <c r="B152" t="s">
        <v>1222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>
      <c r="A153" t="s">
        <v>1228</v>
      </c>
      <c r="B153" t="s">
        <v>1198</v>
      </c>
      <c r="C153">
        <v>211108374710.15829</v>
      </c>
      <c r="D153">
        <v>177086557130.89069</v>
      </c>
      <c r="E153">
        <v>315746303769.34387</v>
      </c>
      <c r="F153">
        <v>319680524648.87628</v>
      </c>
      <c r="G153">
        <v>323775284146.24182</v>
      </c>
      <c r="H153">
        <v>328280405287.29059</v>
      </c>
      <c r="I153">
        <v>332423683547.1778</v>
      </c>
      <c r="J153">
        <v>336395714464.05762</v>
      </c>
      <c r="K153">
        <v>340250697367.28271</v>
      </c>
      <c r="L153">
        <v>344203722768.2218</v>
      </c>
      <c r="M153">
        <v>348308937276.3501</v>
      </c>
      <c r="N153">
        <v>352746715363.51611</v>
      </c>
      <c r="O153">
        <v>359396906186.77887</v>
      </c>
      <c r="P153">
        <v>363799843024.71539</v>
      </c>
      <c r="Q153">
        <v>369178815909.96619</v>
      </c>
      <c r="R153">
        <v>374665156121.3139</v>
      </c>
      <c r="S153">
        <v>379994707416.1358</v>
      </c>
      <c r="T153">
        <v>386018566321.38623</v>
      </c>
      <c r="U153">
        <v>392080535108.28882</v>
      </c>
      <c r="V153">
        <v>398138658639.10553</v>
      </c>
      <c r="W153">
        <v>403964020614.51929</v>
      </c>
      <c r="X153">
        <v>409512530741.74219</v>
      </c>
      <c r="Y153">
        <v>415230525391.05933</v>
      </c>
      <c r="Z153">
        <v>420972731644.24811</v>
      </c>
      <c r="AA153">
        <v>426841584223.84021</v>
      </c>
      <c r="AB153">
        <v>432851515196.37878</v>
      </c>
      <c r="AC153">
        <v>438910620634.91949</v>
      </c>
      <c r="AD153">
        <v>445052229387.19739</v>
      </c>
      <c r="AE153">
        <v>451389316856.30878</v>
      </c>
      <c r="AF153">
        <v>457859541786.77582</v>
      </c>
      <c r="AG153">
        <v>464482255668.73657</v>
      </c>
    </row>
    <row r="154" spans="1:33">
      <c r="A154" t="s">
        <v>1228</v>
      </c>
      <c r="B154" t="s">
        <v>1199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>
      <c r="A155" t="s">
        <v>1228</v>
      </c>
      <c r="B155" t="s">
        <v>1200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>
      <c r="A156" t="s">
        <v>1228</v>
      </c>
      <c r="B156" t="s">
        <v>1201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>
      <c r="A157" t="s">
        <v>1228</v>
      </c>
      <c r="B157" t="s">
        <v>1202</v>
      </c>
      <c r="C157">
        <v>6657308246.7451277</v>
      </c>
      <c r="D157">
        <v>8150970279.5063181</v>
      </c>
      <c r="E157">
        <v>9218590975.4382153</v>
      </c>
      <c r="F157">
        <v>6903581602.1533871</v>
      </c>
      <c r="G157">
        <v>5689613902.1923695</v>
      </c>
      <c r="H157">
        <v>5234236474.0647402</v>
      </c>
      <c r="I157">
        <v>4944776730.2212296</v>
      </c>
      <c r="J157">
        <v>4937369139.7230377</v>
      </c>
      <c r="K157">
        <v>4865786264.3995848</v>
      </c>
      <c r="L157">
        <v>4883417638.4966278</v>
      </c>
      <c r="M157">
        <v>4910454894.1642036</v>
      </c>
      <c r="N157">
        <v>4832619893.6203117</v>
      </c>
      <c r="O157">
        <v>4797519247.4468918</v>
      </c>
      <c r="P157">
        <v>4817575441.2567015</v>
      </c>
      <c r="Q157">
        <v>4827762372.5768919</v>
      </c>
      <c r="R157">
        <v>4809476590.6206074</v>
      </c>
      <c r="S157">
        <v>4815714959.4612999</v>
      </c>
      <c r="T157">
        <v>4817149730.4894342</v>
      </c>
      <c r="U157">
        <v>4793197616.9271002</v>
      </c>
      <c r="V157">
        <v>4811723531.1226835</v>
      </c>
      <c r="W157">
        <v>4683100380.7348671</v>
      </c>
      <c r="X157">
        <v>4646728437.1277304</v>
      </c>
      <c r="Y157">
        <v>4630730238.3891745</v>
      </c>
      <c r="Z157">
        <v>4612913129.3576126</v>
      </c>
      <c r="AA157">
        <v>4614099349.8423624</v>
      </c>
      <c r="AB157">
        <v>4641854742.2402439</v>
      </c>
      <c r="AC157">
        <v>4630773611.3192949</v>
      </c>
      <c r="AD157">
        <v>4643140945.3421459</v>
      </c>
      <c r="AE157">
        <v>4681741235.3626146</v>
      </c>
      <c r="AF157">
        <v>4726204277.5386887</v>
      </c>
      <c r="AG157">
        <v>4765249045.5073681</v>
      </c>
    </row>
    <row r="158" spans="1:33">
      <c r="A158" t="s">
        <v>1228</v>
      </c>
      <c r="B158" t="s">
        <v>1203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>
      <c r="A159" t="s">
        <v>1228</v>
      </c>
      <c r="B159" t="s">
        <v>1204</v>
      </c>
      <c r="C159">
        <v>9279142426.5930271</v>
      </c>
      <c r="D159">
        <v>7326532128.4168243</v>
      </c>
      <c r="E159">
        <v>9382478499.126667</v>
      </c>
      <c r="F159">
        <v>9030010300.9988441</v>
      </c>
      <c r="G159">
        <v>8697581012.4294567</v>
      </c>
      <c r="H159">
        <v>8624819018.7077026</v>
      </c>
      <c r="I159">
        <v>8494840808.4785852</v>
      </c>
      <c r="J159">
        <v>8370227505.2372971</v>
      </c>
      <c r="K159">
        <v>8112925246.8847761</v>
      </c>
      <c r="L159">
        <v>7936759066.7310305</v>
      </c>
      <c r="M159">
        <v>7812306323.5972548</v>
      </c>
      <c r="N159">
        <v>7819505956.4893427</v>
      </c>
      <c r="O159">
        <v>7903463761.9569607</v>
      </c>
      <c r="P159">
        <v>7855559693.2199993</v>
      </c>
      <c r="Q159">
        <v>7713710275.291256</v>
      </c>
      <c r="R159">
        <v>7709916626.9910021</v>
      </c>
      <c r="S159">
        <v>7729355658.5984211</v>
      </c>
      <c r="T159">
        <v>7657678086.7229996</v>
      </c>
      <c r="U159">
        <v>7642577694.4759741</v>
      </c>
      <c r="V159">
        <v>7645246280.3637524</v>
      </c>
      <c r="W159">
        <v>7615737653.7072992</v>
      </c>
      <c r="X159">
        <v>7705545207.4931707</v>
      </c>
      <c r="Y159">
        <v>7796164515.1955414</v>
      </c>
      <c r="Z159">
        <v>7924459967.3669043</v>
      </c>
      <c r="AA159">
        <v>8138265452.8431158</v>
      </c>
      <c r="AB159">
        <v>8382835169.8751783</v>
      </c>
      <c r="AC159">
        <v>8536654498.5283527</v>
      </c>
      <c r="AD159">
        <v>8628706470.6626587</v>
      </c>
      <c r="AE159">
        <v>8723099015.496624</v>
      </c>
      <c r="AF159">
        <v>8827416437.8268871</v>
      </c>
      <c r="AG159">
        <v>8949872869.3754101</v>
      </c>
    </row>
    <row r="160" spans="1:33">
      <c r="A160" t="s">
        <v>1228</v>
      </c>
      <c r="B160" t="s">
        <v>1205</v>
      </c>
      <c r="C160">
        <v>2621713290.54005</v>
      </c>
      <c r="D160">
        <v>2010003631.136683</v>
      </c>
      <c r="E160">
        <v>2244982083.5202951</v>
      </c>
      <c r="F160">
        <v>2226203290.2715392</v>
      </c>
      <c r="G160">
        <v>2188624175.6613932</v>
      </c>
      <c r="H160">
        <v>2146330404.384639</v>
      </c>
      <c r="I160">
        <v>2110574900.3154399</v>
      </c>
      <c r="J160">
        <v>2090447012.0083539</v>
      </c>
      <c r="K160">
        <v>2045513355.9199891</v>
      </c>
      <c r="L160">
        <v>2013665204.2936649</v>
      </c>
      <c r="M160">
        <v>1982097815.1362619</v>
      </c>
      <c r="N160">
        <v>1951217531.5737269</v>
      </c>
      <c r="O160">
        <v>1917031785.717346</v>
      </c>
      <c r="P160">
        <v>1890806956.5116789</v>
      </c>
      <c r="Q160">
        <v>1871533913.6770589</v>
      </c>
      <c r="R160">
        <v>1851489446.806426</v>
      </c>
      <c r="S160">
        <v>1832616468.0649011</v>
      </c>
      <c r="T160">
        <v>1811968317.0358529</v>
      </c>
      <c r="U160">
        <v>1791190100.3263149</v>
      </c>
      <c r="V160">
        <v>1773322663.845685</v>
      </c>
      <c r="W160">
        <v>1745966711.7220969</v>
      </c>
      <c r="X160">
        <v>1718832319.75769</v>
      </c>
      <c r="Y160">
        <v>1700499337.841373</v>
      </c>
      <c r="Z160">
        <v>1680578657.6183801</v>
      </c>
      <c r="AA160">
        <v>1664450513.237551</v>
      </c>
      <c r="AB160">
        <v>1657056503.5528369</v>
      </c>
      <c r="AC160">
        <v>1636144633.1440361</v>
      </c>
      <c r="AD160">
        <v>1620284693.1664259</v>
      </c>
      <c r="AE160">
        <v>1610853585.823822</v>
      </c>
      <c r="AF160">
        <v>1604455251.3483801</v>
      </c>
      <c r="AG160">
        <v>1595805435.0934119</v>
      </c>
    </row>
    <row r="161" spans="1:33">
      <c r="A161" t="s">
        <v>1228</v>
      </c>
      <c r="B161" t="s">
        <v>1206</v>
      </c>
      <c r="C161">
        <v>1125225916807.9709</v>
      </c>
      <c r="D161">
        <v>1215323434647.7849</v>
      </c>
      <c r="E161">
        <v>1196999983147.3279</v>
      </c>
      <c r="F161">
        <v>1209627114667.1079</v>
      </c>
      <c r="G161">
        <v>1199414593854.99</v>
      </c>
      <c r="H161">
        <v>1219948523926.6379</v>
      </c>
      <c r="I161">
        <v>1228619487741.8269</v>
      </c>
      <c r="J161">
        <v>1234653451026.6809</v>
      </c>
      <c r="K161">
        <v>1242188368808.074</v>
      </c>
      <c r="L161">
        <v>1251442736126.009</v>
      </c>
      <c r="M161">
        <v>1246729990298.8911</v>
      </c>
      <c r="N161">
        <v>1251400595703.0249</v>
      </c>
      <c r="O161">
        <v>1257020230377.8889</v>
      </c>
      <c r="P161">
        <v>1254204106801.877</v>
      </c>
      <c r="Q161">
        <v>1263679121075.5359</v>
      </c>
      <c r="R161">
        <v>1265700421728.644</v>
      </c>
      <c r="S161">
        <v>1281041555740.3989</v>
      </c>
      <c r="T161">
        <v>1295649487885.075</v>
      </c>
      <c r="U161">
        <v>1294420240886.2781</v>
      </c>
      <c r="V161">
        <v>1296676953727.926</v>
      </c>
      <c r="W161">
        <v>1297966693748.6621</v>
      </c>
      <c r="X161">
        <v>1297272147410.604</v>
      </c>
      <c r="Y161">
        <v>1292057203921.4561</v>
      </c>
      <c r="Z161">
        <v>1275026047526.678</v>
      </c>
      <c r="AA161">
        <v>1270108137281.894</v>
      </c>
      <c r="AB161">
        <v>1276994339826.4651</v>
      </c>
      <c r="AC161">
        <v>1264325888501.0549</v>
      </c>
      <c r="AD161">
        <v>1267606067410.8979</v>
      </c>
      <c r="AE161">
        <v>1276199415271.3201</v>
      </c>
      <c r="AF161">
        <v>1273248874236.791</v>
      </c>
      <c r="AG161">
        <v>1282261062002.8091</v>
      </c>
    </row>
    <row r="162" spans="1:33">
      <c r="A162" t="s">
        <v>1228</v>
      </c>
      <c r="B162" t="s">
        <v>1207</v>
      </c>
      <c r="C162">
        <v>1116904448430.2109</v>
      </c>
      <c r="D162">
        <v>1220108030635.686</v>
      </c>
      <c r="E162">
        <v>1320579181529.709</v>
      </c>
      <c r="F162">
        <v>1329559227618.7029</v>
      </c>
      <c r="G162">
        <v>1360821657235.374</v>
      </c>
      <c r="H162">
        <v>1385785590526.627</v>
      </c>
      <c r="I162">
        <v>1399867044947.699</v>
      </c>
      <c r="J162">
        <v>1408720577752.3279</v>
      </c>
      <c r="K162">
        <v>1420671017708.571</v>
      </c>
      <c r="L162">
        <v>1434256022380.033</v>
      </c>
      <c r="M162">
        <v>1452300782154.9509</v>
      </c>
      <c r="N162">
        <v>1468632097648.0549</v>
      </c>
      <c r="O162">
        <v>1478611760662.97</v>
      </c>
      <c r="P162">
        <v>1490844652079.196</v>
      </c>
      <c r="Q162">
        <v>1505612438558.0901</v>
      </c>
      <c r="R162">
        <v>1519564834624.698</v>
      </c>
      <c r="S162">
        <v>1526280881279.0371</v>
      </c>
      <c r="T162">
        <v>1536142363735.416</v>
      </c>
      <c r="U162">
        <v>1544613510059.385</v>
      </c>
      <c r="V162">
        <v>1546656322523.9319</v>
      </c>
      <c r="W162">
        <v>1543272107526.001</v>
      </c>
      <c r="X162">
        <v>1544524338579.9419</v>
      </c>
      <c r="Y162">
        <v>1553400945587.9551</v>
      </c>
      <c r="Z162">
        <v>1559539886171.9709</v>
      </c>
      <c r="AA162">
        <v>1559869331148.8411</v>
      </c>
      <c r="AB162">
        <v>1564004843422.6841</v>
      </c>
      <c r="AC162">
        <v>1566642521632.0171</v>
      </c>
      <c r="AD162">
        <v>1570222284847.085</v>
      </c>
      <c r="AE162">
        <v>1573927619588.1689</v>
      </c>
      <c r="AF162">
        <v>1585897558137.833</v>
      </c>
      <c r="AG162">
        <v>1595456427114.3799</v>
      </c>
    </row>
    <row r="163" spans="1:33">
      <c r="A163" t="s">
        <v>1228</v>
      </c>
      <c r="B163" t="s">
        <v>1208</v>
      </c>
      <c r="C163">
        <v>2070362758.662842</v>
      </c>
      <c r="D163">
        <v>1945108692.559063</v>
      </c>
      <c r="E163">
        <v>3447561537.3969102</v>
      </c>
      <c r="F163">
        <v>3054585445.8839231</v>
      </c>
      <c r="G163">
        <v>2834142939.186316</v>
      </c>
      <c r="H163">
        <v>2726806450.369544</v>
      </c>
      <c r="I163">
        <v>2644169216.24579</v>
      </c>
      <c r="J163">
        <v>2610822755.8302212</v>
      </c>
      <c r="K163">
        <v>2547338657.1095018</v>
      </c>
      <c r="L163">
        <v>2509382810.7714019</v>
      </c>
      <c r="M163">
        <v>2462557482.9964409</v>
      </c>
      <c r="N163">
        <v>2426059470.4886789</v>
      </c>
      <c r="O163">
        <v>2392324594.6029501</v>
      </c>
      <c r="P163">
        <v>2377991780.2390881</v>
      </c>
      <c r="Q163">
        <v>2368378922.625031</v>
      </c>
      <c r="R163">
        <v>2354602364.576828</v>
      </c>
      <c r="S163">
        <v>2340206042.8660221</v>
      </c>
      <c r="T163">
        <v>2328207123.5024228</v>
      </c>
      <c r="U163">
        <v>2311683305.6689258</v>
      </c>
      <c r="V163">
        <v>2307095466.8819652</v>
      </c>
      <c r="W163">
        <v>2273040219.1120892</v>
      </c>
      <c r="X163">
        <v>2258554306.679697</v>
      </c>
      <c r="Y163">
        <v>2259206958.0755429</v>
      </c>
      <c r="Z163">
        <v>2255250790.5787411</v>
      </c>
      <c r="AA163">
        <v>2255852976.314961</v>
      </c>
      <c r="AB163">
        <v>2266192766.2395968</v>
      </c>
      <c r="AC163">
        <v>2254912273.7383242</v>
      </c>
      <c r="AD163">
        <v>2247980900.4430809</v>
      </c>
      <c r="AE163">
        <v>2251770928.1840339</v>
      </c>
      <c r="AF163">
        <v>2258651835.8196502</v>
      </c>
      <c r="AG163">
        <v>2263867376.6875849</v>
      </c>
    </row>
    <row r="164" spans="1:33">
      <c r="A164" t="s">
        <v>1228</v>
      </c>
      <c r="B164" t="s">
        <v>1209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>
      <c r="A165" t="s">
        <v>1228</v>
      </c>
      <c r="B165" t="s">
        <v>1210</v>
      </c>
      <c r="C165">
        <v>36669983040</v>
      </c>
      <c r="D165">
        <v>26963435520</v>
      </c>
      <c r="E165">
        <v>29141395920</v>
      </c>
      <c r="F165">
        <v>28982784960</v>
      </c>
      <c r="G165">
        <v>28183489920</v>
      </c>
      <c r="H165">
        <v>27500426640</v>
      </c>
      <c r="I165">
        <v>26967440160</v>
      </c>
      <c r="J165">
        <v>26582450400</v>
      </c>
      <c r="K165">
        <v>25984592640</v>
      </c>
      <c r="L165">
        <v>25588308240</v>
      </c>
      <c r="M165">
        <v>25167898800</v>
      </c>
      <c r="N165">
        <v>24990567120</v>
      </c>
      <c r="O165">
        <v>24795564480</v>
      </c>
      <c r="P165">
        <v>24596110080</v>
      </c>
      <c r="Q165">
        <v>24446052720</v>
      </c>
      <c r="R165">
        <v>24359505840</v>
      </c>
      <c r="S165">
        <v>24177061440</v>
      </c>
      <c r="T165">
        <v>23884819920</v>
      </c>
      <c r="U165">
        <v>23651637120</v>
      </c>
      <c r="V165">
        <v>23419640160</v>
      </c>
      <c r="W165">
        <v>23147441280</v>
      </c>
      <c r="X165">
        <v>22879208160</v>
      </c>
      <c r="Y165">
        <v>22632242400</v>
      </c>
      <c r="Z165">
        <v>22394763360</v>
      </c>
      <c r="AA165">
        <v>22325926320</v>
      </c>
      <c r="AB165">
        <v>22328978400</v>
      </c>
      <c r="AC165">
        <v>22104718560</v>
      </c>
      <c r="AD165">
        <v>21882636000</v>
      </c>
      <c r="AE165">
        <v>21717687600</v>
      </c>
      <c r="AF165">
        <v>21635067600</v>
      </c>
      <c r="AG165">
        <v>21602194560</v>
      </c>
    </row>
    <row r="166" spans="1:33">
      <c r="A166" t="s">
        <v>1228</v>
      </c>
      <c r="B166" t="s">
        <v>1211</v>
      </c>
      <c r="C166">
        <v>142523466.04363269</v>
      </c>
      <c r="D166">
        <v>87142367.029391587</v>
      </c>
      <c r="E166">
        <v>92373865.215724215</v>
      </c>
      <c r="F166">
        <v>90660659.417167366</v>
      </c>
      <c r="G166">
        <v>88932235.268190309</v>
      </c>
      <c r="H166">
        <v>88755512.173935443</v>
      </c>
      <c r="I166">
        <v>87508558.586378261</v>
      </c>
      <c r="J166">
        <v>85352118.331832364</v>
      </c>
      <c r="K166">
        <v>81579869.721419066</v>
      </c>
      <c r="L166">
        <v>78768089.251902238</v>
      </c>
      <c r="M166">
        <v>76123330.178247362</v>
      </c>
      <c r="N166">
        <v>75074785.834293857</v>
      </c>
      <c r="O166">
        <v>74230928.303492382</v>
      </c>
      <c r="P166">
        <v>73148523.12985386</v>
      </c>
      <c r="Q166">
        <v>72014185.335406333</v>
      </c>
      <c r="R166">
        <v>70577382.826356828</v>
      </c>
      <c r="S166">
        <v>68913826.896045968</v>
      </c>
      <c r="T166">
        <v>67416721.673456341</v>
      </c>
      <c r="U166">
        <v>66277437.915122233</v>
      </c>
      <c r="V166">
        <v>65275309.539950423</v>
      </c>
      <c r="W166">
        <v>63449297.718903661</v>
      </c>
      <c r="X166">
        <v>62185413.716503963</v>
      </c>
      <c r="Y166">
        <v>61852322.071681283</v>
      </c>
      <c r="Z166">
        <v>61503060.929537117</v>
      </c>
      <c r="AA166">
        <v>60704668.220616058</v>
      </c>
      <c r="AB166">
        <v>60077862.41268304</v>
      </c>
      <c r="AC166">
        <v>58840230.064758249</v>
      </c>
      <c r="AD166">
        <v>57578628.814921588</v>
      </c>
      <c r="AE166">
        <v>56654684.715033673</v>
      </c>
      <c r="AF166">
        <v>55841263.885072641</v>
      </c>
      <c r="AG166">
        <v>55461946.500848532</v>
      </c>
    </row>
    <row r="167" spans="1:33">
      <c r="A167" t="s">
        <v>1228</v>
      </c>
      <c r="B167" t="s">
        <v>1212</v>
      </c>
      <c r="C167">
        <v>368680004.21274137</v>
      </c>
      <c r="D167">
        <v>245906198.15517229</v>
      </c>
      <c r="E167">
        <v>260075935.09038061</v>
      </c>
      <c r="F167">
        <v>257342764.35147321</v>
      </c>
      <c r="G167">
        <v>251794926.04637769</v>
      </c>
      <c r="H167">
        <v>249126952.76929459</v>
      </c>
      <c r="I167">
        <v>247098846.0104017</v>
      </c>
      <c r="J167">
        <v>242340362.68953681</v>
      </c>
      <c r="K167">
        <v>233609491.15894601</v>
      </c>
      <c r="L167">
        <v>226849445.76007381</v>
      </c>
      <c r="M167">
        <v>220228177.81565619</v>
      </c>
      <c r="N167">
        <v>217770233.50487861</v>
      </c>
      <c r="O167">
        <v>216345668.9640168</v>
      </c>
      <c r="P167">
        <v>214572763.6985507</v>
      </c>
      <c r="Q167">
        <v>212642918.82855019</v>
      </c>
      <c r="R167">
        <v>209893914.42034259</v>
      </c>
      <c r="S167">
        <v>206778407.1374509</v>
      </c>
      <c r="T167">
        <v>203689444.53544489</v>
      </c>
      <c r="U167">
        <v>200969313.28890231</v>
      </c>
      <c r="V167">
        <v>198955177.41468611</v>
      </c>
      <c r="W167">
        <v>195693441.5388456</v>
      </c>
      <c r="X167">
        <v>192835464.23016009</v>
      </c>
      <c r="Y167">
        <v>191488670.94733149</v>
      </c>
      <c r="Z167">
        <v>190085062.73348469</v>
      </c>
      <c r="AA167">
        <v>188833271.4664574</v>
      </c>
      <c r="AB167">
        <v>187687193.22681671</v>
      </c>
      <c r="AC167">
        <v>184502762.9128536</v>
      </c>
      <c r="AD167">
        <v>181482257.64576319</v>
      </c>
      <c r="AE167">
        <v>178838500.5687862</v>
      </c>
      <c r="AF167">
        <v>176709803.44022149</v>
      </c>
      <c r="AG167">
        <v>174977413.74031761</v>
      </c>
    </row>
    <row r="168" spans="1:33">
      <c r="A168" t="s">
        <v>1228</v>
      </c>
      <c r="B168" t="s">
        <v>1213</v>
      </c>
      <c r="C168">
        <v>4585003630.2269239</v>
      </c>
      <c r="D168">
        <v>3791677356.7273011</v>
      </c>
      <c r="E168">
        <v>6452795836.6205702</v>
      </c>
      <c r="F168">
        <v>6145935519.5318499</v>
      </c>
      <c r="G168">
        <v>5983403190.2410536</v>
      </c>
      <c r="H168">
        <v>5925264493.9380016</v>
      </c>
      <c r="I168">
        <v>5898552994.3239727</v>
      </c>
      <c r="J168">
        <v>5876106809.0941525</v>
      </c>
      <c r="K168">
        <v>5760217633.680666</v>
      </c>
      <c r="L168">
        <v>5694470007.2707415</v>
      </c>
      <c r="M168">
        <v>5621586669.7501726</v>
      </c>
      <c r="N168">
        <v>5604597092.8387632</v>
      </c>
      <c r="O168">
        <v>5577033037.8213444</v>
      </c>
      <c r="P168">
        <v>5562270000.691102</v>
      </c>
      <c r="Q168">
        <v>5570680738.8559237</v>
      </c>
      <c r="R168">
        <v>5557211759.0343952</v>
      </c>
      <c r="S168">
        <v>5531785435.9436264</v>
      </c>
      <c r="T168">
        <v>5504127498.3371429</v>
      </c>
      <c r="U168">
        <v>5476620534.0833445</v>
      </c>
      <c r="V168">
        <v>5458019728.9542227</v>
      </c>
      <c r="W168">
        <v>5401191582.8471546</v>
      </c>
      <c r="X168">
        <v>5385103405.6591167</v>
      </c>
      <c r="Y168">
        <v>5412553913.4911137</v>
      </c>
      <c r="Z168">
        <v>5445939323.3722906</v>
      </c>
      <c r="AA168">
        <v>5482380357.7907562</v>
      </c>
      <c r="AB168">
        <v>5523462871.2915077</v>
      </c>
      <c r="AC168">
        <v>5513694007.2943554</v>
      </c>
      <c r="AD168">
        <v>5505472937.3331156</v>
      </c>
      <c r="AE168">
        <v>5531980178.881752</v>
      </c>
      <c r="AF168">
        <v>5568600097.692893</v>
      </c>
      <c r="AG168">
        <v>5601123437.0434113</v>
      </c>
    </row>
    <row r="169" spans="1:33">
      <c r="A169" t="s">
        <v>1228</v>
      </c>
      <c r="B169" t="s">
        <v>1214</v>
      </c>
      <c r="C169">
        <v>1424958251.293608</v>
      </c>
      <c r="D169">
        <v>1930273424.6014881</v>
      </c>
      <c r="E169">
        <v>1941345476.9176061</v>
      </c>
      <c r="F169">
        <v>1331707958.3505771</v>
      </c>
      <c r="G169">
        <v>1047500479.252309</v>
      </c>
      <c r="H169">
        <v>942176093.41616392</v>
      </c>
      <c r="I169">
        <v>876326153.59737504</v>
      </c>
      <c r="J169">
        <v>872095756.54756081</v>
      </c>
      <c r="K169">
        <v>853717737.09381843</v>
      </c>
      <c r="L169">
        <v>855987706.24249911</v>
      </c>
      <c r="M169">
        <v>854658266.26905847</v>
      </c>
      <c r="N169">
        <v>846789767.44117963</v>
      </c>
      <c r="O169">
        <v>844463247.48765838</v>
      </c>
      <c r="P169">
        <v>855837896.2156415</v>
      </c>
      <c r="Q169">
        <v>863016872.0722208</v>
      </c>
      <c r="R169">
        <v>864369130.79147446</v>
      </c>
      <c r="S169">
        <v>869460687.46587563</v>
      </c>
      <c r="T169">
        <v>876705143.20174396</v>
      </c>
      <c r="U169">
        <v>875016556.01159751</v>
      </c>
      <c r="V169">
        <v>883530924.557917</v>
      </c>
      <c r="W169">
        <v>853943940.31317985</v>
      </c>
      <c r="X169">
        <v>851423957.07994187</v>
      </c>
      <c r="Y169">
        <v>854552109.49505997</v>
      </c>
      <c r="Z169">
        <v>859624815.90118098</v>
      </c>
      <c r="AA169">
        <v>865482288.73938513</v>
      </c>
      <c r="AB169">
        <v>876581128.27884829</v>
      </c>
      <c r="AC169">
        <v>879389818.25258756</v>
      </c>
      <c r="AD169">
        <v>887421024.65930557</v>
      </c>
      <c r="AE169">
        <v>901118224.86327708</v>
      </c>
      <c r="AF169">
        <v>915126950.55356228</v>
      </c>
      <c r="AG169">
        <v>928313209.27520394</v>
      </c>
    </row>
    <row r="170" spans="1:33">
      <c r="A170" t="s">
        <v>1228</v>
      </c>
      <c r="B170" t="s">
        <v>1215</v>
      </c>
      <c r="C170">
        <v>1011471988.705933</v>
      </c>
      <c r="D170">
        <v>930296692.97722399</v>
      </c>
      <c r="E170">
        <v>1218961092.8080089</v>
      </c>
      <c r="F170">
        <v>1020560811.9347399</v>
      </c>
      <c r="G170">
        <v>889743154.70405173</v>
      </c>
      <c r="H170">
        <v>832148649.05239367</v>
      </c>
      <c r="I170">
        <v>793630623.68004358</v>
      </c>
      <c r="J170">
        <v>785140562.05861175</v>
      </c>
      <c r="K170">
        <v>765138974.35359061</v>
      </c>
      <c r="L170">
        <v>757354612.51729441</v>
      </c>
      <c r="M170">
        <v>746067564.41891789</v>
      </c>
      <c r="N170">
        <v>737040507.20657635</v>
      </c>
      <c r="O170">
        <v>728026817.26645494</v>
      </c>
      <c r="P170">
        <v>725176822.64105117</v>
      </c>
      <c r="Q170">
        <v>721921661.38525271</v>
      </c>
      <c r="R170">
        <v>716570143.09300983</v>
      </c>
      <c r="S170">
        <v>713270731.55675876</v>
      </c>
      <c r="T170">
        <v>712612047.69460416</v>
      </c>
      <c r="U170">
        <v>708334059.64375949</v>
      </c>
      <c r="V170">
        <v>710114672.49155748</v>
      </c>
      <c r="W170">
        <v>689733269.87931776</v>
      </c>
      <c r="X170">
        <v>684899848.62070787</v>
      </c>
      <c r="Y170">
        <v>685819424.7613647</v>
      </c>
      <c r="Z170">
        <v>688680481.95688164</v>
      </c>
      <c r="AA170">
        <v>691245154.46144998</v>
      </c>
      <c r="AB170">
        <v>695601041.44350827</v>
      </c>
      <c r="AC170">
        <v>694013101.6918478</v>
      </c>
      <c r="AD170">
        <v>694162446.38837552</v>
      </c>
      <c r="AE170">
        <v>698776920.94682884</v>
      </c>
      <c r="AF170">
        <v>704763154.19931459</v>
      </c>
      <c r="AG170">
        <v>711877308.66292143</v>
      </c>
    </row>
    <row r="171" spans="1:33">
      <c r="A171" t="s">
        <v>1228</v>
      </c>
      <c r="B171" t="s">
        <v>1216</v>
      </c>
      <c r="C171">
        <v>2044348731.047425</v>
      </c>
      <c r="D171">
        <v>1957881396.9979441</v>
      </c>
      <c r="E171">
        <v>2727490982.3803911</v>
      </c>
      <c r="F171">
        <v>2216408276.3194642</v>
      </c>
      <c r="G171">
        <v>1949851639.6269469</v>
      </c>
      <c r="H171">
        <v>1863795584.4241779</v>
      </c>
      <c r="I171">
        <v>1809167702.6651311</v>
      </c>
      <c r="J171">
        <v>1799837680.2885871</v>
      </c>
      <c r="K171">
        <v>1763527303.4566441</v>
      </c>
      <c r="L171">
        <v>1751681663.976964</v>
      </c>
      <c r="M171">
        <v>1727430075.352843</v>
      </c>
      <c r="N171">
        <v>1715089399.3961511</v>
      </c>
      <c r="O171">
        <v>1696381988.259032</v>
      </c>
      <c r="P171">
        <v>1692908645.9763319</v>
      </c>
      <c r="Q171">
        <v>1695170679.633251</v>
      </c>
      <c r="R171">
        <v>1690283855.134392</v>
      </c>
      <c r="S171">
        <v>1686897158.676141</v>
      </c>
      <c r="T171">
        <v>1684452591.1490531</v>
      </c>
      <c r="U171">
        <v>1676571864.5961061</v>
      </c>
      <c r="V171">
        <v>1678067371.5260761</v>
      </c>
      <c r="W171">
        <v>1641549622.3542881</v>
      </c>
      <c r="X171">
        <v>1637065412.1196971</v>
      </c>
      <c r="Y171">
        <v>1644705263.280678</v>
      </c>
      <c r="Z171">
        <v>1655576426.054734</v>
      </c>
      <c r="AA171">
        <v>1663957387.8341589</v>
      </c>
      <c r="AB171">
        <v>1673262571.7410281</v>
      </c>
      <c r="AC171">
        <v>1671290512.7765951</v>
      </c>
      <c r="AD171">
        <v>1673267192.851666</v>
      </c>
      <c r="AE171">
        <v>1684179367.9826269</v>
      </c>
      <c r="AF171">
        <v>1698150140.7165971</v>
      </c>
      <c r="AG171">
        <v>1710471754.5919111</v>
      </c>
    </row>
    <row r="172" spans="1:33">
      <c r="A172" t="s">
        <v>1228</v>
      </c>
      <c r="B172" t="s">
        <v>1217</v>
      </c>
      <c r="C172">
        <v>180763535.55485421</v>
      </c>
      <c r="D172">
        <v>165165620.75829741</v>
      </c>
      <c r="E172">
        <v>450801640.90600038</v>
      </c>
      <c r="F172">
        <v>410441173.87345427</v>
      </c>
      <c r="G172">
        <v>384207792.23943847</v>
      </c>
      <c r="H172">
        <v>373099031.98853439</v>
      </c>
      <c r="I172">
        <v>368771847.24133152</v>
      </c>
      <c r="J172">
        <v>370688894.21471608</v>
      </c>
      <c r="K172">
        <v>365602421.44889623</v>
      </c>
      <c r="L172">
        <v>359527049.79379869</v>
      </c>
      <c r="M172">
        <v>351684373.16592067</v>
      </c>
      <c r="N172">
        <v>347989831.38821739</v>
      </c>
      <c r="O172">
        <v>346659524.61940318</v>
      </c>
      <c r="P172">
        <v>347368833.94047582</v>
      </c>
      <c r="Q172">
        <v>349426015.35901421</v>
      </c>
      <c r="R172">
        <v>350190543.86242223</v>
      </c>
      <c r="S172">
        <v>350737301.10895711</v>
      </c>
      <c r="T172">
        <v>350959730.57453358</v>
      </c>
      <c r="U172">
        <v>349990920.21028829</v>
      </c>
      <c r="V172">
        <v>351718921.54713589</v>
      </c>
      <c r="W172">
        <v>347927139.66275388</v>
      </c>
      <c r="X172">
        <v>347345542.89696002</v>
      </c>
      <c r="Y172">
        <v>348320370.11411327</v>
      </c>
      <c r="Z172">
        <v>348627714.84250802</v>
      </c>
      <c r="AA172">
        <v>350564753.29491037</v>
      </c>
      <c r="AB172">
        <v>352680453.46028233</v>
      </c>
      <c r="AC172">
        <v>351026595.27862692</v>
      </c>
      <c r="AD172">
        <v>350054291.25785452</v>
      </c>
      <c r="AE172">
        <v>350122223.46810901</v>
      </c>
      <c r="AF172">
        <v>350660731.80339873</v>
      </c>
      <c r="AG172">
        <v>350120767.77788931</v>
      </c>
    </row>
    <row r="173" spans="1:33">
      <c r="A173" t="s">
        <v>1228</v>
      </c>
      <c r="B173" t="s">
        <v>1218</v>
      </c>
      <c r="C173">
        <v>3677369833.9916739</v>
      </c>
      <c r="D173">
        <v>3360053063.3832321</v>
      </c>
      <c r="E173">
        <v>9170900260.9025097</v>
      </c>
      <c r="F173">
        <v>8349825570.7238522</v>
      </c>
      <c r="G173">
        <v>7816145777.5708456</v>
      </c>
      <c r="H173">
        <v>7590154292.5386</v>
      </c>
      <c r="I173">
        <v>7502124045.6935778</v>
      </c>
      <c r="J173">
        <v>7541123563.4261255</v>
      </c>
      <c r="K173">
        <v>7437646712.0078812</v>
      </c>
      <c r="L173">
        <v>7314052158.5700617</v>
      </c>
      <c r="M173">
        <v>7154504369.4621286</v>
      </c>
      <c r="N173">
        <v>7079344318.8355179</v>
      </c>
      <c r="O173">
        <v>7052281172.6839657</v>
      </c>
      <c r="P173">
        <v>7066711033.7301931</v>
      </c>
      <c r="Q173">
        <v>7108561381.8568802</v>
      </c>
      <c r="R173">
        <v>7124114596.4309912</v>
      </c>
      <c r="S173">
        <v>7135237573.1903906</v>
      </c>
      <c r="T173">
        <v>7139762575.4503384</v>
      </c>
      <c r="U173">
        <v>7120053545.1008368</v>
      </c>
      <c r="V173">
        <v>7155207205.764286</v>
      </c>
      <c r="W173">
        <v>7078068947.3434038</v>
      </c>
      <c r="X173">
        <v>7066237211.5040216</v>
      </c>
      <c r="Y173">
        <v>7086068645.9286156</v>
      </c>
      <c r="Z173">
        <v>7092321125.0548182</v>
      </c>
      <c r="AA173">
        <v>7131727340.1981621</v>
      </c>
      <c r="AB173">
        <v>7174768166.668107</v>
      </c>
      <c r="AC173">
        <v>7141122840.0913067</v>
      </c>
      <c r="AD173">
        <v>7121342736.4078817</v>
      </c>
      <c r="AE173">
        <v>7122724717.9008837</v>
      </c>
      <c r="AF173">
        <v>7133679882.6218472</v>
      </c>
      <c r="AG173">
        <v>7122695104.0117483</v>
      </c>
    </row>
    <row r="174" spans="1:33">
      <c r="A174" t="s">
        <v>1228</v>
      </c>
      <c r="B174" t="s">
        <v>1219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>
      <c r="A175" t="s">
        <v>1228</v>
      </c>
      <c r="B175" t="s">
        <v>1220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>
      <c r="A176" t="s">
        <v>1228</v>
      </c>
      <c r="B176" t="s">
        <v>1221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>
      <c r="A177" t="s">
        <v>1228</v>
      </c>
      <c r="B177" t="s">
        <v>1222</v>
      </c>
      <c r="C177">
        <v>40697613888.041328</v>
      </c>
      <c r="D177">
        <v>31528068874.73838</v>
      </c>
      <c r="E177">
        <v>64309073369.875397</v>
      </c>
      <c r="F177">
        <v>65622050966.645782</v>
      </c>
      <c r="G177">
        <v>67244605020.226883</v>
      </c>
      <c r="H177">
        <v>68989237544.289185</v>
      </c>
      <c r="I177">
        <v>70445370902.492065</v>
      </c>
      <c r="J177">
        <v>71478697577.9245</v>
      </c>
      <c r="K177">
        <v>72239511197.111572</v>
      </c>
      <c r="L177">
        <v>72976200807.934982</v>
      </c>
      <c r="M177">
        <v>73829908785.529938</v>
      </c>
      <c r="N177">
        <v>74901429865.186462</v>
      </c>
      <c r="O177">
        <v>75967100581.46199</v>
      </c>
      <c r="P177">
        <v>76933025432.376419</v>
      </c>
      <c r="Q177">
        <v>77976289179.208908</v>
      </c>
      <c r="R177">
        <v>79129840766.623978</v>
      </c>
      <c r="S177">
        <v>79969482788.019577</v>
      </c>
      <c r="T177">
        <v>80716867542.371521</v>
      </c>
      <c r="U177">
        <v>81734709789.891327</v>
      </c>
      <c r="V177">
        <v>82719256799.182785</v>
      </c>
      <c r="W177">
        <v>83845760861.416641</v>
      </c>
      <c r="X177">
        <v>85105423678.258438</v>
      </c>
      <c r="Y177">
        <v>86396537054.152069</v>
      </c>
      <c r="Z177">
        <v>87926167891.52829</v>
      </c>
      <c r="AA177">
        <v>89581505512.39888</v>
      </c>
      <c r="AB177">
        <v>91193207924.39859</v>
      </c>
      <c r="AC177">
        <v>92731375120.105835</v>
      </c>
      <c r="AD177">
        <v>94184251986.910538</v>
      </c>
      <c r="AE177">
        <v>95783539996.6306</v>
      </c>
      <c r="AF177">
        <v>97520966950.768997</v>
      </c>
      <c r="AG177">
        <v>99352049665.189529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min="1" max="1" width="23.83203125" style="128" customWidth="1"/>
    <col min="2" max="2" width="28.33203125" style="128" customWidth="1"/>
    <col min="3" max="3" width="12" style="128" bestFit="1" customWidth="1"/>
  </cols>
  <sheetData>
    <row r="1" spans="1:33">
      <c r="A1" s="164" t="s">
        <v>1229</v>
      </c>
      <c r="B1" s="159"/>
      <c r="C1" s="159"/>
      <c r="D1" s="159"/>
      <c r="E1" s="159"/>
      <c r="F1" s="159"/>
      <c r="G1" s="159"/>
      <c r="H1" s="159"/>
    </row>
    <row r="2" spans="1:33">
      <c r="A2" s="159"/>
      <c r="B2" s="159"/>
      <c r="C2" s="159"/>
      <c r="D2" s="159"/>
      <c r="E2" s="159"/>
      <c r="F2" s="159"/>
      <c r="G2" s="159"/>
      <c r="H2" s="159"/>
    </row>
    <row r="3" spans="1:33">
      <c r="A3" s="122" t="s">
        <v>1230</v>
      </c>
      <c r="B3" s="121"/>
      <c r="C3" s="121"/>
    </row>
    <row r="4" spans="1:33">
      <c r="A4" t="s">
        <v>1231</v>
      </c>
      <c r="B4" t="s">
        <v>1232</v>
      </c>
      <c r="C4" s="119">
        <f>'SIT_Non-Energy Consump.'!AD77</f>
        <v>1.9454728779035924E-2</v>
      </c>
    </row>
    <row r="5" spans="1:33">
      <c r="B5" t="s">
        <v>1233</v>
      </c>
      <c r="C5" s="120">
        <f>'SIT_Non-Energy Consump.'!AD78</f>
        <v>3.0285455725616091E-2</v>
      </c>
    </row>
    <row r="6" spans="1:33">
      <c r="B6" t="s">
        <v>1234</v>
      </c>
      <c r="C6" s="120">
        <f>AVERAGE('SIT_Non-Energy Consump.'!AD83:AD84)</f>
        <v>0.92307959881021096</v>
      </c>
    </row>
    <row r="7" spans="1:33">
      <c r="B7" s="12" t="s">
        <v>1170</v>
      </c>
      <c r="C7" s="120">
        <f>'SIT_Non-Energy Consump.'!AD80</f>
        <v>0.88335026277077378</v>
      </c>
    </row>
    <row r="9" spans="1:33" s="15" customFormat="1">
      <c r="A9" s="123" t="s">
        <v>1235</v>
      </c>
      <c r="B9" s="123"/>
      <c r="C9" s="123"/>
    </row>
    <row r="10" spans="1:33">
      <c r="B10" t="s">
        <v>1232</v>
      </c>
      <c r="C10" s="118">
        <f>SUMIFS(BIFUBC!C:C,BIFUBC!$A:$A,$B10)</f>
        <v>4485770997360</v>
      </c>
      <c r="D10" s="118">
        <f>SUMIFS(BIFUBC!D:D,BIFUBC!$A:$A,$B10)</f>
        <v>4340319678294.6265</v>
      </c>
      <c r="E10" s="118">
        <f>SUMIFS(BIFUBC!E:E,BIFUBC!$A:$A,$B10)</f>
        <v>4271113738571.21</v>
      </c>
      <c r="F10" s="118">
        <f>SUMIFS(BIFUBC!F:F,BIFUBC!$A:$A,$B10)</f>
        <v>4292993670940.2764</v>
      </c>
      <c r="G10" s="118">
        <f>SUMIFS(BIFUBC!G:G,BIFUBC!$A:$A,$B10)</f>
        <v>4192850693213.6812</v>
      </c>
      <c r="H10" s="118">
        <f>SUMIFS(BIFUBC!H:H,BIFUBC!$A:$A,$B10)</f>
        <v>4071095728678.6152</v>
      </c>
      <c r="I10" s="118">
        <f>SUMIFS(BIFUBC!I:I,BIFUBC!$A:$A,$B10)</f>
        <v>3960436606643.6338</v>
      </c>
      <c r="J10" s="118">
        <f>SUMIFS(BIFUBC!J:J,BIFUBC!$A:$A,$B10)</f>
        <v>3836397572745.7573</v>
      </c>
      <c r="K10" s="118">
        <f>SUMIFS(BIFUBC!K:K,BIFUBC!$A:$A,$B10)</f>
        <v>3692584831280.542</v>
      </c>
      <c r="L10" s="118">
        <f>SUMIFS(BIFUBC!L:L,BIFUBC!$A:$A,$B10)</f>
        <v>3552047629140.542</v>
      </c>
      <c r="M10" s="118">
        <f>SUMIFS(BIFUBC!M:M,BIFUBC!$A:$A,$B10)</f>
        <v>3430968236925.623</v>
      </c>
      <c r="N10" s="118">
        <f>SUMIFS(BIFUBC!N:N,BIFUBC!$A:$A,$B10)</f>
        <v>3317149860097.2402</v>
      </c>
      <c r="O10" s="118">
        <f>SUMIFS(BIFUBC!O:O,BIFUBC!$A:$A,$B10)</f>
        <v>3190956938360.1572</v>
      </c>
      <c r="P10" s="118">
        <f>SUMIFS(BIFUBC!P:P,BIFUBC!$A:$A,$B10)</f>
        <v>3069830220087.2744</v>
      </c>
      <c r="Q10" s="118">
        <f>SUMIFS(BIFUBC!Q:Q,BIFUBC!$A:$A,$B10)</f>
        <v>2943892304500.9458</v>
      </c>
      <c r="R10" s="118">
        <f>SUMIFS(BIFUBC!R:R,BIFUBC!$A:$A,$B10)</f>
        <v>2916009176748.9331</v>
      </c>
      <c r="S10" s="118">
        <f>SUMIFS(BIFUBC!S:S,BIFUBC!$A:$A,$B10)</f>
        <v>2885187773841.02</v>
      </c>
      <c r="T10" s="118">
        <f>SUMIFS(BIFUBC!T:T,BIFUBC!$A:$A,$B10)</f>
        <v>2859071458506.8286</v>
      </c>
      <c r="U10" s="118">
        <f>SUMIFS(BIFUBC!U:U,BIFUBC!$A:$A,$B10)</f>
        <v>2841782653407.2598</v>
      </c>
      <c r="V10" s="118">
        <f>SUMIFS(BIFUBC!V:V,BIFUBC!$A:$A,$B10)</f>
        <v>2823988393125.1079</v>
      </c>
      <c r="W10" s="118">
        <f>SUMIFS(BIFUBC!W:W,BIFUBC!$A:$A,$B10)</f>
        <v>2806216025999.3594</v>
      </c>
      <c r="X10" s="118">
        <f>SUMIFS(BIFUBC!X:X,BIFUBC!$A:$A,$B10)</f>
        <v>2799381041624.27</v>
      </c>
      <c r="Y10" s="118">
        <f>SUMIFS(BIFUBC!Y:Y,BIFUBC!$A:$A,$B10)</f>
        <v>2819358249785.5503</v>
      </c>
      <c r="Z10" s="118">
        <f>SUMIFS(BIFUBC!Z:Z,BIFUBC!$A:$A,$B10)</f>
        <v>2844313012129.209</v>
      </c>
      <c r="AA10" s="118">
        <f>SUMIFS(BIFUBC!AA:AA,BIFUBC!$A:$A,$B10)</f>
        <v>2864237405117.0269</v>
      </c>
      <c r="AB10" s="118">
        <f>SUMIFS(BIFUBC!AB:AB,BIFUBC!$A:$A,$B10)</f>
        <v>2900073692382.2358</v>
      </c>
      <c r="AC10" s="118">
        <f>SUMIFS(BIFUBC!AC:AC,BIFUBC!$A:$A,$B10)</f>
        <v>2903912650691.4141</v>
      </c>
      <c r="AD10" s="118">
        <f>SUMIFS(BIFUBC!AD:AD,BIFUBC!$A:$A,$B10)</f>
        <v>2901613132340.5205</v>
      </c>
      <c r="AE10" s="118">
        <f>SUMIFS(BIFUBC!AE:AE,BIFUBC!$A:$A,$B10)</f>
        <v>2905108712559.502</v>
      </c>
      <c r="AF10" s="118">
        <f>SUMIFS(BIFUBC!AF:AF,BIFUBC!$A:$A,$B10)</f>
        <v>2908830203622.1968</v>
      </c>
      <c r="AG10" s="118">
        <f>SUMIFS(BIFUBC!AG:AG,BIFUBC!$A:$A,$B10)</f>
        <v>2919818837821.1968</v>
      </c>
    </row>
    <row r="11" spans="1:33">
      <c r="B11" t="s">
        <v>1233</v>
      </c>
      <c r="C11" s="118">
        <f>SUMIFS(BIFUBC!C:C,BIFUBC!$A:$A,$B11)</f>
        <v>85765679378800</v>
      </c>
      <c r="D11" s="118">
        <f>SUMIFS(BIFUBC!D:D,BIFUBC!$A:$A,$B11)</f>
        <v>86088338278272.281</v>
      </c>
      <c r="E11" s="118">
        <f>SUMIFS(BIFUBC!E:E,BIFUBC!$A:$A,$B11)</f>
        <v>85811188648352.344</v>
      </c>
      <c r="F11" s="118">
        <f>SUMIFS(BIFUBC!F:F,BIFUBC!$A:$A,$B11)</f>
        <v>87977690456751.281</v>
      </c>
      <c r="G11" s="118">
        <f>SUMIFS(BIFUBC!G:G,BIFUBC!$A:$A,$B11)</f>
        <v>89869790920740.891</v>
      </c>
      <c r="H11" s="118">
        <f>SUMIFS(BIFUBC!H:H,BIFUBC!$A:$A,$B11)</f>
        <v>91132825788722.281</v>
      </c>
      <c r="I11" s="118">
        <f>SUMIFS(BIFUBC!I:I,BIFUBC!$A:$A,$B11)</f>
        <v>92108598188070.125</v>
      </c>
      <c r="J11" s="118">
        <f>SUMIFS(BIFUBC!J:J,BIFUBC!$A:$A,$B11)</f>
        <v>92240235167508.109</v>
      </c>
      <c r="K11" s="118">
        <f>SUMIFS(BIFUBC!K:K,BIFUBC!$A:$A,$B11)</f>
        <v>92706945039043.125</v>
      </c>
      <c r="L11" s="118">
        <f>SUMIFS(BIFUBC!L:L,BIFUBC!$A:$A,$B11)</f>
        <v>93143866965996.188</v>
      </c>
      <c r="M11" s="118">
        <f>SUMIFS(BIFUBC!M:M,BIFUBC!$A:$A,$B11)</f>
        <v>93075671333370.141</v>
      </c>
      <c r="N11" s="118">
        <f>SUMIFS(BIFUBC!N:N,BIFUBC!$A:$A,$B11)</f>
        <v>93702747573144.859</v>
      </c>
      <c r="O11" s="118">
        <f>SUMIFS(BIFUBC!O:O,BIFUBC!$A:$A,$B11)</f>
        <v>94240447977703.969</v>
      </c>
      <c r="P11" s="118">
        <f>SUMIFS(BIFUBC!P:P,BIFUBC!$A:$A,$B11)</f>
        <v>94812324491761.875</v>
      </c>
      <c r="Q11" s="118">
        <f>SUMIFS(BIFUBC!Q:Q,BIFUBC!$A:$A,$B11)</f>
        <v>95706442285496.375</v>
      </c>
      <c r="R11" s="118">
        <f>SUMIFS(BIFUBC!R:R,BIFUBC!$A:$A,$B11)</f>
        <v>96518202933053.391</v>
      </c>
      <c r="S11" s="118">
        <f>SUMIFS(BIFUBC!S:S,BIFUBC!$A:$A,$B11)</f>
        <v>97376936953726.641</v>
      </c>
      <c r="T11" s="118">
        <f>SUMIFS(BIFUBC!T:T,BIFUBC!$A:$A,$B11)</f>
        <v>98221594021300.656</v>
      </c>
      <c r="U11" s="118">
        <f>SUMIFS(BIFUBC!U:U,BIFUBC!$A:$A,$B11)</f>
        <v>99134894734207.312</v>
      </c>
      <c r="V11" s="118">
        <f>SUMIFS(BIFUBC!V:V,BIFUBC!$A:$A,$B11)</f>
        <v>100286421899816.94</v>
      </c>
      <c r="W11" s="118">
        <f>SUMIFS(BIFUBC!W:W,BIFUBC!$A:$A,$B11)</f>
        <v>101176547518002.88</v>
      </c>
      <c r="X11" s="118">
        <f>SUMIFS(BIFUBC!X:X,BIFUBC!$A:$A,$B11)</f>
        <v>102074239690755.39</v>
      </c>
      <c r="Y11" s="118">
        <f>SUMIFS(BIFUBC!Y:Y,BIFUBC!$A:$A,$B11)</f>
        <v>103337154009614.64</v>
      </c>
      <c r="Z11" s="118">
        <f>SUMIFS(BIFUBC!Z:Z,BIFUBC!$A:$A,$B11)</f>
        <v>104691859376531.2</v>
      </c>
      <c r="AA11" s="118">
        <f>SUMIFS(BIFUBC!AA:AA,BIFUBC!$A:$A,$B11)</f>
        <v>105729831610307.77</v>
      </c>
      <c r="AB11" s="118">
        <f>SUMIFS(BIFUBC!AB:AB,BIFUBC!$A:$A,$B11)</f>
        <v>106458639247763.47</v>
      </c>
      <c r="AC11" s="118">
        <f>SUMIFS(BIFUBC!AC:AC,BIFUBC!$A:$A,$B11)</f>
        <v>107764188933552.59</v>
      </c>
      <c r="AD11" s="118">
        <f>SUMIFS(BIFUBC!AD:AD,BIFUBC!$A:$A,$B11)</f>
        <v>108871653248045.11</v>
      </c>
      <c r="AE11" s="118">
        <f>SUMIFS(BIFUBC!AE:AE,BIFUBC!$A:$A,$B11)</f>
        <v>109884006145343.25</v>
      </c>
      <c r="AF11" s="118">
        <f>SUMIFS(BIFUBC!AF:AF,BIFUBC!$A:$A,$B11)</f>
        <v>111006134175695.33</v>
      </c>
      <c r="AG11" s="118">
        <f>SUMIFS(BIFUBC!AG:AG,BIFUBC!$A:$A,$B11)</f>
        <v>112248004869230.94</v>
      </c>
    </row>
    <row r="12" spans="1:33">
      <c r="B12" t="s">
        <v>1234</v>
      </c>
      <c r="C12" s="118">
        <f>SUMIFS(BIFUBC!C:C,BIFUBC!$A:$A,$B12)</f>
        <v>845075216492929.62</v>
      </c>
      <c r="D12" s="118">
        <f>SUMIFS(BIFUBC!D:D,BIFUBC!$A:$A,$B12)</f>
        <v>895619836092425.25</v>
      </c>
      <c r="E12" s="118">
        <f>SUMIFS(BIFUBC!E:E,BIFUBC!$A:$A,$B12)</f>
        <v>919167118641687.62</v>
      </c>
      <c r="F12" s="118">
        <f>SUMIFS(BIFUBC!F:F,BIFUBC!$A:$A,$B12)</f>
        <v>926122063981204.75</v>
      </c>
      <c r="G12" s="118">
        <f>SUMIFS(BIFUBC!G:G,BIFUBC!$A:$A,$B12)</f>
        <v>929324586700206</v>
      </c>
      <c r="H12" s="118">
        <f>SUMIFS(BIFUBC!H:H,BIFUBC!$A:$A,$B12)</f>
        <v>931992675531138.75</v>
      </c>
      <c r="I12" s="118">
        <f>SUMIFS(BIFUBC!I:I,BIFUBC!$A:$A,$B12)</f>
        <v>931884766082278</v>
      </c>
      <c r="J12" s="118">
        <f>SUMIFS(BIFUBC!J:J,BIFUBC!$A:$A,$B12)</f>
        <v>930276628140251.62</v>
      </c>
      <c r="K12" s="118">
        <f>SUMIFS(BIFUBC!K:K,BIFUBC!$A:$A,$B12)</f>
        <v>929553856495615.62</v>
      </c>
      <c r="L12" s="118">
        <f>SUMIFS(BIFUBC!L:L,BIFUBC!$A:$A,$B12)</f>
        <v>928596248298287.62</v>
      </c>
      <c r="M12" s="118">
        <f>SUMIFS(BIFUBC!M:M,BIFUBC!$A:$A,$B12)</f>
        <v>929044384854003.75</v>
      </c>
      <c r="N12" s="118">
        <f>SUMIFS(BIFUBC!N:N,BIFUBC!$A:$A,$B12)</f>
        <v>928819447557474.75</v>
      </c>
      <c r="O12" s="118">
        <f>SUMIFS(BIFUBC!O:O,BIFUBC!$A:$A,$B12)</f>
        <v>928812344274426.62</v>
      </c>
      <c r="P12" s="118">
        <f>SUMIFS(BIFUBC!P:P,BIFUBC!$A:$A,$B12)</f>
        <v>929686551868304.75</v>
      </c>
      <c r="Q12" s="118">
        <f>SUMIFS(BIFUBC!Q:Q,BIFUBC!$A:$A,$B12)</f>
        <v>931998141532633.62</v>
      </c>
      <c r="R12" s="118">
        <f>SUMIFS(BIFUBC!R:R,BIFUBC!$A:$A,$B12)</f>
        <v>934188950196194.38</v>
      </c>
      <c r="S12" s="118">
        <f>SUMIFS(BIFUBC!S:S,BIFUBC!$A:$A,$B12)</f>
        <v>935702050241266</v>
      </c>
      <c r="T12" s="118">
        <f>SUMIFS(BIFUBC!T:T,BIFUBC!$A:$A,$B12)</f>
        <v>937550616682213.62</v>
      </c>
      <c r="U12" s="118">
        <f>SUMIFS(BIFUBC!U:U,BIFUBC!$A:$A,$B12)</f>
        <v>939213792473390.62</v>
      </c>
      <c r="V12" s="118">
        <f>SUMIFS(BIFUBC!V:V,BIFUBC!$A:$A,$B12)</f>
        <v>940975658558834</v>
      </c>
      <c r="W12" s="118">
        <f>SUMIFS(BIFUBC!W:W,BIFUBC!$A:$A,$B12)</f>
        <v>941695281585097.62</v>
      </c>
      <c r="X12" s="118">
        <f>SUMIFS(BIFUBC!X:X,BIFUBC!$A:$A,$B12)</f>
        <v>944266493725946.38</v>
      </c>
      <c r="Y12" s="118">
        <f>SUMIFS(BIFUBC!Y:Y,BIFUBC!$A:$A,$B12)</f>
        <v>947879898548081</v>
      </c>
      <c r="Z12" s="118">
        <f>SUMIFS(BIFUBC!Z:Z,BIFUBC!$A:$A,$B12)</f>
        <v>951830281102910</v>
      </c>
      <c r="AA12" s="118">
        <f>SUMIFS(BIFUBC!AA:AA,BIFUBC!$A:$A,$B12)</f>
        <v>955569076503109.75</v>
      </c>
      <c r="AB12" s="118">
        <f>SUMIFS(BIFUBC!AB:AB,BIFUBC!$A:$A,$B12)</f>
        <v>960205908241030.38</v>
      </c>
      <c r="AC12" s="118">
        <f>SUMIFS(BIFUBC!AC:AC,BIFUBC!$A:$A,$B12)</f>
        <v>963843318129636.38</v>
      </c>
      <c r="AD12" s="118">
        <f>SUMIFS(BIFUBC!AD:AD,BIFUBC!$A:$A,$B12)</f>
        <v>968050048597878.38</v>
      </c>
      <c r="AE12" s="118">
        <f>SUMIFS(BIFUBC!AE:AE,BIFUBC!$A:$A,$B12)</f>
        <v>972937963759292.75</v>
      </c>
      <c r="AF12" s="118">
        <f>SUMIFS(BIFUBC!AF:AF,BIFUBC!$A:$A,$B12)</f>
        <v>978493688283033.62</v>
      </c>
      <c r="AG12" s="118">
        <f>SUMIFS(BIFUBC!AG:AG,BIFUBC!$A:$A,$B12)</f>
        <v>984307120923323.75</v>
      </c>
    </row>
    <row r="13" spans="1:33">
      <c r="B13" t="s">
        <v>1236</v>
      </c>
      <c r="C13" s="118">
        <f>SUMIFS(BIFUBC!C:C,BIFUBC!$A:$A,$B13)</f>
        <v>2564669983039.9995</v>
      </c>
      <c r="D13" s="118">
        <f>SUMIFS(BIFUBC!D:D,BIFUBC!$A:$A,$B13)</f>
        <v>2702910537661.3491</v>
      </c>
      <c r="E13" s="118">
        <f>SUMIFS(BIFUBC!E:E,BIFUBC!$A:$A,$B13)</f>
        <v>2973384295922.5791</v>
      </c>
      <c r="F13" s="118">
        <f>SUMIFS(BIFUBC!F:F,BIFUBC!$A:$A,$B13)</f>
        <v>2994508966235.1426</v>
      </c>
      <c r="G13" s="118">
        <f>SUMIFS(BIFUBC!G:G,BIFUBC!$A:$A,$B13)</f>
        <v>3017261171401.252</v>
      </c>
      <c r="H13" s="118">
        <f>SUMIFS(BIFUBC!H:H,BIFUBC!$A:$A,$B13)</f>
        <v>3067100896882.6729</v>
      </c>
      <c r="I13" s="118">
        <f>SUMIFS(BIFUBC!I:I,BIFUBC!$A:$A,$B13)</f>
        <v>3094100569726.2539</v>
      </c>
      <c r="J13" s="118">
        <f>SUMIFS(BIFUBC!J:J,BIFUBC!$A:$A,$B13)</f>
        <v>3113412443380.4409</v>
      </c>
      <c r="K13" s="118">
        <f>SUMIFS(BIFUBC!K:K,BIFUBC!$A:$A,$B13)</f>
        <v>3136166791388.2744</v>
      </c>
      <c r="L13" s="118">
        <f>SUMIFS(BIFUBC!L:L,BIFUBC!$A:$A,$B13)</f>
        <v>3162848905775.875</v>
      </c>
      <c r="M13" s="118">
        <f>SUMIFS(BIFUBC!M:M,BIFUBC!$A:$A,$B13)</f>
        <v>3180257216658.0288</v>
      </c>
      <c r="N13" s="118">
        <f>SUMIFS(BIFUBC!N:N,BIFUBC!$A:$A,$B13)</f>
        <v>3206324504488.4004</v>
      </c>
      <c r="O13" s="118">
        <f>SUMIFS(BIFUBC!O:O,BIFUBC!$A:$A,$B13)</f>
        <v>3229337324064.2295</v>
      </c>
      <c r="P13" s="118">
        <f>SUMIFS(BIFUBC!P:P,BIFUBC!$A:$A,$B13)</f>
        <v>3243857665809.4155</v>
      </c>
      <c r="Q13" s="118">
        <f>SUMIFS(BIFUBC!Q:Q,BIFUBC!$A:$A,$B13)</f>
        <v>3274267537380.2983</v>
      </c>
      <c r="R13" s="118">
        <f>SUMIFS(BIFUBC!R:R,BIFUBC!$A:$A,$B13)</f>
        <v>3296728455435.8677</v>
      </c>
      <c r="S13" s="118">
        <f>SUMIFS(BIFUBC!S:S,BIFUBC!$A:$A,$B13)</f>
        <v>3324744662914.5571</v>
      </c>
      <c r="T13" s="118">
        <f>SUMIFS(BIFUBC!T:T,BIFUBC!$A:$A,$B13)</f>
        <v>3355566834414.6157</v>
      </c>
      <c r="U13" s="118">
        <f>SUMIFS(BIFUBC!U:U,BIFUBC!$A:$A,$B13)</f>
        <v>3369513115912.0923</v>
      </c>
      <c r="V13" s="118">
        <f>SUMIFS(BIFUBC!V:V,BIFUBC!$A:$A,$B13)</f>
        <v>3380649109104.1562</v>
      </c>
      <c r="W13" s="118">
        <f>SUMIFS(BIFUBC!W:W,BIFUBC!$A:$A,$B13)</f>
        <v>3384785426237.5332</v>
      </c>
      <c r="X13" s="118">
        <f>SUMIFS(BIFUBC!X:X,BIFUBC!$A:$A,$B13)</f>
        <v>3391850405097.4316</v>
      </c>
      <c r="Y13" s="118">
        <f>SUMIFS(BIFUBC!Y:Y,BIFUBC!$A:$A,$B13)</f>
        <v>3402389416124.2144</v>
      </c>
      <c r="Z13" s="118">
        <f>SUMIFS(BIFUBC!Z:Z,BIFUBC!$A:$A,$B13)</f>
        <v>3398675157150.1924</v>
      </c>
      <c r="AA13" s="118">
        <f>SUMIFS(BIFUBC!AA:AA,BIFUBC!$A:$A,$B13)</f>
        <v>3401834048001.2173</v>
      </c>
      <c r="AB13" s="118">
        <f>SUMIFS(BIFUBC!AB:AB,BIFUBC!$A:$A,$B13)</f>
        <v>3420864945240.3574</v>
      </c>
      <c r="AC13" s="118">
        <f>SUMIFS(BIFUBC!AC:AC,BIFUBC!$A:$A,$B13)</f>
        <v>3418267489333.1909</v>
      </c>
      <c r="AD13" s="118">
        <f>SUMIFS(BIFUBC!AD:AD,BIFUBC!$A:$A,$B13)</f>
        <v>3432558364157.0635</v>
      </c>
      <c r="AE13" s="118">
        <f>SUMIFS(BIFUBC!AE:AE,BIFUBC!$A:$A,$B13)</f>
        <v>3452809438896.6226</v>
      </c>
      <c r="AF13" s="118">
        <f>SUMIFS(BIFUBC!AF:AF,BIFUBC!$A:$A,$B13)</f>
        <v>3470182268539.6162</v>
      </c>
      <c r="AG13" s="118">
        <f>SUMIFS(BIFUBC!AG:AG,BIFUBC!$A:$A,$B13)</f>
        <v>3497383824679.3833</v>
      </c>
    </row>
    <row r="15" spans="1:33">
      <c r="A15" s="123" t="s">
        <v>1237</v>
      </c>
      <c r="B15" s="123"/>
      <c r="C15" s="123"/>
    </row>
    <row r="16" spans="1:33">
      <c r="A16" t="s">
        <v>1232</v>
      </c>
      <c r="B16" t="s">
        <v>1211</v>
      </c>
      <c r="C16">
        <f>SUMIFS(BIFUBC!C:C,BIFUBC!$A:$A,$A16,BIFUBC!$B:$B,$B16)</f>
        <v>410588368382.21332</v>
      </c>
      <c r="D16">
        <f>SUMIFS(BIFUBC!D:D,BIFUBC!$A:$A,$A16,BIFUBC!$B:$B,$B16)</f>
        <v>340335186165.84979</v>
      </c>
      <c r="E16">
        <f>SUMIFS(BIFUBC!E:E,BIFUBC!$A:$A,$A16,BIFUBC!$B:$B,$B16)</f>
        <v>352952941897.23102</v>
      </c>
      <c r="F16">
        <f>SUMIFS(BIFUBC!F:F,BIFUBC!$A:$A,$A16,BIFUBC!$B:$B,$B16)</f>
        <v>422672438562.1911</v>
      </c>
      <c r="G16">
        <f>SUMIFS(BIFUBC!G:G,BIFUBC!$A:$A,$A16,BIFUBC!$B:$B,$B16)</f>
        <v>421017656062.94757</v>
      </c>
      <c r="H16">
        <f>SUMIFS(BIFUBC!H:H,BIFUBC!$A:$A,$A16,BIFUBC!$B:$B,$B16)</f>
        <v>397571975676.3075</v>
      </c>
      <c r="I16">
        <f>SUMIFS(BIFUBC!I:I,BIFUBC!$A:$A,$A16,BIFUBC!$B:$B,$B16)</f>
        <v>395574925002.1994</v>
      </c>
      <c r="J16">
        <f>SUMIFS(BIFUBC!J:J,BIFUBC!$A:$A,$A16,BIFUBC!$B:$B,$B16)</f>
        <v>386155863390.11938</v>
      </c>
      <c r="K16">
        <f>SUMIFS(BIFUBC!K:K,BIFUBC!$A:$A,$A16,BIFUBC!$B:$B,$B16)</f>
        <v>369947498806.85931</v>
      </c>
      <c r="L16">
        <f>SUMIFS(BIFUBC!L:L,BIFUBC!$A:$A,$A16,BIFUBC!$B:$B,$B16)</f>
        <v>355318801305.1106</v>
      </c>
      <c r="M16">
        <f>SUMIFS(BIFUBC!M:M,BIFUBC!$A:$A,$A16,BIFUBC!$B:$B,$B16)</f>
        <v>355430348507.41858</v>
      </c>
      <c r="N16">
        <f>SUMIFS(BIFUBC!N:N,BIFUBC!$A:$A,$A16,BIFUBC!$B:$B,$B16)</f>
        <v>355177228601.13867</v>
      </c>
      <c r="O16">
        <f>SUMIFS(BIFUBC!O:O,BIFUBC!$A:$A,$A16,BIFUBC!$B:$B,$B16)</f>
        <v>350230167478.37457</v>
      </c>
      <c r="P16">
        <f>SUMIFS(BIFUBC!P:P,BIFUBC!$A:$A,$A16,BIFUBC!$B:$B,$B16)</f>
        <v>344012009990.9516</v>
      </c>
      <c r="Q16">
        <f>SUMIFS(BIFUBC!Q:Q,BIFUBC!$A:$A,$A16,BIFUBC!$B:$B,$B16)</f>
        <v>344230245457.98163</v>
      </c>
      <c r="R16">
        <f>SUMIFS(BIFUBC!R:R,BIFUBC!$A:$A,$A16,BIFUBC!$B:$B,$B16)</f>
        <v>345063706109.86932</v>
      </c>
      <c r="S16">
        <f>SUMIFS(BIFUBC!S:S,BIFUBC!$A:$A,$A16,BIFUBC!$B:$B,$B16)</f>
        <v>341665050057.00128</v>
      </c>
      <c r="T16">
        <f>SUMIFS(BIFUBC!T:T,BIFUBC!$A:$A,$A16,BIFUBC!$B:$B,$B16)</f>
        <v>341670644239.80048</v>
      </c>
      <c r="U16">
        <f>SUMIFS(BIFUBC!U:U,BIFUBC!$A:$A,$A16,BIFUBC!$B:$B,$B16)</f>
        <v>344433650491.08179</v>
      </c>
      <c r="V16">
        <f>SUMIFS(BIFUBC!V:V,BIFUBC!$A:$A,$A16,BIFUBC!$B:$B,$B16)</f>
        <v>345300295381.03632</v>
      </c>
      <c r="W16">
        <f>SUMIFS(BIFUBC!W:W,BIFUBC!$A:$A,$A16,BIFUBC!$B:$B,$B16)</f>
        <v>339346286478.08771</v>
      </c>
      <c r="X16">
        <f>SUMIFS(BIFUBC!X:X,BIFUBC!$A:$A,$A16,BIFUBC!$B:$B,$B16)</f>
        <v>340218655350.22827</v>
      </c>
      <c r="Y16">
        <f>SUMIFS(BIFUBC!Y:Y,BIFUBC!$A:$A,$A16,BIFUBC!$B:$B,$B16)</f>
        <v>348198685808.92822</v>
      </c>
      <c r="Z16">
        <f>SUMIFS(BIFUBC!Z:Z,BIFUBC!$A:$A,$A16,BIFUBC!$B:$B,$B16)</f>
        <v>353941381309.53461</v>
      </c>
      <c r="AA16">
        <f>SUMIFS(BIFUBC!AA:AA,BIFUBC!$A:$A,$A16,BIFUBC!$B:$B,$B16)</f>
        <v>350684849608.03418</v>
      </c>
      <c r="AB16">
        <f>SUMIFS(BIFUBC!AB:AB,BIFUBC!$A:$A,$A16,BIFUBC!$B:$B,$B16)</f>
        <v>349806764439.1972</v>
      </c>
      <c r="AC16">
        <f>SUMIFS(BIFUBC!AC:AC,BIFUBC!$A:$A,$A16,BIFUBC!$B:$B,$B16)</f>
        <v>348526719602.31238</v>
      </c>
      <c r="AD16">
        <f>SUMIFS(BIFUBC!AD:AD,BIFUBC!$A:$A,$A16,BIFUBC!$B:$B,$B16)</f>
        <v>346525589640.88452</v>
      </c>
      <c r="AE16">
        <f>SUMIFS(BIFUBC!AE:AE,BIFUBC!$A:$A,$A16,BIFUBC!$B:$B,$B16)</f>
        <v>348193734645.46161</v>
      </c>
      <c r="AF16">
        <f>SUMIFS(BIFUBC!AF:AF,BIFUBC!$A:$A,$A16,BIFUBC!$B:$B,$B16)</f>
        <v>346701983592.29968</v>
      </c>
      <c r="AG16">
        <f>SUMIFS(BIFUBC!AG:AG,BIFUBC!$A:$A,$A16,BIFUBC!$B:$B,$B16)</f>
        <v>351879277232.03192</v>
      </c>
    </row>
    <row r="17" spans="1:33">
      <c r="A17" t="s">
        <v>1233</v>
      </c>
      <c r="B17" t="s">
        <v>1207</v>
      </c>
      <c r="C17">
        <f>SUMIFS(BIFUBC!C:C,BIFUBC!$A:$A,$A17,BIFUBC!$B:$B,$B17)</f>
        <v>14836963134037.869</v>
      </c>
      <c r="D17">
        <f>SUMIFS(BIFUBC!D:D,BIFUBC!$A:$A,$A17,BIFUBC!$B:$B,$B17)</f>
        <v>14666327400270</v>
      </c>
      <c r="E17">
        <f>SUMIFS(BIFUBC!E:E,BIFUBC!$A:$A,$A17,BIFUBC!$B:$B,$B17)</f>
        <v>15250760268380.24</v>
      </c>
      <c r="F17">
        <f>SUMIFS(BIFUBC!F:F,BIFUBC!$A:$A,$A17,BIFUBC!$B:$B,$B17)</f>
        <v>15878140528501.51</v>
      </c>
      <c r="G17">
        <f>SUMIFS(BIFUBC!G:G,BIFUBC!$A:$A,$A17,BIFUBC!$B:$B,$B17)</f>
        <v>16691235480876.65</v>
      </c>
      <c r="H17">
        <f>SUMIFS(BIFUBC!H:H,BIFUBC!$A:$A,$A17,BIFUBC!$B:$B,$B17)</f>
        <v>17250399944173.689</v>
      </c>
      <c r="I17">
        <f>SUMIFS(BIFUBC!I:I,BIFUBC!$A:$A,$A17,BIFUBC!$B:$B,$B17)</f>
        <v>17661999314055.84</v>
      </c>
      <c r="J17">
        <f>SUMIFS(BIFUBC!J:J,BIFUBC!$A:$A,$A17,BIFUBC!$B:$B,$B17)</f>
        <v>17825473017378.91</v>
      </c>
      <c r="K17">
        <f>SUMIFS(BIFUBC!K:K,BIFUBC!$A:$A,$A17,BIFUBC!$B:$B,$B17)</f>
        <v>18040225092842.059</v>
      </c>
      <c r="L17">
        <f>SUMIFS(BIFUBC!L:L,BIFUBC!$A:$A,$A17,BIFUBC!$B:$B,$B17)</f>
        <v>18225778454894.34</v>
      </c>
      <c r="M17">
        <f>SUMIFS(BIFUBC!M:M,BIFUBC!$A:$A,$A17,BIFUBC!$B:$B,$B17)</f>
        <v>18517599741039.93</v>
      </c>
      <c r="N17">
        <f>SUMIFS(BIFUBC!N:N,BIFUBC!$A:$A,$A17,BIFUBC!$B:$B,$B17)</f>
        <v>18799438306875.289</v>
      </c>
      <c r="O17">
        <f>SUMIFS(BIFUBC!O:O,BIFUBC!$A:$A,$A17,BIFUBC!$B:$B,$B17)</f>
        <v>19051223692424.262</v>
      </c>
      <c r="P17">
        <f>SUMIFS(BIFUBC!P:P,BIFUBC!$A:$A,$A17,BIFUBC!$B:$B,$B17)</f>
        <v>19249600737548.57</v>
      </c>
      <c r="Q17">
        <f>SUMIFS(BIFUBC!Q:Q,BIFUBC!$A:$A,$A17,BIFUBC!$B:$B,$B17)</f>
        <v>19500408159172.648</v>
      </c>
      <c r="R17">
        <f>SUMIFS(BIFUBC!R:R,BIFUBC!$A:$A,$A17,BIFUBC!$B:$B,$B17)</f>
        <v>19770321709478.141</v>
      </c>
      <c r="S17">
        <f>SUMIFS(BIFUBC!S:S,BIFUBC!$A:$A,$A17,BIFUBC!$B:$B,$B17)</f>
        <v>19946479248594.09</v>
      </c>
      <c r="T17">
        <f>SUMIFS(BIFUBC!T:T,BIFUBC!$A:$A,$A17,BIFUBC!$B:$B,$B17)</f>
        <v>20159970357838.781</v>
      </c>
      <c r="U17">
        <f>SUMIFS(BIFUBC!U:U,BIFUBC!$A:$A,$A17,BIFUBC!$B:$B,$B17)</f>
        <v>20401448250087.789</v>
      </c>
      <c r="V17">
        <f>SUMIFS(BIFUBC!V:V,BIFUBC!$A:$A,$A17,BIFUBC!$B:$B,$B17)</f>
        <v>20538888063272.82</v>
      </c>
      <c r="W17">
        <f>SUMIFS(BIFUBC!W:W,BIFUBC!$A:$A,$A17,BIFUBC!$B:$B,$B17)</f>
        <v>20771014323333.879</v>
      </c>
      <c r="X17">
        <f>SUMIFS(BIFUBC!X:X,BIFUBC!$A:$A,$A17,BIFUBC!$B:$B,$B17)</f>
        <v>20956850995145.379</v>
      </c>
      <c r="Y17">
        <f>SUMIFS(BIFUBC!Y:Y,BIFUBC!$A:$A,$A17,BIFUBC!$B:$B,$B17)</f>
        <v>21241607107484.781</v>
      </c>
      <c r="Z17">
        <f>SUMIFS(BIFUBC!Z:Z,BIFUBC!$A:$A,$A17,BIFUBC!$B:$B,$B17)</f>
        <v>21511902029255.07</v>
      </c>
      <c r="AA17">
        <f>SUMIFS(BIFUBC!AA:AA,BIFUBC!$A:$A,$A17,BIFUBC!$B:$B,$B17)</f>
        <v>21699335037921.422</v>
      </c>
      <c r="AB17">
        <f>SUMIFS(BIFUBC!AB:AB,BIFUBC!$A:$A,$A17,BIFUBC!$B:$B,$B17)</f>
        <v>21903867401527.43</v>
      </c>
      <c r="AC17">
        <f>SUMIFS(BIFUBC!AC:AC,BIFUBC!$A:$A,$A17,BIFUBC!$B:$B,$B17)</f>
        <v>22119254200150.289</v>
      </c>
      <c r="AD17">
        <f>SUMIFS(BIFUBC!AD:AD,BIFUBC!$A:$A,$A17,BIFUBC!$B:$B,$B17)</f>
        <v>22328259876526.879</v>
      </c>
      <c r="AE17">
        <f>SUMIFS(BIFUBC!AE:AE,BIFUBC!$A:$A,$A17,BIFUBC!$B:$B,$B17)</f>
        <v>22530530304616.211</v>
      </c>
      <c r="AF17">
        <f>SUMIFS(BIFUBC!AF:AF,BIFUBC!$A:$A,$A17,BIFUBC!$B:$B,$B17)</f>
        <v>22854185750943.59</v>
      </c>
      <c r="AG17">
        <f>SUMIFS(BIFUBC!AG:AG,BIFUBC!$A:$A,$A17,BIFUBC!$B:$B,$B17)</f>
        <v>23175200910395.621</v>
      </c>
    </row>
    <row r="18" spans="1:33">
      <c r="A18" t="s">
        <v>1234</v>
      </c>
      <c r="B18" t="s">
        <v>1206</v>
      </c>
      <c r="C18">
        <f>SUMIFS(BIFUBC!C:C,BIFUBC!$A:$A,$A18,BIFUBC!$B:$B,$B18)</f>
        <v>845075216492929.62</v>
      </c>
      <c r="D18">
        <f>SUMIFS(BIFUBC!D:D,BIFUBC!$A:$A,$A18,BIFUBC!$B:$B,$B18)</f>
        <v>895619836092425.25</v>
      </c>
      <c r="E18">
        <f>SUMIFS(BIFUBC!E:E,BIFUBC!$A:$A,$A18,BIFUBC!$B:$B,$B18)</f>
        <v>919167118641687.62</v>
      </c>
      <c r="F18">
        <f>SUMIFS(BIFUBC!F:F,BIFUBC!$A:$A,$A18,BIFUBC!$B:$B,$B18)</f>
        <v>926122063981204.75</v>
      </c>
      <c r="G18">
        <f>SUMIFS(BIFUBC!G:G,BIFUBC!$A:$A,$A18,BIFUBC!$B:$B,$B18)</f>
        <v>929324586700206</v>
      </c>
      <c r="H18">
        <f>SUMIFS(BIFUBC!H:H,BIFUBC!$A:$A,$A18,BIFUBC!$B:$B,$B18)</f>
        <v>931992675531138.75</v>
      </c>
      <c r="I18">
        <f>SUMIFS(BIFUBC!I:I,BIFUBC!$A:$A,$A18,BIFUBC!$B:$B,$B18)</f>
        <v>931884766082278</v>
      </c>
      <c r="J18">
        <f>SUMIFS(BIFUBC!J:J,BIFUBC!$A:$A,$A18,BIFUBC!$B:$B,$B18)</f>
        <v>930276628140251.62</v>
      </c>
      <c r="K18">
        <f>SUMIFS(BIFUBC!K:K,BIFUBC!$A:$A,$A18,BIFUBC!$B:$B,$B18)</f>
        <v>929553856495615.62</v>
      </c>
      <c r="L18">
        <f>SUMIFS(BIFUBC!L:L,BIFUBC!$A:$A,$A18,BIFUBC!$B:$B,$B18)</f>
        <v>928596248298287.62</v>
      </c>
      <c r="M18">
        <f>SUMIFS(BIFUBC!M:M,BIFUBC!$A:$A,$A18,BIFUBC!$B:$B,$B18)</f>
        <v>929044384854003.75</v>
      </c>
      <c r="N18">
        <f>SUMIFS(BIFUBC!N:N,BIFUBC!$A:$A,$A18,BIFUBC!$B:$B,$B18)</f>
        <v>928819447557474.75</v>
      </c>
      <c r="O18">
        <f>SUMIFS(BIFUBC!O:O,BIFUBC!$A:$A,$A18,BIFUBC!$B:$B,$B18)</f>
        <v>928812344274426.62</v>
      </c>
      <c r="P18">
        <f>SUMIFS(BIFUBC!P:P,BIFUBC!$A:$A,$A18,BIFUBC!$B:$B,$B18)</f>
        <v>929686551868304.75</v>
      </c>
      <c r="Q18">
        <f>SUMIFS(BIFUBC!Q:Q,BIFUBC!$A:$A,$A18,BIFUBC!$B:$B,$B18)</f>
        <v>931998141532633.62</v>
      </c>
      <c r="R18">
        <f>SUMIFS(BIFUBC!R:R,BIFUBC!$A:$A,$A18,BIFUBC!$B:$B,$B18)</f>
        <v>934188950196194.38</v>
      </c>
      <c r="S18">
        <f>SUMIFS(BIFUBC!S:S,BIFUBC!$A:$A,$A18,BIFUBC!$B:$B,$B18)</f>
        <v>935702050241266</v>
      </c>
      <c r="T18">
        <f>SUMIFS(BIFUBC!T:T,BIFUBC!$A:$A,$A18,BIFUBC!$B:$B,$B18)</f>
        <v>937550616682213.62</v>
      </c>
      <c r="U18">
        <f>SUMIFS(BIFUBC!U:U,BIFUBC!$A:$A,$A18,BIFUBC!$B:$B,$B18)</f>
        <v>939213792473390.62</v>
      </c>
      <c r="V18">
        <f>SUMIFS(BIFUBC!V:V,BIFUBC!$A:$A,$A18,BIFUBC!$B:$B,$B18)</f>
        <v>940975658558834</v>
      </c>
      <c r="W18">
        <f>SUMIFS(BIFUBC!W:W,BIFUBC!$A:$A,$A18,BIFUBC!$B:$B,$B18)</f>
        <v>941695281585097.62</v>
      </c>
      <c r="X18">
        <f>SUMIFS(BIFUBC!X:X,BIFUBC!$A:$A,$A18,BIFUBC!$B:$B,$B18)</f>
        <v>944266493725946.38</v>
      </c>
      <c r="Y18">
        <f>SUMIFS(BIFUBC!Y:Y,BIFUBC!$A:$A,$A18,BIFUBC!$B:$B,$B18)</f>
        <v>947879898548081</v>
      </c>
      <c r="Z18">
        <f>SUMIFS(BIFUBC!Z:Z,BIFUBC!$A:$A,$A18,BIFUBC!$B:$B,$B18)</f>
        <v>951830281102910</v>
      </c>
      <c r="AA18">
        <f>SUMIFS(BIFUBC!AA:AA,BIFUBC!$A:$A,$A18,BIFUBC!$B:$B,$B18)</f>
        <v>955569076503109.75</v>
      </c>
      <c r="AB18">
        <f>SUMIFS(BIFUBC!AB:AB,BIFUBC!$A:$A,$A18,BIFUBC!$B:$B,$B18)</f>
        <v>960205908241030.38</v>
      </c>
      <c r="AC18">
        <f>SUMIFS(BIFUBC!AC:AC,BIFUBC!$A:$A,$A18,BIFUBC!$B:$B,$B18)</f>
        <v>963843318129636.38</v>
      </c>
      <c r="AD18">
        <f>SUMIFS(BIFUBC!AD:AD,BIFUBC!$A:$A,$A18,BIFUBC!$B:$B,$B18)</f>
        <v>968050048597878.38</v>
      </c>
      <c r="AE18">
        <f>SUMIFS(BIFUBC!AE:AE,BIFUBC!$A:$A,$A18,BIFUBC!$B:$B,$B18)</f>
        <v>972937963759292.75</v>
      </c>
      <c r="AF18">
        <f>SUMIFS(BIFUBC!AF:AF,BIFUBC!$A:$A,$A18,BIFUBC!$B:$B,$B18)</f>
        <v>978493688283033.62</v>
      </c>
      <c r="AG18">
        <f>SUMIFS(BIFUBC!AG:AG,BIFUBC!$A:$A,$A18,BIFUBC!$B:$B,$B18)</f>
        <v>984307120923323.75</v>
      </c>
    </row>
    <row r="19" spans="1:33">
      <c r="A19" t="s">
        <v>1236</v>
      </c>
      <c r="B19" t="s">
        <v>1207</v>
      </c>
      <c r="C19">
        <f>SUMIFS(BIFUBC!C:C,BIFUBC!$A:$A,$A19,BIFUBC!$B:$B,$B19)</f>
        <v>1116904448430.2109</v>
      </c>
      <c r="D19">
        <f>SUMIFS(BIFUBC!D:D,BIFUBC!$A:$A,$A19,BIFUBC!$B:$B,$B19)</f>
        <v>1220108030635.686</v>
      </c>
      <c r="E19">
        <f>SUMIFS(BIFUBC!E:E,BIFUBC!$A:$A,$A19,BIFUBC!$B:$B,$B19)</f>
        <v>1320579181529.709</v>
      </c>
      <c r="F19">
        <f>SUMIFS(BIFUBC!F:F,BIFUBC!$A:$A,$A19,BIFUBC!$B:$B,$B19)</f>
        <v>1329559227618.7029</v>
      </c>
      <c r="G19">
        <f>SUMIFS(BIFUBC!G:G,BIFUBC!$A:$A,$A19,BIFUBC!$B:$B,$B19)</f>
        <v>1360821657235.374</v>
      </c>
      <c r="H19">
        <f>SUMIFS(BIFUBC!H:H,BIFUBC!$A:$A,$A19,BIFUBC!$B:$B,$B19)</f>
        <v>1385785590526.627</v>
      </c>
      <c r="I19">
        <f>SUMIFS(BIFUBC!I:I,BIFUBC!$A:$A,$A19,BIFUBC!$B:$B,$B19)</f>
        <v>1399867044947.699</v>
      </c>
      <c r="J19">
        <f>SUMIFS(BIFUBC!J:J,BIFUBC!$A:$A,$A19,BIFUBC!$B:$B,$B19)</f>
        <v>1408720577752.3279</v>
      </c>
      <c r="K19">
        <f>SUMIFS(BIFUBC!K:K,BIFUBC!$A:$A,$A19,BIFUBC!$B:$B,$B19)</f>
        <v>1420671017708.571</v>
      </c>
      <c r="L19">
        <f>SUMIFS(BIFUBC!L:L,BIFUBC!$A:$A,$A19,BIFUBC!$B:$B,$B19)</f>
        <v>1434256022380.033</v>
      </c>
      <c r="M19">
        <f>SUMIFS(BIFUBC!M:M,BIFUBC!$A:$A,$A19,BIFUBC!$B:$B,$B19)</f>
        <v>1452300782154.9509</v>
      </c>
      <c r="N19">
        <f>SUMIFS(BIFUBC!N:N,BIFUBC!$A:$A,$A19,BIFUBC!$B:$B,$B19)</f>
        <v>1468632097648.0549</v>
      </c>
      <c r="O19">
        <f>SUMIFS(BIFUBC!O:O,BIFUBC!$A:$A,$A19,BIFUBC!$B:$B,$B19)</f>
        <v>1478611760662.97</v>
      </c>
      <c r="P19">
        <f>SUMIFS(BIFUBC!P:P,BIFUBC!$A:$A,$A19,BIFUBC!$B:$B,$B19)</f>
        <v>1490844652079.196</v>
      </c>
      <c r="Q19">
        <f>SUMIFS(BIFUBC!Q:Q,BIFUBC!$A:$A,$A19,BIFUBC!$B:$B,$B19)</f>
        <v>1505612438558.0901</v>
      </c>
      <c r="R19">
        <f>SUMIFS(BIFUBC!R:R,BIFUBC!$A:$A,$A19,BIFUBC!$B:$B,$B19)</f>
        <v>1519564834624.698</v>
      </c>
      <c r="S19">
        <f>SUMIFS(BIFUBC!S:S,BIFUBC!$A:$A,$A19,BIFUBC!$B:$B,$B19)</f>
        <v>1526280881279.0371</v>
      </c>
      <c r="T19">
        <f>SUMIFS(BIFUBC!T:T,BIFUBC!$A:$A,$A19,BIFUBC!$B:$B,$B19)</f>
        <v>1536142363735.416</v>
      </c>
      <c r="U19">
        <f>SUMIFS(BIFUBC!U:U,BIFUBC!$A:$A,$A19,BIFUBC!$B:$B,$B19)</f>
        <v>1544613510059.385</v>
      </c>
      <c r="V19">
        <f>SUMIFS(BIFUBC!V:V,BIFUBC!$A:$A,$A19,BIFUBC!$B:$B,$B19)</f>
        <v>1546656322523.9319</v>
      </c>
      <c r="W19">
        <f>SUMIFS(BIFUBC!W:W,BIFUBC!$A:$A,$A19,BIFUBC!$B:$B,$B19)</f>
        <v>1543272107526.001</v>
      </c>
      <c r="X19">
        <f>SUMIFS(BIFUBC!X:X,BIFUBC!$A:$A,$A19,BIFUBC!$B:$B,$B19)</f>
        <v>1544524338579.9419</v>
      </c>
      <c r="Y19">
        <f>SUMIFS(BIFUBC!Y:Y,BIFUBC!$A:$A,$A19,BIFUBC!$B:$B,$B19)</f>
        <v>1553400945587.9551</v>
      </c>
      <c r="Z19">
        <f>SUMIFS(BIFUBC!Z:Z,BIFUBC!$A:$A,$A19,BIFUBC!$B:$B,$B19)</f>
        <v>1559539886171.9709</v>
      </c>
      <c r="AA19">
        <f>SUMIFS(BIFUBC!AA:AA,BIFUBC!$A:$A,$A19,BIFUBC!$B:$B,$B19)</f>
        <v>1559869331148.8411</v>
      </c>
      <c r="AB19">
        <f>SUMIFS(BIFUBC!AB:AB,BIFUBC!$A:$A,$A19,BIFUBC!$B:$B,$B19)</f>
        <v>1564004843422.6841</v>
      </c>
      <c r="AC19">
        <f>SUMIFS(BIFUBC!AC:AC,BIFUBC!$A:$A,$A19,BIFUBC!$B:$B,$B19)</f>
        <v>1566642521632.0171</v>
      </c>
      <c r="AD19">
        <f>SUMIFS(BIFUBC!AD:AD,BIFUBC!$A:$A,$A19,BIFUBC!$B:$B,$B19)</f>
        <v>1570222284847.085</v>
      </c>
      <c r="AE19">
        <f>SUMIFS(BIFUBC!AE:AE,BIFUBC!$A:$A,$A19,BIFUBC!$B:$B,$B19)</f>
        <v>1573927619588.1689</v>
      </c>
      <c r="AF19">
        <f>SUMIFS(BIFUBC!AF:AF,BIFUBC!$A:$A,$A19,BIFUBC!$B:$B,$B19)</f>
        <v>1585897558137.833</v>
      </c>
      <c r="AG19">
        <f>SUMIFS(BIFUBC!AG:AG,BIFUBC!$A:$A,$A19,BIFUBC!$B:$B,$B19)</f>
        <v>1595456427114.3799</v>
      </c>
    </row>
    <row r="21" spans="1:33">
      <c r="A21" s="123" t="s">
        <v>1238</v>
      </c>
      <c r="B21" s="124"/>
      <c r="C21" s="124"/>
    </row>
    <row r="22" spans="1:33">
      <c r="B22" t="s">
        <v>1232</v>
      </c>
      <c r="C22" s="118">
        <f t="shared" ref="C22:AG22" si="0">C10*$C4</f>
        <v>87269458118.504272</v>
      </c>
      <c r="D22" s="118">
        <f t="shared" si="0"/>
        <v>84439742155.534409</v>
      </c>
      <c r="E22" s="118">
        <f t="shared" si="0"/>
        <v>83093359368.317032</v>
      </c>
      <c r="F22" s="118">
        <f t="shared" si="0"/>
        <v>83519027518.260864</v>
      </c>
      <c r="G22" s="118">
        <f t="shared" si="0"/>
        <v>81570773047.46492</v>
      </c>
      <c r="H22" s="118">
        <f t="shared" si="0"/>
        <v>79202063234.934082</v>
      </c>
      <c r="I22" s="118">
        <f t="shared" si="0"/>
        <v>77049220028.817276</v>
      </c>
      <c r="J22" s="118">
        <f t="shared" si="0"/>
        <v>74636074266.32045</v>
      </c>
      <c r="K22" s="118">
        <f t="shared" si="0"/>
        <v>71838236386.145065</v>
      </c>
      <c r="L22" s="118">
        <f t="shared" si="0"/>
        <v>69104123235.14682</v>
      </c>
      <c r="M22" s="118">
        <f t="shared" si="0"/>
        <v>66748556498.875061</v>
      </c>
      <c r="N22" s="118">
        <f t="shared" si="0"/>
        <v>64534250847.608765</v>
      </c>
      <c r="O22" s="118">
        <f t="shared" si="0"/>
        <v>62079201781.379707</v>
      </c>
      <c r="P22" s="118">
        <f t="shared" si="0"/>
        <v>59722714329.486084</v>
      </c>
      <c r="Q22" s="118">
        <f t="shared" si="0"/>
        <v>57272626338.756935</v>
      </c>
      <c r="R22" s="118">
        <f t="shared" si="0"/>
        <v>56730167650.830322</v>
      </c>
      <c r="S22" s="118">
        <f t="shared" si="0"/>
        <v>56130545616.66748</v>
      </c>
      <c r="T22" s="118">
        <f t="shared" si="0"/>
        <v>55622459785.133011</v>
      </c>
      <c r="U22" s="118">
        <f t="shared" si="0"/>
        <v>55286110771.007286</v>
      </c>
      <c r="V22" s="118">
        <f t="shared" si="0"/>
        <v>54939928263.394447</v>
      </c>
      <c r="W22" s="118">
        <f t="shared" si="0"/>
        <v>54594171681.201561</v>
      </c>
      <c r="X22" s="118">
        <f t="shared" si="0"/>
        <v>54461198913.97525</v>
      </c>
      <c r="Y22" s="118">
        <f t="shared" si="0"/>
        <v>54849850080.515297</v>
      </c>
      <c r="Z22" s="118">
        <f t="shared" si="0"/>
        <v>55335338213.656479</v>
      </c>
      <c r="AA22" s="118">
        <f t="shared" si="0"/>
        <v>55722961875.321396</v>
      </c>
      <c r="AB22" s="118">
        <f t="shared" si="0"/>
        <v>56420147124.513657</v>
      </c>
      <c r="AC22" s="118">
        <f t="shared" si="0"/>
        <v>56494833017.212746</v>
      </c>
      <c r="AD22" s="118">
        <f t="shared" si="0"/>
        <v>56450096511.373695</v>
      </c>
      <c r="AE22" s="118">
        <f t="shared" si="0"/>
        <v>56518102076.459343</v>
      </c>
      <c r="AF22" s="118">
        <f t="shared" si="0"/>
        <v>56590502675.737679</v>
      </c>
      <c r="AG22" s="118">
        <f t="shared" si="0"/>
        <v>56804283573.731262</v>
      </c>
    </row>
    <row r="23" spans="1:33">
      <c r="B23" t="s">
        <v>1233</v>
      </c>
      <c r="C23" s="118">
        <f t="shared" ref="C23:AG23" si="1">C11*$C5</f>
        <v>2597452685604.0322</v>
      </c>
      <c r="D23" s="118">
        <f t="shared" si="1"/>
        <v>2607224557418.4761</v>
      </c>
      <c r="E23" s="118">
        <f t="shared" si="1"/>
        <v>2598830954572.165</v>
      </c>
      <c r="F23" s="118">
        <f t="shared" si="1"/>
        <v>2664444449169.8984</v>
      </c>
      <c r="G23" s="118">
        <f t="shared" si="1"/>
        <v>2721747574000.4731</v>
      </c>
      <c r="H23" s="118">
        <f t="shared" si="1"/>
        <v>2759999160574.6328</v>
      </c>
      <c r="I23" s="118">
        <f t="shared" si="1"/>
        <v>2789550872373.3604</v>
      </c>
      <c r="J23" s="118">
        <f t="shared" si="1"/>
        <v>2793537558285.9834</v>
      </c>
      <c r="K23" s="118">
        <f t="shared" si="1"/>
        <v>2807672079437.0649</v>
      </c>
      <c r="L23" s="118">
        <f t="shared" si="1"/>
        <v>2820904459111.3525</v>
      </c>
      <c r="M23" s="118">
        <f t="shared" si="1"/>
        <v>2818839123298.7764</v>
      </c>
      <c r="N23" s="118">
        <f t="shared" si="1"/>
        <v>2837830412995.0591</v>
      </c>
      <c r="O23" s="118">
        <f t="shared" si="1"/>
        <v>2854114914790.98</v>
      </c>
      <c r="P23" s="118">
        <f t="shared" si="1"/>
        <v>2871434455638.0005</v>
      </c>
      <c r="Q23" s="118">
        <f t="shared" si="1"/>
        <v>2898513220493.6323</v>
      </c>
      <c r="R23" s="118">
        <f t="shared" si="1"/>
        <v>2923097761645.0176</v>
      </c>
      <c r="S23" s="118">
        <f t="shared" si="1"/>
        <v>2949104912808.1978</v>
      </c>
      <c r="T23" s="118">
        <f t="shared" si="1"/>
        <v>2974685737031.5391</v>
      </c>
      <c r="U23" s="118">
        <f t="shared" si="1"/>
        <v>3002345465336.4473</v>
      </c>
      <c r="V23" s="118">
        <f t="shared" si="1"/>
        <v>3037219990327.3618</v>
      </c>
      <c r="W23" s="118">
        <f t="shared" si="1"/>
        <v>3064177850327.1685</v>
      </c>
      <c r="X23" s="118">
        <f t="shared" si="1"/>
        <v>3091364866880.2969</v>
      </c>
      <c r="Y23" s="118">
        <f t="shared" si="1"/>
        <v>3129612802569.3555</v>
      </c>
      <c r="Z23" s="118">
        <f t="shared" si="1"/>
        <v>3170640671980.3613</v>
      </c>
      <c r="AA23" s="118">
        <f t="shared" si="1"/>
        <v>3202076134110.8203</v>
      </c>
      <c r="AB23" s="118">
        <f t="shared" si="1"/>
        <v>3224148405547.4761</v>
      </c>
      <c r="AC23" s="118">
        <f t="shared" si="1"/>
        <v>3263687572754.0347</v>
      </c>
      <c r="AD23" s="118">
        <f t="shared" si="1"/>
        <v>3297227634218.2974</v>
      </c>
      <c r="AE23" s="118">
        <f t="shared" si="1"/>
        <v>3327887203068.1196</v>
      </c>
      <c r="AF23" s="118">
        <f t="shared" si="1"/>
        <v>3361871361849.8203</v>
      </c>
      <c r="AG23" s="118">
        <f t="shared" si="1"/>
        <v>3399481981755.833</v>
      </c>
    </row>
    <row r="24" spans="1:33">
      <c r="B24" t="s">
        <v>1234</v>
      </c>
      <c r="C24" s="118">
        <f t="shared" ref="C24:AG24" si="2">C12*$C6</f>
        <v>780071691804745.62</v>
      </c>
      <c r="D24" s="118">
        <f t="shared" si="2"/>
        <v>826728398986662.75</v>
      </c>
      <c r="E24" s="118">
        <f t="shared" si="2"/>
        <v>848464415115306.62</v>
      </c>
      <c r="F24" s="118">
        <f t="shared" si="2"/>
        <v>854884383269055</v>
      </c>
      <c r="G24" s="118">
        <f t="shared" si="2"/>
        <v>857840566655691.25</v>
      </c>
      <c r="H24" s="118">
        <f t="shared" si="2"/>
        <v>860303425023338.62</v>
      </c>
      <c r="I24" s="118">
        <f t="shared" si="2"/>
        <v>860203816012576.5</v>
      </c>
      <c r="J24" s="118">
        <f t="shared" si="2"/>
        <v>858719376686219.25</v>
      </c>
      <c r="K24" s="118">
        <f t="shared" si="2"/>
        <v>858052200926457.25</v>
      </c>
      <c r="L24" s="118">
        <f t="shared" si="2"/>
        <v>857168252335850.38</v>
      </c>
      <c r="M24" s="118">
        <f t="shared" si="2"/>
        <v>857581918047913</v>
      </c>
      <c r="N24" s="118">
        <f t="shared" si="2"/>
        <v>857374283018475.62</v>
      </c>
      <c r="O24" s="118">
        <f t="shared" si="2"/>
        <v>857367726122809.25</v>
      </c>
      <c r="P24" s="118">
        <f t="shared" si="2"/>
        <v>858174689317843.12</v>
      </c>
      <c r="Q24" s="118">
        <f t="shared" si="2"/>
        <v>860308470577805.62</v>
      </c>
      <c r="R24" s="118">
        <f t="shared" si="2"/>
        <v>862330761360035.25</v>
      </c>
      <c r="S24" s="118">
        <f t="shared" si="2"/>
        <v>863727473142599.62</v>
      </c>
      <c r="T24" s="118">
        <f t="shared" si="2"/>
        <v>865433847111283.62</v>
      </c>
      <c r="U24" s="118">
        <f t="shared" si="2"/>
        <v>866969090753354.12</v>
      </c>
      <c r="V24" s="118">
        <f t="shared" si="2"/>
        <v>868595433392662.5</v>
      </c>
      <c r="W24" s="118">
        <f t="shared" si="2"/>
        <v>869259702727040.5</v>
      </c>
      <c r="X24" s="118">
        <f t="shared" si="2"/>
        <v>871633136198471.12</v>
      </c>
      <c r="Y24" s="118">
        <f t="shared" si="2"/>
        <v>874968596472026.12</v>
      </c>
      <c r="Z24" s="118">
        <f t="shared" si="2"/>
        <v>878615114015884.5</v>
      </c>
      <c r="AA24" s="118">
        <f t="shared" si="2"/>
        <v>882066319773934.38</v>
      </c>
      <c r="AB24" s="118">
        <f t="shared" si="2"/>
        <v>886346484554324.5</v>
      </c>
      <c r="AC24" s="118">
        <f t="shared" si="2"/>
        <v>889704103415007.25</v>
      </c>
      <c r="AD24" s="118">
        <f t="shared" si="2"/>
        <v>893587250487934.75</v>
      </c>
      <c r="AE24" s="118">
        <f t="shared" si="2"/>
        <v>898099185254151.5</v>
      </c>
      <c r="AF24" s="118">
        <f t="shared" si="2"/>
        <v>903227561218626.25</v>
      </c>
      <c r="AG24" s="118">
        <f t="shared" si="2"/>
        <v>908593822287935.5</v>
      </c>
    </row>
    <row r="25" spans="1:33">
      <c r="B25" t="s">
        <v>1236</v>
      </c>
      <c r="C25" s="118">
        <f t="shared" ref="C25:AG25" si="3">C13*$C7</f>
        <v>2265501903438.6997</v>
      </c>
      <c r="D25" s="118">
        <f t="shared" si="3"/>
        <v>2387616733689.0464</v>
      </c>
      <c r="E25" s="118">
        <f t="shared" si="3"/>
        <v>2626539799121.7026</v>
      </c>
      <c r="F25" s="118">
        <f t="shared" si="3"/>
        <v>2645200282193.2515</v>
      </c>
      <c r="G25" s="118">
        <f t="shared" si="3"/>
        <v>2665298448605.3486</v>
      </c>
      <c r="H25" s="118">
        <f t="shared" si="3"/>
        <v>2709324383205.7852</v>
      </c>
      <c r="I25" s="118">
        <f t="shared" si="3"/>
        <v>2733174551306.8872</v>
      </c>
      <c r="J25" s="118">
        <f t="shared" si="3"/>
        <v>2750233699973.9092</v>
      </c>
      <c r="K25" s="118">
        <f t="shared" si="3"/>
        <v>2770333759265.8066</v>
      </c>
      <c r="L25" s="118">
        <f t="shared" si="3"/>
        <v>2793903412021.3735</v>
      </c>
      <c r="M25" s="118">
        <f t="shared" si="3"/>
        <v>2809281048013.5195</v>
      </c>
      <c r="N25" s="118">
        <f t="shared" si="3"/>
        <v>2832307593568.1997</v>
      </c>
      <c r="O25" s="118">
        <f t="shared" si="3"/>
        <v>2852635973787.6045</v>
      </c>
      <c r="P25" s="118">
        <f t="shared" si="3"/>
        <v>2865462521483.7358</v>
      </c>
      <c r="Q25" s="118">
        <f t="shared" si="3"/>
        <v>2892325089526.7007</v>
      </c>
      <c r="R25" s="118">
        <f t="shared" si="3"/>
        <v>2912165947393.1606</v>
      </c>
      <c r="S25" s="118">
        <f t="shared" si="3"/>
        <v>2936914071631.3018</v>
      </c>
      <c r="T25" s="118">
        <f t="shared" si="3"/>
        <v>2964140844925.0444</v>
      </c>
      <c r="U25" s="118">
        <f t="shared" si="3"/>
        <v>2976460296350.5156</v>
      </c>
      <c r="V25" s="118">
        <f t="shared" si="3"/>
        <v>2986297278862.9385</v>
      </c>
      <c r="W25" s="118">
        <f t="shared" si="3"/>
        <v>2989951095689.6104</v>
      </c>
      <c r="X25" s="118">
        <f t="shared" si="3"/>
        <v>2996191946621.9717</v>
      </c>
      <c r="Y25" s="118">
        <f t="shared" si="3"/>
        <v>3005501584781.8242</v>
      </c>
      <c r="Z25" s="118">
        <f t="shared" si="3"/>
        <v>3002220593141.1235</v>
      </c>
      <c r="AA25" s="118">
        <f t="shared" si="3"/>
        <v>3005011000204.4404</v>
      </c>
      <c r="AB25" s="118">
        <f t="shared" si="3"/>
        <v>3021821948281.3984</v>
      </c>
      <c r="AC25" s="118">
        <f t="shared" si="3"/>
        <v>3019527484923.2676</v>
      </c>
      <c r="AD25" s="118">
        <f t="shared" si="3"/>
        <v>3032151332954.1592</v>
      </c>
      <c r="AE25" s="118">
        <f t="shared" si="3"/>
        <v>3050040125146.7393</v>
      </c>
      <c r="AF25" s="118">
        <f t="shared" si="3"/>
        <v>3065386418776.9497</v>
      </c>
      <c r="AG25" s="118">
        <f t="shared" si="3"/>
        <v>3089414920540.7871</v>
      </c>
    </row>
    <row r="27" spans="1:33">
      <c r="A27" s="123" t="s">
        <v>1239</v>
      </c>
      <c r="B27" s="124"/>
      <c r="C27" s="124"/>
    </row>
    <row r="28" spans="1:33">
      <c r="A28" t="s">
        <v>1232</v>
      </c>
      <c r="B28" t="s">
        <v>1211</v>
      </c>
      <c r="C28" s="119">
        <f t="shared" ref="C28:AG28" si="4">IFERROR(IF((C22/C16)&gt;1,1,(C22/C16)),0)</f>
        <v>0.21254732193793141</v>
      </c>
      <c r="D28" s="119">
        <f t="shared" si="4"/>
        <v>0.24810758801291211</v>
      </c>
      <c r="E28" s="119">
        <f t="shared" si="4"/>
        <v>0.23542333695156237</v>
      </c>
      <c r="F28" s="119">
        <f t="shared" si="4"/>
        <v>0.19759752446213039</v>
      </c>
      <c r="G28" s="119">
        <f t="shared" si="4"/>
        <v>0.1937466799142244</v>
      </c>
      <c r="H28" s="119">
        <f t="shared" si="4"/>
        <v>0.19921440161923859</v>
      </c>
      <c r="I28" s="119">
        <f t="shared" si="4"/>
        <v>0.19477781618334095</v>
      </c>
      <c r="J28" s="119">
        <f t="shared" si="4"/>
        <v>0.19327966073356836</v>
      </c>
      <c r="K28" s="119">
        <f t="shared" si="4"/>
        <v>0.19418494953428536</v>
      </c>
      <c r="L28" s="119">
        <f t="shared" si="4"/>
        <v>0.19448484848345368</v>
      </c>
      <c r="M28" s="119">
        <f t="shared" si="4"/>
        <v>0.18779644669954759</v>
      </c>
      <c r="N28" s="119">
        <f t="shared" si="4"/>
        <v>0.18169591305663416</v>
      </c>
      <c r="O28" s="119">
        <f t="shared" si="4"/>
        <v>0.17725258286099205</v>
      </c>
      <c r="P28" s="119">
        <f t="shared" si="4"/>
        <v>0.17360648057332925</v>
      </c>
      <c r="Q28" s="119">
        <f t="shared" si="4"/>
        <v>0.16637883246592258</v>
      </c>
      <c r="R28" s="119">
        <f t="shared" si="4"/>
        <v>0.16440491030014981</v>
      </c>
      <c r="S28" s="119">
        <f t="shared" si="4"/>
        <v>0.16428530107865294</v>
      </c>
      <c r="T28" s="119">
        <f t="shared" si="4"/>
        <v>0.16279554806029681</v>
      </c>
      <c r="U28" s="119">
        <f t="shared" si="4"/>
        <v>0.16051309357312279</v>
      </c>
      <c r="V28" s="119">
        <f t="shared" si="4"/>
        <v>0.1591076781523417</v>
      </c>
      <c r="W28" s="119">
        <f t="shared" si="4"/>
        <v>0.16088041583660243</v>
      </c>
      <c r="X28" s="119">
        <f t="shared" si="4"/>
        <v>0.16007705061884905</v>
      </c>
      <c r="Y28" s="119">
        <f t="shared" si="4"/>
        <v>0.15752457523809782</v>
      </c>
      <c r="Z28" s="119">
        <f t="shared" si="4"/>
        <v>0.15634040306031272</v>
      </c>
      <c r="AA28" s="119">
        <f t="shared" si="4"/>
        <v>0.15889754558146382</v>
      </c>
      <c r="AB28" s="119">
        <f t="shared" si="4"/>
        <v>0.1612894685297617</v>
      </c>
      <c r="AC28" s="119">
        <f t="shared" si="4"/>
        <v>0.1620961316299547</v>
      </c>
      <c r="AD28" s="119">
        <f t="shared" si="4"/>
        <v>0.16290311076268488</v>
      </c>
      <c r="AE28" s="119">
        <f t="shared" si="4"/>
        <v>0.16231797546273283</v>
      </c>
      <c r="AF28" s="119">
        <f t="shared" si="4"/>
        <v>0.16322520595176243</v>
      </c>
      <c r="AG28" s="119">
        <f t="shared" si="4"/>
        <v>0.16143117043028959</v>
      </c>
    </row>
    <row r="29" spans="1:33">
      <c r="A29" t="s">
        <v>1233</v>
      </c>
      <c r="B29" t="s">
        <v>1207</v>
      </c>
      <c r="C29" s="119">
        <f t="shared" ref="C29:AG29" si="5">IFERROR(IF((C23/C17)&gt;1,1,(C23/C17)),0)</f>
        <v>0.17506633009319458</v>
      </c>
      <c r="D29" s="119">
        <f t="shared" si="5"/>
        <v>0.17776942285977321</v>
      </c>
      <c r="E29" s="119">
        <f t="shared" si="5"/>
        <v>0.17040664916623091</v>
      </c>
      <c r="F29" s="119">
        <f t="shared" si="5"/>
        <v>0.16780582363452315</v>
      </c>
      <c r="G29" s="119">
        <f t="shared" si="5"/>
        <v>0.16306447639054714</v>
      </c>
      <c r="H29" s="119">
        <f t="shared" si="5"/>
        <v>0.15999624179767616</v>
      </c>
      <c r="I29" s="119">
        <f t="shared" si="5"/>
        <v>0.15794083233563311</v>
      </c>
      <c r="J29" s="119">
        <f t="shared" si="5"/>
        <v>0.15671604089060803</v>
      </c>
      <c r="K29" s="119">
        <f t="shared" si="5"/>
        <v>0.15563398266860229</v>
      </c>
      <c r="L29" s="119">
        <f t="shared" si="5"/>
        <v>0.15477552665816743</v>
      </c>
      <c r="M29" s="119">
        <f t="shared" si="5"/>
        <v>0.15222486514013361</v>
      </c>
      <c r="N29" s="119">
        <f t="shared" si="5"/>
        <v>0.15095293628837911</v>
      </c>
      <c r="O29" s="119">
        <f t="shared" si="5"/>
        <v>0.1498126818974847</v>
      </c>
      <c r="P29" s="119">
        <f t="shared" si="5"/>
        <v>0.14916852015724855</v>
      </c>
      <c r="Q29" s="119">
        <f t="shared" si="5"/>
        <v>0.1486385924250628</v>
      </c>
      <c r="R29" s="119">
        <f t="shared" si="5"/>
        <v>0.14785281719738771</v>
      </c>
      <c r="S29" s="119">
        <f t="shared" si="5"/>
        <v>0.14785090020415823</v>
      </c>
      <c r="T29" s="119">
        <f t="shared" si="5"/>
        <v>0.14755407295898601</v>
      </c>
      <c r="U29" s="119">
        <f t="shared" si="5"/>
        <v>0.14716334980402815</v>
      </c>
      <c r="V29" s="119">
        <f t="shared" si="5"/>
        <v>0.14787655402623526</v>
      </c>
      <c r="W29" s="119">
        <f t="shared" si="5"/>
        <v>0.14752182067896955</v>
      </c>
      <c r="X29" s="119">
        <f t="shared" si="5"/>
        <v>0.1475109436812051</v>
      </c>
      <c r="Y29" s="119">
        <f t="shared" si="5"/>
        <v>0.14733408761084713</v>
      </c>
      <c r="Z29" s="119">
        <f t="shared" si="5"/>
        <v>0.14739006656261519</v>
      </c>
      <c r="AA29" s="119">
        <f t="shared" si="5"/>
        <v>0.14756563408578749</v>
      </c>
      <c r="AB29" s="119">
        <f t="shared" si="5"/>
        <v>0.14719539460518491</v>
      </c>
      <c r="AC29" s="119">
        <f t="shared" si="5"/>
        <v>0.14754962094209575</v>
      </c>
      <c r="AD29" s="119">
        <f t="shared" si="5"/>
        <v>0.14767060453665659</v>
      </c>
      <c r="AE29" s="119">
        <f t="shared" si="5"/>
        <v>0.14770567572420962</v>
      </c>
      <c r="AF29" s="119">
        <f t="shared" si="5"/>
        <v>0.14710090302434062</v>
      </c>
      <c r="AG29" s="119">
        <f t="shared" si="5"/>
        <v>0.14668619249082493</v>
      </c>
    </row>
    <row r="30" spans="1:33">
      <c r="A30" t="s">
        <v>1234</v>
      </c>
      <c r="B30" t="s">
        <v>1206</v>
      </c>
      <c r="C30" s="119">
        <f t="shared" ref="C30:AG30" si="6">IFERROR(IF((C24/C18)&gt;1,1,(C24/C18)),0)</f>
        <v>0.92307959881021096</v>
      </c>
      <c r="D30" s="119">
        <f t="shared" si="6"/>
        <v>0.92307959881021096</v>
      </c>
      <c r="E30" s="119">
        <f t="shared" si="6"/>
        <v>0.92307959881021096</v>
      </c>
      <c r="F30" s="119">
        <f t="shared" si="6"/>
        <v>0.92307959881021096</v>
      </c>
      <c r="G30" s="119">
        <f t="shared" si="6"/>
        <v>0.92307959881021096</v>
      </c>
      <c r="H30" s="119">
        <f t="shared" si="6"/>
        <v>0.92307959881021096</v>
      </c>
      <c r="I30" s="119">
        <f t="shared" si="6"/>
        <v>0.92307959881021096</v>
      </c>
      <c r="J30" s="119">
        <f t="shared" si="6"/>
        <v>0.92307959881021096</v>
      </c>
      <c r="K30" s="119">
        <f t="shared" si="6"/>
        <v>0.92307959881021096</v>
      </c>
      <c r="L30" s="119">
        <f t="shared" si="6"/>
        <v>0.92307959881021096</v>
      </c>
      <c r="M30" s="119">
        <f t="shared" si="6"/>
        <v>0.92307959881021096</v>
      </c>
      <c r="N30" s="119">
        <f t="shared" si="6"/>
        <v>0.92307959881021107</v>
      </c>
      <c r="O30" s="119">
        <f t="shared" si="6"/>
        <v>0.92307959881021096</v>
      </c>
      <c r="P30" s="119">
        <f t="shared" si="6"/>
        <v>0.92307959881021096</v>
      </c>
      <c r="Q30" s="119">
        <f t="shared" si="6"/>
        <v>0.92307959881021096</v>
      </c>
      <c r="R30" s="119">
        <f t="shared" si="6"/>
        <v>0.92307959881021096</v>
      </c>
      <c r="S30" s="119">
        <f t="shared" si="6"/>
        <v>0.92307959881021096</v>
      </c>
      <c r="T30" s="119">
        <f t="shared" si="6"/>
        <v>0.92307959881021096</v>
      </c>
      <c r="U30" s="119">
        <f t="shared" si="6"/>
        <v>0.92307959881021096</v>
      </c>
      <c r="V30" s="119">
        <f t="shared" si="6"/>
        <v>0.92307959881021096</v>
      </c>
      <c r="W30" s="119">
        <f t="shared" si="6"/>
        <v>0.92307959881021096</v>
      </c>
      <c r="X30" s="119">
        <f t="shared" si="6"/>
        <v>0.92307959881021096</v>
      </c>
      <c r="Y30" s="119">
        <f t="shared" si="6"/>
        <v>0.92307959881021107</v>
      </c>
      <c r="Z30" s="119">
        <f t="shared" si="6"/>
        <v>0.92307959881021096</v>
      </c>
      <c r="AA30" s="119">
        <f t="shared" si="6"/>
        <v>0.92307959881021096</v>
      </c>
      <c r="AB30" s="119">
        <f t="shared" si="6"/>
        <v>0.92307959881021096</v>
      </c>
      <c r="AC30" s="119">
        <f t="shared" si="6"/>
        <v>0.92307959881021096</v>
      </c>
      <c r="AD30" s="119">
        <f t="shared" si="6"/>
        <v>0.92307959881021096</v>
      </c>
      <c r="AE30" s="119">
        <f t="shared" si="6"/>
        <v>0.92307959881021096</v>
      </c>
      <c r="AF30" s="119">
        <f t="shared" si="6"/>
        <v>0.92307959881021096</v>
      </c>
      <c r="AG30" s="119">
        <f t="shared" si="6"/>
        <v>0.92307959881021096</v>
      </c>
    </row>
    <row r="31" spans="1:33">
      <c r="A31" t="s">
        <v>1236</v>
      </c>
      <c r="B31" t="s">
        <v>1207</v>
      </c>
      <c r="C31" s="119">
        <f t="shared" ref="C31:AG31" si="7">IFERROR(IF((C25/C19)&gt;1,1,(C25/C19)),0)</f>
        <v>1</v>
      </c>
      <c r="D31" s="119">
        <f t="shared" si="7"/>
        <v>1</v>
      </c>
      <c r="E31" s="119">
        <f t="shared" si="7"/>
        <v>1</v>
      </c>
      <c r="F31" s="119">
        <f t="shared" si="7"/>
        <v>1</v>
      </c>
      <c r="G31" s="119">
        <f t="shared" si="7"/>
        <v>1</v>
      </c>
      <c r="H31" s="119">
        <f t="shared" si="7"/>
        <v>1</v>
      </c>
      <c r="I31" s="119">
        <f t="shared" si="7"/>
        <v>1</v>
      </c>
      <c r="J31" s="119">
        <f t="shared" si="7"/>
        <v>1</v>
      </c>
      <c r="K31" s="119">
        <f t="shared" si="7"/>
        <v>1</v>
      </c>
      <c r="L31" s="119">
        <f t="shared" si="7"/>
        <v>1</v>
      </c>
      <c r="M31" s="119">
        <f t="shared" si="7"/>
        <v>1</v>
      </c>
      <c r="N31" s="119">
        <f t="shared" si="7"/>
        <v>1</v>
      </c>
      <c r="O31" s="119">
        <f t="shared" si="7"/>
        <v>1</v>
      </c>
      <c r="P31" s="119">
        <f t="shared" si="7"/>
        <v>1</v>
      </c>
      <c r="Q31" s="119">
        <f t="shared" si="7"/>
        <v>1</v>
      </c>
      <c r="R31" s="119">
        <f t="shared" si="7"/>
        <v>1</v>
      </c>
      <c r="S31" s="119">
        <f t="shared" si="7"/>
        <v>1</v>
      </c>
      <c r="T31" s="119">
        <f t="shared" si="7"/>
        <v>1</v>
      </c>
      <c r="U31" s="119">
        <f t="shared" si="7"/>
        <v>1</v>
      </c>
      <c r="V31" s="119">
        <f t="shared" si="7"/>
        <v>1</v>
      </c>
      <c r="W31" s="119">
        <f t="shared" si="7"/>
        <v>1</v>
      </c>
      <c r="X31" s="119">
        <f t="shared" si="7"/>
        <v>1</v>
      </c>
      <c r="Y31" s="119">
        <f t="shared" si="7"/>
        <v>1</v>
      </c>
      <c r="Z31" s="119">
        <f t="shared" si="7"/>
        <v>1</v>
      </c>
      <c r="AA31" s="119">
        <f t="shared" si="7"/>
        <v>1</v>
      </c>
      <c r="AB31" s="119">
        <f t="shared" si="7"/>
        <v>1</v>
      </c>
      <c r="AC31" s="119">
        <f t="shared" si="7"/>
        <v>1</v>
      </c>
      <c r="AD31" s="119">
        <f t="shared" si="7"/>
        <v>1</v>
      </c>
      <c r="AE31" s="119">
        <f t="shared" si="7"/>
        <v>1</v>
      </c>
      <c r="AF31" s="119">
        <f t="shared" si="7"/>
        <v>1</v>
      </c>
      <c r="AG31" s="119">
        <f t="shared" si="7"/>
        <v>1</v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min="1" max="1" width="39.83203125" style="128" customWidth="1"/>
    <col min="2" max="2" width="14.6640625" style="128" customWidth="1"/>
    <col min="3" max="3" width="9.5" style="128" customWidth="1"/>
    <col min="4" max="35" width="9.5" style="128" bestFit="1" customWidth="1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  <row r="27" spans="1:32">
      <c r="B27" s="14"/>
    </row>
    <row r="28" spans="1:32">
      <c r="A28" s="15"/>
      <c r="B28" s="14"/>
    </row>
    <row r="29" spans="1:32">
      <c r="B29" s="14"/>
    </row>
    <row r="30" spans="1:32">
      <c r="A30" s="15"/>
      <c r="B30" s="14"/>
    </row>
    <row r="31" spans="1:32">
      <c r="B31" s="14"/>
    </row>
    <row r="33" spans="1:35">
      <c r="A33" s="15"/>
    </row>
    <row r="34" spans="1:35">
      <c r="A34" s="5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1:35">
      <c r="A35" s="5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1:35">
      <c r="A36" s="5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1:35">
      <c r="A37" s="5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1:35">
      <c r="A38" s="5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1:35">
      <c r="A39" s="5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1:35">
      <c r="A40" s="5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1:35">
      <c r="A41" s="5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1:35">
      <c r="A42" s="5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1:35">
      <c r="A43" s="5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1:35">
      <c r="A44" s="5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1:35">
      <c r="A45" s="5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1:35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>
      <c r="A47" s="15"/>
    </row>
    <row r="48" spans="1:35">
      <c r="A48" s="5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1:35">
      <c r="A49" s="5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1:35">
      <c r="A50" s="13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1:35">
      <c r="A51" s="5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1:35">
      <c r="A52" s="5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5">
      <c r="A53" s="5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1:35">
      <c r="A54" s="5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1:35">
      <c r="A55" s="5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1:35">
      <c r="A56" s="5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1:35">
      <c r="A57" s="5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1:35">
      <c r="A58" s="5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1:35">
      <c r="A59" s="5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1:35">
      <c r="A60" s="5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1:35">
      <c r="A61" s="5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1:35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>
      <c r="A63" s="9"/>
    </row>
    <row r="64" spans="1:35">
      <c r="A64" s="5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>
      <c r="A65" s="5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>
      <c r="A66" s="5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>
      <c r="A67" s="5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>
      <c r="A68" s="5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>
      <c r="A69" s="5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>
      <c r="A70" s="5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>
      <c r="A71" s="5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>
      <c r="A72" s="5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>
      <c r="A73" s="5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>
      <c r="A74" s="5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>
      <c r="A75" s="5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>
      <c r="A77" s="9"/>
    </row>
    <row r="78" spans="1:35">
      <c r="A78" s="9"/>
    </row>
    <row r="79" spans="1:35">
      <c r="A79" s="5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</row>
    <row r="80" spans="1:35">
      <c r="A80" s="5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</row>
    <row r="81" spans="1:35">
      <c r="A81" s="5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</row>
    <row r="82" spans="1:35">
      <c r="A82" s="5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</row>
    <row r="83" spans="1:35">
      <c r="A83" s="5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</row>
    <row r="84" spans="1:35">
      <c r="A84" s="5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</row>
    <row r="85" spans="1:35">
      <c r="A85" s="5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</row>
    <row r="86" spans="1:35">
      <c r="A86" s="5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</row>
    <row r="87" spans="1:35">
      <c r="A87" s="5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</row>
    <row r="88" spans="1:35">
      <c r="A88" s="5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</row>
    <row r="89" spans="1:35">
      <c r="A89" s="5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</row>
    <row r="90" spans="1:35">
      <c r="A90" s="10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</row>
    <row r="91" spans="1:35">
      <c r="A91" s="13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</row>
    <row r="92" spans="1:35">
      <c r="A92" s="5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</row>
    <row r="93" spans="1:35">
      <c r="A93" s="5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</row>
    <row r="94" spans="1:35">
      <c r="A94" s="5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</row>
    <row r="95" spans="1:35">
      <c r="A95" s="9"/>
    </row>
    <row r="96" spans="1:35">
      <c r="A96" s="5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</row>
    <row r="97" spans="1:35">
      <c r="A97" s="5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</row>
    <row r="98" spans="1:35">
      <c r="A98" s="5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</row>
    <row r="99" spans="1:35">
      <c r="A99" s="5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</row>
    <row r="100" spans="1:35">
      <c r="A100" s="5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</row>
    <row r="101" spans="1:35">
      <c r="A101" s="5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</row>
    <row r="102" spans="1:35">
      <c r="A102" s="5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</row>
    <row r="103" spans="1:35">
      <c r="A103" s="5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</row>
    <row r="104" spans="1:35">
      <c r="A104" s="5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</row>
    <row r="105" spans="1:35">
      <c r="A105" s="5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</row>
    <row r="106" spans="1:35">
      <c r="A106" s="5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</row>
    <row r="107" spans="1:35">
      <c r="A107" s="6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>
      <c r="A108" s="15"/>
    </row>
    <row r="109" spans="1:35">
      <c r="A109" s="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>
      <c r="A110" s="4"/>
      <c r="B110" s="16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35">
      <c r="A111" s="4"/>
      <c r="B111" s="17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35">
      <c r="A112" s="4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</row>
    <row r="113" spans="1:35">
      <c r="A113" s="15"/>
    </row>
    <row r="114" spans="1:35">
      <c r="A114" s="5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</row>
    <row r="115" spans="1:35">
      <c r="A115" s="5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</row>
    <row r="116" spans="1:35">
      <c r="A116" s="5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</row>
    <row r="117" spans="1:35">
      <c r="A117" s="5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</row>
    <row r="118" spans="1:35">
      <c r="A118" s="5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</row>
    <row r="119" spans="1:35">
      <c r="A119" s="5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</row>
    <row r="120" spans="1:35">
      <c r="A120" s="5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</row>
    <row r="121" spans="1:35">
      <c r="A121" s="5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</row>
    <row r="122" spans="1:35">
      <c r="A122" s="5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</row>
    <row r="123" spans="1:35">
      <c r="A123" s="5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</row>
    <row r="124" spans="1:35">
      <c r="A124" s="6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>
      <c r="A125" s="15"/>
    </row>
    <row r="126" spans="1:35">
      <c r="A126" s="13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</row>
    <row r="127" spans="1:35">
      <c r="A127" s="5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</row>
    <row r="128" spans="1:35">
      <c r="A128" s="5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</row>
    <row r="129" spans="1:35">
      <c r="A129" s="5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</row>
    <row r="130" spans="1:35">
      <c r="A130" s="5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</row>
    <row r="131" spans="1:35">
      <c r="A131" s="5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</row>
    <row r="132" spans="1:35">
      <c r="A132" s="5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</row>
    <row r="133" spans="1:35">
      <c r="A133" s="5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</row>
    <row r="134" spans="1:35">
      <c r="A134" s="5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</row>
    <row r="135" spans="1:35">
      <c r="A135" s="5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</row>
    <row r="136" spans="1:35">
      <c r="A136" s="5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</row>
    <row r="137" spans="1:35">
      <c r="A137" s="5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</row>
    <row r="138" spans="1:35">
      <c r="A138" s="5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</row>
    <row r="139" spans="1:35">
      <c r="A139" s="5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</row>
    <row r="140" spans="1:35">
      <c r="A140" s="5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</row>
    <row r="141" spans="1:35">
      <c r="A141" s="5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</row>
    <row r="142" spans="1:35">
      <c r="A142" s="5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</row>
    <row r="143" spans="1:35">
      <c r="A143" s="5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</row>
    <row r="144" spans="1:35">
      <c r="A144" s="5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</row>
    <row r="145" spans="1:35">
      <c r="A145" s="5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</row>
    <row r="146" spans="1:35">
      <c r="A146" s="6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1:35">
      <c r="A147" s="5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</row>
    <row r="148" spans="1:35">
      <c r="A148" s="6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</row>
    <row r="150" spans="1:35">
      <c r="B150" s="158"/>
      <c r="C150" s="158"/>
      <c r="D150" s="158"/>
      <c r="E150" s="158"/>
      <c r="F150" s="158"/>
      <c r="G150" s="158"/>
      <c r="H150" s="158"/>
      <c r="I150" s="158"/>
      <c r="J150" s="158"/>
      <c r="K150" s="158"/>
      <c r="L150" s="158"/>
    </row>
    <row r="151" spans="1:35">
      <c r="B151" s="158"/>
      <c r="C151" s="158"/>
      <c r="D151" s="158"/>
      <c r="E151" s="158"/>
      <c r="F151" s="158"/>
      <c r="G151" s="158"/>
      <c r="H151" s="158"/>
      <c r="I151" s="158"/>
      <c r="J151" s="158"/>
      <c r="K151" s="158"/>
      <c r="L151" s="15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55.6640625" style="128" customWidth="1"/>
    <col min="2" max="2" width="49" style="128" customWidth="1"/>
    <col min="3" max="4" width="9.1640625" style="128" customWidth="1"/>
    <col min="5" max="16384" width="9.1640625" style="128"/>
  </cols>
  <sheetData>
    <row r="1" spans="1:34" ht="15" customHeight="1" thickBot="1">
      <c r="B1" s="40" t="s">
        <v>20</v>
      </c>
      <c r="C1" s="41">
        <v>2020</v>
      </c>
      <c r="D1" s="41">
        <v>2021</v>
      </c>
      <c r="E1" s="41">
        <v>2022</v>
      </c>
      <c r="F1" s="41">
        <v>2023</v>
      </c>
      <c r="G1" s="41">
        <v>2024</v>
      </c>
      <c r="H1" s="41">
        <v>2025</v>
      </c>
      <c r="I1" s="41">
        <v>2026</v>
      </c>
      <c r="J1" s="41">
        <v>2027</v>
      </c>
      <c r="K1" s="41">
        <v>2028</v>
      </c>
      <c r="L1" s="41">
        <v>2029</v>
      </c>
      <c r="M1" s="41">
        <v>2030</v>
      </c>
      <c r="N1" s="41">
        <v>2031</v>
      </c>
      <c r="O1" s="41">
        <v>2032</v>
      </c>
      <c r="P1" s="41">
        <v>2033</v>
      </c>
      <c r="Q1" s="41">
        <v>2034</v>
      </c>
      <c r="R1" s="41">
        <v>2035</v>
      </c>
      <c r="S1" s="41">
        <v>2036</v>
      </c>
      <c r="T1" s="41">
        <v>2037</v>
      </c>
      <c r="U1" s="41">
        <v>2038</v>
      </c>
      <c r="V1" s="41">
        <v>2039</v>
      </c>
      <c r="W1" s="41">
        <v>2040</v>
      </c>
      <c r="X1" s="41">
        <v>2041</v>
      </c>
      <c r="Y1" s="41">
        <v>2042</v>
      </c>
      <c r="Z1" s="41">
        <v>2043</v>
      </c>
      <c r="AA1" s="41">
        <v>2044</v>
      </c>
      <c r="AB1" s="41">
        <v>2045</v>
      </c>
      <c r="AC1" s="41">
        <v>2046</v>
      </c>
      <c r="AD1" s="41">
        <v>2047</v>
      </c>
      <c r="AE1" s="41">
        <v>2048</v>
      </c>
      <c r="AF1" s="41">
        <v>2049</v>
      </c>
      <c r="AG1" s="41">
        <v>2050</v>
      </c>
    </row>
    <row r="2" spans="1:34" ht="15" customHeight="1" thickTop="1"/>
    <row r="3" spans="1:34" ht="15" customHeight="1">
      <c r="C3" s="42" t="s">
        <v>21</v>
      </c>
      <c r="D3" s="42" t="s">
        <v>22</v>
      </c>
      <c r="E3" s="43"/>
      <c r="F3" s="43"/>
      <c r="G3" s="43"/>
      <c r="H3" s="43"/>
    </row>
    <row r="4" spans="1:34" ht="15" customHeight="1">
      <c r="C4" s="42" t="s">
        <v>23</v>
      </c>
      <c r="D4" s="42" t="s">
        <v>24</v>
      </c>
      <c r="E4" s="43"/>
      <c r="F4" s="43"/>
      <c r="G4" s="42" t="s">
        <v>25</v>
      </c>
      <c r="H4" s="43"/>
    </row>
    <row r="5" spans="1:34" ht="15" customHeight="1">
      <c r="C5" s="42" t="s">
        <v>26</v>
      </c>
      <c r="D5" s="42" t="s">
        <v>27</v>
      </c>
      <c r="E5" s="43"/>
      <c r="F5" s="43"/>
      <c r="G5" s="43"/>
      <c r="H5" s="43"/>
    </row>
    <row r="6" spans="1:34" ht="15" customHeight="1">
      <c r="C6" s="42" t="s">
        <v>28</v>
      </c>
      <c r="D6" s="43"/>
      <c r="E6" s="42" t="s">
        <v>29</v>
      </c>
      <c r="F6" s="43"/>
      <c r="G6" s="43"/>
      <c r="H6" s="43"/>
    </row>
    <row r="7" spans="1:34" ht="15" customHeight="1">
      <c r="C7" s="43"/>
      <c r="D7" s="43"/>
      <c r="E7" s="43"/>
      <c r="F7" s="43"/>
      <c r="G7" s="43"/>
      <c r="H7" s="43"/>
    </row>
    <row r="10" spans="1:34" ht="15" customHeight="1">
      <c r="A10" s="21" t="s">
        <v>30</v>
      </c>
      <c r="B10" s="44" t="s">
        <v>31</v>
      </c>
      <c r="AH10" s="45" t="s">
        <v>32</v>
      </c>
    </row>
    <row r="11" spans="1:34" ht="15" customHeight="1">
      <c r="B11" s="40" t="s">
        <v>33</v>
      </c>
      <c r="AH11" s="45" t="s">
        <v>34</v>
      </c>
    </row>
    <row r="12" spans="1:34" ht="15" customHeight="1">
      <c r="B12" s="40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45" t="s">
        <v>35</v>
      </c>
    </row>
    <row r="13" spans="1:34" ht="15" customHeight="1" thickBot="1">
      <c r="B13" s="41" t="s">
        <v>36</v>
      </c>
      <c r="C13" s="41">
        <v>2020</v>
      </c>
      <c r="D13" s="41">
        <v>2021</v>
      </c>
      <c r="E13" s="41">
        <v>2022</v>
      </c>
      <c r="F13" s="41">
        <v>2023</v>
      </c>
      <c r="G13" s="41">
        <v>2024</v>
      </c>
      <c r="H13" s="41">
        <v>2025</v>
      </c>
      <c r="I13" s="41">
        <v>2026</v>
      </c>
      <c r="J13" s="41">
        <v>2027</v>
      </c>
      <c r="K13" s="41">
        <v>2028</v>
      </c>
      <c r="L13" s="41">
        <v>2029</v>
      </c>
      <c r="M13" s="41">
        <v>2030</v>
      </c>
      <c r="N13" s="41">
        <v>2031</v>
      </c>
      <c r="O13" s="41">
        <v>2032</v>
      </c>
      <c r="P13" s="41">
        <v>2033</v>
      </c>
      <c r="Q13" s="41">
        <v>2034</v>
      </c>
      <c r="R13" s="41">
        <v>2035</v>
      </c>
      <c r="S13" s="41">
        <v>2036</v>
      </c>
      <c r="T13" s="41">
        <v>2037</v>
      </c>
      <c r="U13" s="41">
        <v>2038</v>
      </c>
      <c r="V13" s="41">
        <v>2039</v>
      </c>
      <c r="W13" s="41">
        <v>2040</v>
      </c>
      <c r="X13" s="41">
        <v>2041</v>
      </c>
      <c r="Y13" s="41">
        <v>2042</v>
      </c>
      <c r="Z13" s="41">
        <v>2043</v>
      </c>
      <c r="AA13" s="41">
        <v>2044</v>
      </c>
      <c r="AB13" s="41">
        <v>2045</v>
      </c>
      <c r="AC13" s="41">
        <v>2046</v>
      </c>
      <c r="AD13" s="41">
        <v>2047</v>
      </c>
      <c r="AE13" s="41">
        <v>2048</v>
      </c>
      <c r="AF13" s="41">
        <v>2049</v>
      </c>
      <c r="AG13" s="41">
        <v>2050</v>
      </c>
      <c r="AH13" s="46" t="s">
        <v>37</v>
      </c>
    </row>
    <row r="14" spans="1:34" ht="15" customHeight="1" thickTop="1"/>
    <row r="15" spans="1:34" ht="15" customHeight="1">
      <c r="B15" s="47" t="s">
        <v>38</v>
      </c>
    </row>
    <row r="16" spans="1:34" ht="15" customHeight="1">
      <c r="A16" s="21" t="s">
        <v>39</v>
      </c>
      <c r="B16" s="48" t="s">
        <v>40</v>
      </c>
      <c r="C16" s="49">
        <v>11.470048</v>
      </c>
      <c r="D16" s="49">
        <v>11.393803</v>
      </c>
      <c r="E16" s="49">
        <v>11.802375</v>
      </c>
      <c r="F16" s="49">
        <v>13.463839</v>
      </c>
      <c r="G16" s="49">
        <v>14.764208999999999</v>
      </c>
      <c r="H16" s="49">
        <v>15.909644</v>
      </c>
      <c r="I16" s="49">
        <v>16.658766</v>
      </c>
      <c r="J16" s="49">
        <v>17.065017999999998</v>
      </c>
      <c r="K16" s="49">
        <v>17.395396999999999</v>
      </c>
      <c r="L16" s="49">
        <v>17.593847</v>
      </c>
      <c r="M16" s="49">
        <v>17.711957999999999</v>
      </c>
      <c r="N16" s="49">
        <v>17.862158000000001</v>
      </c>
      <c r="O16" s="49">
        <v>18.046313999999999</v>
      </c>
      <c r="P16" s="49">
        <v>18.076929</v>
      </c>
      <c r="Q16" s="49">
        <v>18.215654000000001</v>
      </c>
      <c r="R16" s="49">
        <v>18.377293000000002</v>
      </c>
      <c r="S16" s="49">
        <v>18.469908</v>
      </c>
      <c r="T16" s="49">
        <v>18.521104999999999</v>
      </c>
      <c r="U16" s="49">
        <v>18.442879000000001</v>
      </c>
      <c r="V16" s="49">
        <v>18.536311999999999</v>
      </c>
      <c r="W16" s="49">
        <v>18.643000000000001</v>
      </c>
      <c r="X16" s="49">
        <v>18.699743000000002</v>
      </c>
      <c r="Y16" s="49">
        <v>18.727302999999999</v>
      </c>
      <c r="Z16" s="49">
        <v>18.785596999999999</v>
      </c>
      <c r="AA16" s="49">
        <v>18.724299999999999</v>
      </c>
      <c r="AB16" s="49">
        <v>18.783881999999998</v>
      </c>
      <c r="AC16" s="49">
        <v>18.666398999999998</v>
      </c>
      <c r="AD16" s="49">
        <v>18.600128000000002</v>
      </c>
      <c r="AE16" s="49">
        <v>18.491758000000001</v>
      </c>
      <c r="AF16" s="49">
        <v>18.308938999999999</v>
      </c>
      <c r="AG16" s="49">
        <v>18.083735000000001</v>
      </c>
      <c r="AH16" s="131">
        <v>1.5292E-2</v>
      </c>
    </row>
    <row r="17" spans="1:34" ht="15" customHeight="1">
      <c r="A17" s="21" t="s">
        <v>41</v>
      </c>
      <c r="B17" s="48" t="s">
        <v>42</v>
      </c>
      <c r="C17" s="49">
        <v>0.45756799999999997</v>
      </c>
      <c r="D17" s="49">
        <v>0.48552800000000002</v>
      </c>
      <c r="E17" s="49">
        <v>0.47199999999999998</v>
      </c>
      <c r="F17" s="49">
        <v>0.57186899999999996</v>
      </c>
      <c r="G17" s="49">
        <v>0.58726800000000001</v>
      </c>
      <c r="H17" s="49">
        <v>0.57532300000000003</v>
      </c>
      <c r="I17" s="49">
        <v>0.63008399999999998</v>
      </c>
      <c r="J17" s="49">
        <v>0.65001500000000001</v>
      </c>
      <c r="K17" s="49">
        <v>0.63541999999999998</v>
      </c>
      <c r="L17" s="49">
        <v>0.62031700000000001</v>
      </c>
      <c r="M17" s="49">
        <v>0.59631900000000004</v>
      </c>
      <c r="N17" s="49">
        <v>0.63416300000000003</v>
      </c>
      <c r="O17" s="49">
        <v>0.73085999999999995</v>
      </c>
      <c r="P17" s="49">
        <v>0.777783</v>
      </c>
      <c r="Q17" s="49">
        <v>0.78785899999999998</v>
      </c>
      <c r="R17" s="49">
        <v>0.85095799999999999</v>
      </c>
      <c r="S17" s="49">
        <v>0.92002399999999995</v>
      </c>
      <c r="T17" s="49">
        <v>0.973387</v>
      </c>
      <c r="U17" s="49">
        <v>0.96486000000000005</v>
      </c>
      <c r="V17" s="49">
        <v>0.99343300000000001</v>
      </c>
      <c r="W17" s="49">
        <v>1.0002</v>
      </c>
      <c r="X17" s="49">
        <v>0.98350599999999999</v>
      </c>
      <c r="Y17" s="49">
        <v>0.95865699999999998</v>
      </c>
      <c r="Z17" s="49">
        <v>0.93616200000000005</v>
      </c>
      <c r="AA17" s="49">
        <v>0.91327000000000003</v>
      </c>
      <c r="AB17" s="49">
        <v>0.86604599999999998</v>
      </c>
      <c r="AC17" s="49">
        <v>0.81275399999999998</v>
      </c>
      <c r="AD17" s="49">
        <v>0.97923800000000005</v>
      </c>
      <c r="AE17" s="49">
        <v>0.98336699999999999</v>
      </c>
      <c r="AF17" s="49">
        <v>0.962642</v>
      </c>
      <c r="AG17" s="49">
        <v>0.91109499999999999</v>
      </c>
      <c r="AH17" s="131">
        <v>2.3223000000000001E-2</v>
      </c>
    </row>
    <row r="18" spans="1:34" ht="15" customHeight="1">
      <c r="A18" s="21" t="s">
        <v>43</v>
      </c>
      <c r="B18" s="48" t="s">
        <v>44</v>
      </c>
      <c r="C18" s="49">
        <v>11.01248</v>
      </c>
      <c r="D18" s="49">
        <v>10.908275</v>
      </c>
      <c r="E18" s="49">
        <v>11.330375</v>
      </c>
      <c r="F18" s="49">
        <v>12.891970000000001</v>
      </c>
      <c r="G18" s="49">
        <v>14.176940999999999</v>
      </c>
      <c r="H18" s="49">
        <v>15.334320999999999</v>
      </c>
      <c r="I18" s="49">
        <v>16.028680999999999</v>
      </c>
      <c r="J18" s="49">
        <v>16.415002999999999</v>
      </c>
      <c r="K18" s="49">
        <v>16.759976999999999</v>
      </c>
      <c r="L18" s="49">
        <v>16.973531999999999</v>
      </c>
      <c r="M18" s="49">
        <v>17.115639000000002</v>
      </c>
      <c r="N18" s="49">
        <v>17.227995</v>
      </c>
      <c r="O18" s="49">
        <v>17.315453000000002</v>
      </c>
      <c r="P18" s="49">
        <v>17.299144999999999</v>
      </c>
      <c r="Q18" s="49">
        <v>17.427795</v>
      </c>
      <c r="R18" s="49">
        <v>17.526333000000001</v>
      </c>
      <c r="S18" s="49">
        <v>17.549885</v>
      </c>
      <c r="T18" s="49">
        <v>17.547718</v>
      </c>
      <c r="U18" s="49">
        <v>17.478020000000001</v>
      </c>
      <c r="V18" s="49">
        <v>17.542878999999999</v>
      </c>
      <c r="W18" s="49">
        <v>17.642799</v>
      </c>
      <c r="X18" s="49">
        <v>17.716238000000001</v>
      </c>
      <c r="Y18" s="49">
        <v>17.768643999999998</v>
      </c>
      <c r="Z18" s="49">
        <v>17.849436000000001</v>
      </c>
      <c r="AA18" s="49">
        <v>17.811031</v>
      </c>
      <c r="AB18" s="49">
        <v>17.917836999999999</v>
      </c>
      <c r="AC18" s="49">
        <v>17.853643000000002</v>
      </c>
      <c r="AD18" s="49">
        <v>17.620889999999999</v>
      </c>
      <c r="AE18" s="49">
        <v>17.508392000000001</v>
      </c>
      <c r="AF18" s="49">
        <v>17.346295999999999</v>
      </c>
      <c r="AG18" s="49">
        <v>17.172640000000001</v>
      </c>
      <c r="AH18" s="131">
        <v>1.4919999999999999E-2</v>
      </c>
    </row>
    <row r="19" spans="1:34" ht="15" customHeight="1">
      <c r="A19" s="21" t="s">
        <v>45</v>
      </c>
      <c r="B19" s="48" t="s">
        <v>46</v>
      </c>
      <c r="C19" s="49">
        <v>2.83</v>
      </c>
      <c r="D19" s="49">
        <v>4.5</v>
      </c>
      <c r="E19" s="49">
        <v>4.9783309999999998</v>
      </c>
      <c r="F19" s="49">
        <v>3.593823</v>
      </c>
      <c r="G19" s="49">
        <v>2.4573589999999998</v>
      </c>
      <c r="H19" s="49">
        <v>1.407645</v>
      </c>
      <c r="I19" s="49">
        <v>0.78451899999999997</v>
      </c>
      <c r="J19" s="49">
        <v>0.35241099999999997</v>
      </c>
      <c r="K19" s="49">
        <v>-3.7096999999999998E-2</v>
      </c>
      <c r="L19" s="49">
        <v>-0.21251900000000001</v>
      </c>
      <c r="M19" s="49">
        <v>-0.33462500000000001</v>
      </c>
      <c r="N19" s="49">
        <v>-0.62872799999999995</v>
      </c>
      <c r="O19" s="49">
        <v>-0.83334699999999995</v>
      </c>
      <c r="P19" s="49">
        <v>-0.91871100000000006</v>
      </c>
      <c r="Q19" s="49">
        <v>-1.0361899999999999</v>
      </c>
      <c r="R19" s="49">
        <v>-1.246972</v>
      </c>
      <c r="S19" s="49">
        <v>-1.3244480000000001</v>
      </c>
      <c r="T19" s="49">
        <v>-1.3334159999999999</v>
      </c>
      <c r="U19" s="49">
        <v>-1.264689</v>
      </c>
      <c r="V19" s="49">
        <v>-1.311267</v>
      </c>
      <c r="W19" s="49">
        <v>-1.4865569999999999</v>
      </c>
      <c r="X19" s="49">
        <v>-1.52511</v>
      </c>
      <c r="Y19" s="49">
        <v>-1.5621499999999999</v>
      </c>
      <c r="Z19" s="49">
        <v>-1.689595</v>
      </c>
      <c r="AA19" s="49">
        <v>-1.614141</v>
      </c>
      <c r="AB19" s="49">
        <v>-1.7257210000000001</v>
      </c>
      <c r="AC19" s="49">
        <v>-1.6645449999999999</v>
      </c>
      <c r="AD19" s="49">
        <v>-1.5388409999999999</v>
      </c>
      <c r="AE19" s="49">
        <v>-1.536279</v>
      </c>
      <c r="AF19" s="49">
        <v>-1.3671800000000001</v>
      </c>
      <c r="AG19" s="49">
        <v>-1.096508</v>
      </c>
      <c r="AH19" s="131" t="s">
        <v>47</v>
      </c>
    </row>
    <row r="20" spans="1:34" ht="15" customHeight="1">
      <c r="A20" s="21" t="s">
        <v>48</v>
      </c>
      <c r="B20" s="48" t="s">
        <v>49</v>
      </c>
      <c r="C20" s="49">
        <v>6.0529999999999999</v>
      </c>
      <c r="D20" s="49">
        <v>7.55</v>
      </c>
      <c r="E20" s="49">
        <v>7.722823</v>
      </c>
      <c r="F20" s="49">
        <v>6.5798040000000002</v>
      </c>
      <c r="G20" s="49">
        <v>5.6237029999999999</v>
      </c>
      <c r="H20" s="49">
        <v>4.5184430000000004</v>
      </c>
      <c r="I20" s="49">
        <v>4.1365530000000001</v>
      </c>
      <c r="J20" s="49">
        <v>3.7393900000000002</v>
      </c>
      <c r="K20" s="49">
        <v>3.4185400000000001</v>
      </c>
      <c r="L20" s="49">
        <v>3.283296</v>
      </c>
      <c r="M20" s="49">
        <v>3.1692269999999998</v>
      </c>
      <c r="N20" s="49">
        <v>2.9033289999999998</v>
      </c>
      <c r="O20" s="49">
        <v>2.7353209999999999</v>
      </c>
      <c r="P20" s="49">
        <v>2.6505429999999999</v>
      </c>
      <c r="Q20" s="49">
        <v>2.5516610000000002</v>
      </c>
      <c r="R20" s="49">
        <v>2.4523169999999999</v>
      </c>
      <c r="S20" s="49">
        <v>2.4782459999999999</v>
      </c>
      <c r="T20" s="49">
        <v>2.523237</v>
      </c>
      <c r="U20" s="49">
        <v>2.5346679999999999</v>
      </c>
      <c r="V20" s="49">
        <v>2.5899930000000002</v>
      </c>
      <c r="W20" s="49">
        <v>2.3504420000000001</v>
      </c>
      <c r="X20" s="49">
        <v>2.3294820000000001</v>
      </c>
      <c r="Y20" s="49">
        <v>2.3592019999999998</v>
      </c>
      <c r="Z20" s="49">
        <v>2.3389039999999999</v>
      </c>
      <c r="AA20" s="49">
        <v>2.2167020000000002</v>
      </c>
      <c r="AB20" s="49">
        <v>2.092495</v>
      </c>
      <c r="AC20" s="49">
        <v>2.0355799999999999</v>
      </c>
      <c r="AD20" s="49">
        <v>2.2123789999999999</v>
      </c>
      <c r="AE20" s="49">
        <v>2.3066949999999999</v>
      </c>
      <c r="AF20" s="49">
        <v>2.3953660000000001</v>
      </c>
      <c r="AG20" s="49">
        <v>2.5613320000000002</v>
      </c>
      <c r="AH20" s="131">
        <v>-2.8261000000000001E-2</v>
      </c>
    </row>
    <row r="21" spans="1:34" ht="15" customHeight="1">
      <c r="A21" s="21" t="s">
        <v>50</v>
      </c>
      <c r="B21" s="48" t="s">
        <v>51</v>
      </c>
      <c r="C21" s="49">
        <v>3.2229999999999999</v>
      </c>
      <c r="D21" s="49">
        <v>3.05</v>
      </c>
      <c r="E21" s="49">
        <v>2.744491</v>
      </c>
      <c r="F21" s="49">
        <v>2.9859810000000002</v>
      </c>
      <c r="G21" s="49">
        <v>3.166344</v>
      </c>
      <c r="H21" s="49">
        <v>3.1107969999999998</v>
      </c>
      <c r="I21" s="49">
        <v>3.3520340000000002</v>
      </c>
      <c r="J21" s="49">
        <v>3.3869799999999999</v>
      </c>
      <c r="K21" s="49">
        <v>3.4556369999999998</v>
      </c>
      <c r="L21" s="49">
        <v>3.4958140000000002</v>
      </c>
      <c r="M21" s="49">
        <v>3.5038520000000002</v>
      </c>
      <c r="N21" s="49">
        <v>3.532057</v>
      </c>
      <c r="O21" s="49">
        <v>3.568667</v>
      </c>
      <c r="P21" s="49">
        <v>3.5692529999999998</v>
      </c>
      <c r="Q21" s="49">
        <v>3.5878510000000001</v>
      </c>
      <c r="R21" s="49">
        <v>3.6992889999999998</v>
      </c>
      <c r="S21" s="49">
        <v>3.8026939999999998</v>
      </c>
      <c r="T21" s="49">
        <v>3.856652</v>
      </c>
      <c r="U21" s="49">
        <v>3.7993570000000001</v>
      </c>
      <c r="V21" s="49">
        <v>3.9012600000000002</v>
      </c>
      <c r="W21" s="49">
        <v>3.836999</v>
      </c>
      <c r="X21" s="49">
        <v>3.8545929999999999</v>
      </c>
      <c r="Y21" s="49">
        <v>3.9213529999999999</v>
      </c>
      <c r="Z21" s="49">
        <v>4.0284979999999999</v>
      </c>
      <c r="AA21" s="49">
        <v>3.8308420000000001</v>
      </c>
      <c r="AB21" s="49">
        <v>3.8182160000000001</v>
      </c>
      <c r="AC21" s="49">
        <v>3.7001249999999999</v>
      </c>
      <c r="AD21" s="49">
        <v>3.75122</v>
      </c>
      <c r="AE21" s="49">
        <v>3.842975</v>
      </c>
      <c r="AF21" s="49">
        <v>3.7625459999999999</v>
      </c>
      <c r="AG21" s="49">
        <v>3.6578400000000002</v>
      </c>
      <c r="AH21" s="131">
        <v>4.228E-3</v>
      </c>
    </row>
    <row r="22" spans="1:34" ht="15" customHeight="1">
      <c r="A22" s="21" t="s">
        <v>52</v>
      </c>
      <c r="B22" s="48" t="s">
        <v>53</v>
      </c>
      <c r="C22" s="49">
        <v>4.2000000000000003E-2</v>
      </c>
      <c r="D22" s="49">
        <v>0.29599999999999999</v>
      </c>
      <c r="E22" s="49">
        <v>3.4250000000000003E-2</v>
      </c>
      <c r="F22" s="49">
        <v>7.7399999999999997E-2</v>
      </c>
      <c r="G22" s="49">
        <v>9.5630000000000007E-2</v>
      </c>
      <c r="H22" s="49">
        <v>7.1919999999999998E-2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49">
        <v>0</v>
      </c>
      <c r="AF22" s="49">
        <v>0</v>
      </c>
      <c r="AG22" s="49">
        <v>0</v>
      </c>
      <c r="AH22" s="131" t="s">
        <v>47</v>
      </c>
    </row>
    <row r="23" spans="1:34" ht="15" customHeight="1">
      <c r="A23" s="21" t="s">
        <v>54</v>
      </c>
      <c r="B23" s="47" t="s">
        <v>55</v>
      </c>
      <c r="C23" s="50">
        <v>14.342048</v>
      </c>
      <c r="D23" s="50">
        <v>16.189802</v>
      </c>
      <c r="E23" s="50">
        <v>16.814957</v>
      </c>
      <c r="F23" s="50">
        <v>17.135061</v>
      </c>
      <c r="G23" s="50">
        <v>17.317198000000001</v>
      </c>
      <c r="H23" s="50">
        <v>17.389209999999999</v>
      </c>
      <c r="I23" s="50">
        <v>17.443284999999999</v>
      </c>
      <c r="J23" s="50">
        <v>17.417428999999998</v>
      </c>
      <c r="K23" s="50">
        <v>17.358298999999999</v>
      </c>
      <c r="L23" s="50">
        <v>17.381329000000001</v>
      </c>
      <c r="M23" s="50">
        <v>17.377333</v>
      </c>
      <c r="N23" s="50">
        <v>17.233431</v>
      </c>
      <c r="O23" s="50">
        <v>17.212966999999999</v>
      </c>
      <c r="P23" s="50">
        <v>17.158218000000002</v>
      </c>
      <c r="Q23" s="50">
        <v>17.179463999999999</v>
      </c>
      <c r="R23" s="50">
        <v>17.130322</v>
      </c>
      <c r="S23" s="50">
        <v>17.14546</v>
      </c>
      <c r="T23" s="50">
        <v>17.187688999999999</v>
      </c>
      <c r="U23" s="50">
        <v>17.178190000000001</v>
      </c>
      <c r="V23" s="50">
        <v>17.225044</v>
      </c>
      <c r="W23" s="50">
        <v>17.156442999999999</v>
      </c>
      <c r="X23" s="50">
        <v>17.174633</v>
      </c>
      <c r="Y23" s="50">
        <v>17.165151999999999</v>
      </c>
      <c r="Z23" s="50">
        <v>17.096003</v>
      </c>
      <c r="AA23" s="50">
        <v>17.110158999999999</v>
      </c>
      <c r="AB23" s="50">
        <v>17.058160999999998</v>
      </c>
      <c r="AC23" s="50">
        <v>17.001854000000002</v>
      </c>
      <c r="AD23" s="50">
        <v>17.061287</v>
      </c>
      <c r="AE23" s="50">
        <v>16.955479</v>
      </c>
      <c r="AF23" s="50">
        <v>16.941759000000001</v>
      </c>
      <c r="AG23" s="50">
        <v>16.987226</v>
      </c>
      <c r="AH23" s="132">
        <v>5.6579999999999998E-3</v>
      </c>
    </row>
    <row r="25" spans="1:34" ht="15" customHeight="1">
      <c r="A25" s="21" t="s">
        <v>56</v>
      </c>
      <c r="B25" s="48" t="s">
        <v>57</v>
      </c>
      <c r="C25" s="49">
        <v>-3.2170000000000001</v>
      </c>
      <c r="D25" s="49">
        <v>-3.6349999999999998</v>
      </c>
      <c r="E25" s="49">
        <v>-5.1411670000000003</v>
      </c>
      <c r="F25" s="49">
        <v>-5.805974</v>
      </c>
      <c r="G25" s="49">
        <v>-6.0594330000000003</v>
      </c>
      <c r="H25" s="49">
        <v>-6.0486899999999997</v>
      </c>
      <c r="I25" s="49">
        <v>-6.1846189999999996</v>
      </c>
      <c r="J25" s="49">
        <v>-6.2374330000000002</v>
      </c>
      <c r="K25" s="49">
        <v>-6.2405080000000002</v>
      </c>
      <c r="L25" s="49">
        <v>-6.3264430000000003</v>
      </c>
      <c r="M25" s="49">
        <v>-6.3976050000000004</v>
      </c>
      <c r="N25" s="49">
        <v>-6.2765760000000004</v>
      </c>
      <c r="O25" s="49">
        <v>-6.3159679999999998</v>
      </c>
      <c r="P25" s="49">
        <v>-6.2833119999999996</v>
      </c>
      <c r="Q25" s="49">
        <v>-6.3302050000000003</v>
      </c>
      <c r="R25" s="49">
        <v>-6.2199289999999996</v>
      </c>
      <c r="S25" s="49">
        <v>-6.1781100000000002</v>
      </c>
      <c r="T25" s="49">
        <v>-6.1930199999999997</v>
      </c>
      <c r="U25" s="49">
        <v>-6.1033590000000002</v>
      </c>
      <c r="V25" s="49">
        <v>-6.0658289999999999</v>
      </c>
      <c r="W25" s="49">
        <v>-5.9236329999999997</v>
      </c>
      <c r="X25" s="49">
        <v>-5.859826</v>
      </c>
      <c r="Y25" s="49">
        <v>-5.78972</v>
      </c>
      <c r="Z25" s="49">
        <v>-5.6524260000000002</v>
      </c>
      <c r="AA25" s="49">
        <v>-5.600543</v>
      </c>
      <c r="AB25" s="49">
        <v>-5.483555</v>
      </c>
      <c r="AC25" s="49">
        <v>-5.3081300000000002</v>
      </c>
      <c r="AD25" s="49">
        <v>-5.2792969999999997</v>
      </c>
      <c r="AE25" s="49">
        <v>-5.1047000000000002</v>
      </c>
      <c r="AF25" s="49">
        <v>-4.931165</v>
      </c>
      <c r="AG25" s="49">
        <v>-4.8036390000000004</v>
      </c>
      <c r="AH25" s="131">
        <v>1.3454000000000001E-2</v>
      </c>
    </row>
    <row r="26" spans="1:34" ht="15" customHeight="1">
      <c r="A26" s="21" t="s">
        <v>58</v>
      </c>
      <c r="B26" s="48" t="s">
        <v>59</v>
      </c>
      <c r="C26" s="49">
        <v>0.97399999999999998</v>
      </c>
      <c r="D26" s="49">
        <v>0.85199999999999998</v>
      </c>
      <c r="E26" s="49">
        <v>0.663636</v>
      </c>
      <c r="F26" s="49">
        <v>0.68891800000000003</v>
      </c>
      <c r="G26" s="49">
        <v>0.59392500000000004</v>
      </c>
      <c r="H26" s="49">
        <v>0.65594200000000003</v>
      </c>
      <c r="I26" s="49">
        <v>0.74634500000000004</v>
      </c>
      <c r="J26" s="49">
        <v>0.74305500000000002</v>
      </c>
      <c r="K26" s="49">
        <v>0.73962399999999995</v>
      </c>
      <c r="L26" s="49">
        <v>0.71757599999999999</v>
      </c>
      <c r="M26" s="49">
        <v>0.72004299999999999</v>
      </c>
      <c r="N26" s="49">
        <v>0.75514800000000004</v>
      </c>
      <c r="O26" s="49">
        <v>0.74132799999999999</v>
      </c>
      <c r="P26" s="49">
        <v>0.74019100000000004</v>
      </c>
      <c r="Q26" s="49">
        <v>0.74089899999999997</v>
      </c>
      <c r="R26" s="49">
        <v>0.76681699999999997</v>
      </c>
      <c r="S26" s="49">
        <v>0.75349299999999997</v>
      </c>
      <c r="T26" s="49">
        <v>0.78642299999999998</v>
      </c>
      <c r="U26" s="49">
        <v>0.79696999999999996</v>
      </c>
      <c r="V26" s="49">
        <v>0.784161</v>
      </c>
      <c r="W26" s="49">
        <v>0.80188599999999999</v>
      </c>
      <c r="X26" s="49">
        <v>0.82421900000000003</v>
      </c>
      <c r="Y26" s="49">
        <v>0.81925899999999996</v>
      </c>
      <c r="Z26" s="49">
        <v>0.78622400000000003</v>
      </c>
      <c r="AA26" s="49">
        <v>0.79239000000000004</v>
      </c>
      <c r="AB26" s="49">
        <v>0.82423000000000002</v>
      </c>
      <c r="AC26" s="49">
        <v>0.82194900000000004</v>
      </c>
      <c r="AD26" s="49">
        <v>0.78680499999999998</v>
      </c>
      <c r="AE26" s="49">
        <v>0.80982399999999999</v>
      </c>
      <c r="AF26" s="49">
        <v>0.81538500000000003</v>
      </c>
      <c r="AG26" s="49">
        <v>0.79728200000000005</v>
      </c>
      <c r="AH26" s="131">
        <v>-6.6509999999999998E-3</v>
      </c>
    </row>
    <row r="27" spans="1:34" ht="15" customHeight="1">
      <c r="A27" s="21" t="s">
        <v>60</v>
      </c>
      <c r="B27" s="48" t="s">
        <v>61</v>
      </c>
      <c r="C27" s="49">
        <v>0.56299999999999994</v>
      </c>
      <c r="D27" s="49">
        <v>0.69799999999999995</v>
      </c>
      <c r="E27" s="49">
        <v>0.66464900000000005</v>
      </c>
      <c r="F27" s="49">
        <v>0.65764800000000001</v>
      </c>
      <c r="G27" s="49">
        <v>0.646594</v>
      </c>
      <c r="H27" s="49">
        <v>0.64655799999999997</v>
      </c>
      <c r="I27" s="49">
        <v>0.59942899999999999</v>
      </c>
      <c r="J27" s="49">
        <v>0.59747700000000004</v>
      </c>
      <c r="K27" s="49">
        <v>0.59515700000000005</v>
      </c>
      <c r="L27" s="49">
        <v>0.59330099999999997</v>
      </c>
      <c r="M27" s="49">
        <v>0.59162199999999998</v>
      </c>
      <c r="N27" s="49">
        <v>0.58930300000000002</v>
      </c>
      <c r="O27" s="49">
        <v>0.58735099999999996</v>
      </c>
      <c r="P27" s="49">
        <v>0.585399</v>
      </c>
      <c r="Q27" s="49">
        <v>0.58344799999999997</v>
      </c>
      <c r="R27" s="49">
        <v>0.58149600000000001</v>
      </c>
      <c r="S27" s="49">
        <v>0.57356099999999999</v>
      </c>
      <c r="T27" s="49">
        <v>0.56984299999999999</v>
      </c>
      <c r="U27" s="49">
        <v>0.56789199999999995</v>
      </c>
      <c r="V27" s="49">
        <v>0.56605700000000003</v>
      </c>
      <c r="W27" s="49">
        <v>0.564222</v>
      </c>
      <c r="X27" s="49">
        <v>0.56200700000000003</v>
      </c>
      <c r="Y27" s="49">
        <v>0.56009399999999998</v>
      </c>
      <c r="Z27" s="49">
        <v>0.56428</v>
      </c>
      <c r="AA27" s="49">
        <v>0.55650299999999997</v>
      </c>
      <c r="AB27" s="49">
        <v>0.55466800000000005</v>
      </c>
      <c r="AC27" s="49">
        <v>0.55283300000000002</v>
      </c>
      <c r="AD27" s="49">
        <v>0.55086100000000005</v>
      </c>
      <c r="AE27" s="49">
        <v>0.54916299999999996</v>
      </c>
      <c r="AF27" s="49">
        <v>0.54732800000000004</v>
      </c>
      <c r="AG27" s="49">
        <v>0.54535599999999995</v>
      </c>
      <c r="AH27" s="131">
        <v>-1.0610000000000001E-3</v>
      </c>
    </row>
    <row r="28" spans="1:34" ht="15" customHeight="1">
      <c r="A28" s="21" t="s">
        <v>62</v>
      </c>
      <c r="B28" s="48" t="s">
        <v>63</v>
      </c>
      <c r="C28" s="49">
        <v>0.35899999999999999</v>
      </c>
      <c r="D28" s="49">
        <v>0.442</v>
      </c>
      <c r="E28" s="49">
        <v>0.59816400000000003</v>
      </c>
      <c r="F28" s="49">
        <v>0.60789599999999999</v>
      </c>
      <c r="G28" s="49">
        <v>0.62710299999999997</v>
      </c>
      <c r="H28" s="49">
        <v>0.63753300000000002</v>
      </c>
      <c r="I28" s="49">
        <v>0.61073500000000003</v>
      </c>
      <c r="J28" s="49">
        <v>0.56705399999999995</v>
      </c>
      <c r="K28" s="49">
        <v>0.52091200000000004</v>
      </c>
      <c r="L28" s="49">
        <v>0.48718</v>
      </c>
      <c r="M28" s="49">
        <v>0.458625</v>
      </c>
      <c r="N28" s="49">
        <v>0.432668</v>
      </c>
      <c r="O28" s="49">
        <v>0.40992400000000001</v>
      </c>
      <c r="P28" s="49">
        <v>0.388623</v>
      </c>
      <c r="Q28" s="49">
        <v>0.37019600000000003</v>
      </c>
      <c r="R28" s="49">
        <v>0.33948600000000001</v>
      </c>
      <c r="S28" s="49">
        <v>0.30677500000000002</v>
      </c>
      <c r="T28" s="49">
        <v>0.266764</v>
      </c>
      <c r="U28" s="49">
        <v>0.26902100000000001</v>
      </c>
      <c r="V28" s="49">
        <v>0.26155200000000001</v>
      </c>
      <c r="W28" s="49">
        <v>0.27167999999999998</v>
      </c>
      <c r="X28" s="49">
        <v>0.27568799999999999</v>
      </c>
      <c r="Y28" s="49">
        <v>0.27082000000000001</v>
      </c>
      <c r="Z28" s="49">
        <v>0.28192899999999999</v>
      </c>
      <c r="AA28" s="49">
        <v>0.28015299999999999</v>
      </c>
      <c r="AB28" s="49">
        <v>0.27291700000000002</v>
      </c>
      <c r="AC28" s="49">
        <v>0.27762700000000001</v>
      </c>
      <c r="AD28" s="49">
        <v>0.28230499999999997</v>
      </c>
      <c r="AE28" s="49">
        <v>0.28871400000000003</v>
      </c>
      <c r="AF28" s="49">
        <v>0.29334500000000002</v>
      </c>
      <c r="AG28" s="49">
        <v>0.30864900000000001</v>
      </c>
      <c r="AH28" s="131">
        <v>-5.025E-3</v>
      </c>
    </row>
    <row r="29" spans="1:34" ht="15" customHeight="1">
      <c r="A29" s="21" t="s">
        <v>64</v>
      </c>
      <c r="B29" s="48" t="s">
        <v>65</v>
      </c>
      <c r="C29" s="49">
        <v>5.1130000000000004</v>
      </c>
      <c r="D29" s="49">
        <v>5.6269999999999998</v>
      </c>
      <c r="E29" s="49">
        <v>7.0676160000000001</v>
      </c>
      <c r="F29" s="49">
        <v>7.7604360000000003</v>
      </c>
      <c r="G29" s="49">
        <v>7.9270550000000002</v>
      </c>
      <c r="H29" s="49">
        <v>7.9887230000000002</v>
      </c>
      <c r="I29" s="49">
        <v>8.1411289999999994</v>
      </c>
      <c r="J29" s="49">
        <v>8.1450200000000006</v>
      </c>
      <c r="K29" s="49">
        <v>8.0962019999999999</v>
      </c>
      <c r="L29" s="49">
        <v>8.1244999999999994</v>
      </c>
      <c r="M29" s="49">
        <v>8.1678949999999997</v>
      </c>
      <c r="N29" s="49">
        <v>8.0536949999999994</v>
      </c>
      <c r="O29" s="49">
        <v>8.05457</v>
      </c>
      <c r="P29" s="49">
        <v>7.9975259999999997</v>
      </c>
      <c r="Q29" s="49">
        <v>8.0247469999999996</v>
      </c>
      <c r="R29" s="49">
        <v>7.9077279999999996</v>
      </c>
      <c r="S29" s="49">
        <v>7.8119389999999997</v>
      </c>
      <c r="T29" s="49">
        <v>7.8160499999999997</v>
      </c>
      <c r="U29" s="49">
        <v>7.7372420000000002</v>
      </c>
      <c r="V29" s="49">
        <v>7.6775989999999998</v>
      </c>
      <c r="W29" s="49">
        <v>7.5614210000000002</v>
      </c>
      <c r="X29" s="49">
        <v>7.5217400000000003</v>
      </c>
      <c r="Y29" s="49">
        <v>7.4398920000000004</v>
      </c>
      <c r="Z29" s="49">
        <v>7.2848600000000001</v>
      </c>
      <c r="AA29" s="49">
        <v>7.2295889999999998</v>
      </c>
      <c r="AB29" s="49">
        <v>7.13537</v>
      </c>
      <c r="AC29" s="49">
        <v>6.9605389999999998</v>
      </c>
      <c r="AD29" s="49">
        <v>6.8992680000000002</v>
      </c>
      <c r="AE29" s="49">
        <v>6.7523999999999997</v>
      </c>
      <c r="AF29" s="49">
        <v>6.5872229999999998</v>
      </c>
      <c r="AG29" s="49">
        <v>6.4549260000000004</v>
      </c>
      <c r="AH29" s="131">
        <v>7.7990000000000004E-3</v>
      </c>
    </row>
    <row r="30" spans="1:34" ht="15" customHeight="1">
      <c r="A30" s="21" t="s">
        <v>66</v>
      </c>
      <c r="B30" s="48" t="s">
        <v>67</v>
      </c>
      <c r="C30" s="49">
        <v>0.96299999999999997</v>
      </c>
      <c r="D30" s="49">
        <v>1.093</v>
      </c>
      <c r="E30" s="49">
        <v>1.014167</v>
      </c>
      <c r="F30" s="49">
        <v>0.96139699999999995</v>
      </c>
      <c r="G30" s="49">
        <v>0.87175999999999998</v>
      </c>
      <c r="H30" s="49">
        <v>0.87103799999999998</v>
      </c>
      <c r="I30" s="49">
        <v>0.88023300000000004</v>
      </c>
      <c r="J30" s="49">
        <v>0.85790100000000002</v>
      </c>
      <c r="K30" s="49">
        <v>0.85144500000000001</v>
      </c>
      <c r="L30" s="49">
        <v>0.86322699999999997</v>
      </c>
      <c r="M30" s="49">
        <v>0.89124199999999998</v>
      </c>
      <c r="N30" s="49">
        <v>0.86306000000000005</v>
      </c>
      <c r="O30" s="49">
        <v>0.86306000000000005</v>
      </c>
      <c r="P30" s="49">
        <v>0.864255</v>
      </c>
      <c r="Q30" s="49">
        <v>0.88183900000000004</v>
      </c>
      <c r="R30" s="49">
        <v>0.88052699999999995</v>
      </c>
      <c r="S30" s="49">
        <v>0.89727400000000002</v>
      </c>
      <c r="T30" s="49">
        <v>0.90320699999999998</v>
      </c>
      <c r="U30" s="49">
        <v>0.91071899999999995</v>
      </c>
      <c r="V30" s="49">
        <v>0.92022300000000001</v>
      </c>
      <c r="W30" s="49">
        <v>0.916578</v>
      </c>
      <c r="X30" s="49">
        <v>0.92057999999999995</v>
      </c>
      <c r="Y30" s="49">
        <v>0.92265600000000003</v>
      </c>
      <c r="Z30" s="49">
        <v>0.922068</v>
      </c>
      <c r="AA30" s="49">
        <v>0.91853899999999999</v>
      </c>
      <c r="AB30" s="49">
        <v>0.92386599999999997</v>
      </c>
      <c r="AC30" s="49">
        <v>0.91686199999999995</v>
      </c>
      <c r="AD30" s="49">
        <v>0.90959500000000004</v>
      </c>
      <c r="AE30" s="49">
        <v>0.91157299999999997</v>
      </c>
      <c r="AF30" s="49">
        <v>0.90798100000000004</v>
      </c>
      <c r="AG30" s="49">
        <v>0.91040900000000002</v>
      </c>
      <c r="AH30" s="131">
        <v>-1.8699999999999999E-3</v>
      </c>
    </row>
    <row r="31" spans="1:34" ht="16" customHeight="1">
      <c r="A31" s="21" t="s">
        <v>68</v>
      </c>
      <c r="B31" s="48" t="s">
        <v>69</v>
      </c>
      <c r="C31" s="49">
        <v>-8.3000000000000004E-2</v>
      </c>
      <c r="D31" s="49">
        <v>5.1999999999999998E-2</v>
      </c>
      <c r="E31" s="49">
        <v>0</v>
      </c>
      <c r="F31" s="49">
        <v>0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49">
        <v>0</v>
      </c>
      <c r="Q31" s="49">
        <v>0</v>
      </c>
      <c r="R31" s="49">
        <v>0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49">
        <v>0</v>
      </c>
      <c r="AA31" s="49">
        <v>0</v>
      </c>
      <c r="AB31" s="49">
        <v>0</v>
      </c>
      <c r="AC31" s="49">
        <v>0</v>
      </c>
      <c r="AD31" s="49">
        <v>0</v>
      </c>
      <c r="AE31" s="49">
        <v>0</v>
      </c>
      <c r="AF31" s="49">
        <v>0</v>
      </c>
      <c r="AG31" s="49">
        <v>0</v>
      </c>
      <c r="AH31" s="131" t="s">
        <v>47</v>
      </c>
    </row>
    <row r="32" spans="1:34" ht="16" customHeight="1">
      <c r="A32" s="21" t="s">
        <v>70</v>
      </c>
      <c r="B32" s="48" t="s">
        <v>71</v>
      </c>
      <c r="C32" s="49">
        <v>5.0260300000000004</v>
      </c>
      <c r="D32" s="49">
        <v>5.2856230000000002</v>
      </c>
      <c r="E32" s="49">
        <v>5.7693899999999996</v>
      </c>
      <c r="F32" s="49">
        <v>6.4225789999999998</v>
      </c>
      <c r="G32" s="49">
        <v>6.7762060000000002</v>
      </c>
      <c r="H32" s="49">
        <v>6.8788479999999996</v>
      </c>
      <c r="I32" s="49">
        <v>7.008146</v>
      </c>
      <c r="J32" s="49">
        <v>7.1111950000000004</v>
      </c>
      <c r="K32" s="49">
        <v>7.2021249999999997</v>
      </c>
      <c r="L32" s="49">
        <v>7.2495440000000002</v>
      </c>
      <c r="M32" s="49">
        <v>7.3370090000000001</v>
      </c>
      <c r="N32" s="49">
        <v>7.4182059999999996</v>
      </c>
      <c r="O32" s="49">
        <v>7.503762</v>
      </c>
      <c r="P32" s="49">
        <v>7.5547719999999998</v>
      </c>
      <c r="Q32" s="49">
        <v>7.6459890000000001</v>
      </c>
      <c r="R32" s="49">
        <v>7.7044069999999998</v>
      </c>
      <c r="S32" s="49">
        <v>7.7228339999999998</v>
      </c>
      <c r="T32" s="49">
        <v>7.7820590000000003</v>
      </c>
      <c r="U32" s="49">
        <v>7.7856300000000003</v>
      </c>
      <c r="V32" s="49">
        <v>7.7890930000000003</v>
      </c>
      <c r="W32" s="49">
        <v>7.796106</v>
      </c>
      <c r="X32" s="49">
        <v>7.8150909999999998</v>
      </c>
      <c r="Y32" s="49">
        <v>7.8563739999999997</v>
      </c>
      <c r="Z32" s="49">
        <v>7.9427440000000002</v>
      </c>
      <c r="AA32" s="49">
        <v>8.0078490000000002</v>
      </c>
      <c r="AB32" s="49">
        <v>8.097505</v>
      </c>
      <c r="AC32" s="49">
        <v>8.0941340000000004</v>
      </c>
      <c r="AD32" s="49">
        <v>8.0989419999999992</v>
      </c>
      <c r="AE32" s="49">
        <v>8.1268270000000005</v>
      </c>
      <c r="AF32" s="49">
        <v>8.1009700000000002</v>
      </c>
      <c r="AG32" s="49">
        <v>8.0693319999999993</v>
      </c>
      <c r="AH32" s="131">
        <v>1.5907000000000001E-2</v>
      </c>
    </row>
    <row r="33" spans="1:34" ht="16" customHeight="1">
      <c r="A33" s="21" t="s">
        <v>72</v>
      </c>
      <c r="B33" s="48" t="s">
        <v>73</v>
      </c>
      <c r="C33" s="49">
        <v>0.96784499999999996</v>
      </c>
      <c r="D33" s="49">
        <v>1.0978079999999999</v>
      </c>
      <c r="E33" s="49">
        <v>1.104058</v>
      </c>
      <c r="F33" s="49">
        <v>1.1209659999999999</v>
      </c>
      <c r="G33" s="49">
        <v>1.1251150000000001</v>
      </c>
      <c r="H33" s="49">
        <v>1.130476</v>
      </c>
      <c r="I33" s="49">
        <v>1.1351420000000001</v>
      </c>
      <c r="J33" s="49">
        <v>1.1392629999999999</v>
      </c>
      <c r="K33" s="49">
        <v>1.1431530000000001</v>
      </c>
      <c r="L33" s="49">
        <v>1.146663</v>
      </c>
      <c r="M33" s="49">
        <v>1.1501049999999999</v>
      </c>
      <c r="N33" s="49">
        <v>1.1500140000000001</v>
      </c>
      <c r="O33" s="49">
        <v>1.1502300000000001</v>
      </c>
      <c r="P33" s="49">
        <v>1.150846</v>
      </c>
      <c r="Q33" s="49">
        <v>1.1518299999999999</v>
      </c>
      <c r="R33" s="49">
        <v>1.153152</v>
      </c>
      <c r="S33" s="49">
        <v>1.1542730000000001</v>
      </c>
      <c r="T33" s="49">
        <v>1.1556340000000001</v>
      </c>
      <c r="U33" s="49">
        <v>1.157011</v>
      </c>
      <c r="V33" s="49">
        <v>1.1588400000000001</v>
      </c>
      <c r="W33" s="49">
        <v>1.160657</v>
      </c>
      <c r="X33" s="49">
        <v>1.162442</v>
      </c>
      <c r="Y33" s="49">
        <v>1.164779</v>
      </c>
      <c r="Z33" s="49">
        <v>1.1670830000000001</v>
      </c>
      <c r="AA33" s="49">
        <v>1.1687689999999999</v>
      </c>
      <c r="AB33" s="49">
        <v>1.1705030000000001</v>
      </c>
      <c r="AC33" s="49">
        <v>1.174558</v>
      </c>
      <c r="AD33" s="49">
        <v>1.1908700000000001</v>
      </c>
      <c r="AE33" s="49">
        <v>1.2006810000000001</v>
      </c>
      <c r="AF33" s="49">
        <v>1.215252</v>
      </c>
      <c r="AG33" s="49">
        <v>1.225938</v>
      </c>
      <c r="AH33" s="131">
        <v>7.9109999999999996E-3</v>
      </c>
    </row>
    <row r="34" spans="1:34" ht="16" customHeight="1">
      <c r="A34" s="21" t="s">
        <v>74</v>
      </c>
      <c r="B34" s="48" t="s">
        <v>75</v>
      </c>
      <c r="C34" s="49">
        <v>0.80141700000000005</v>
      </c>
      <c r="D34" s="49">
        <v>0.88364100000000001</v>
      </c>
      <c r="E34" s="49">
        <v>0.87468500000000005</v>
      </c>
      <c r="F34" s="49">
        <v>0.87879799999999997</v>
      </c>
      <c r="G34" s="49">
        <v>0.88032999999999995</v>
      </c>
      <c r="H34" s="49">
        <v>0.88540399999999997</v>
      </c>
      <c r="I34" s="49">
        <v>0.88809000000000005</v>
      </c>
      <c r="J34" s="49">
        <v>0.88900299999999999</v>
      </c>
      <c r="K34" s="49">
        <v>0.88987499999999997</v>
      </c>
      <c r="L34" s="49">
        <v>0.88989499999999999</v>
      </c>
      <c r="M34" s="49">
        <v>0.88976100000000002</v>
      </c>
      <c r="N34" s="49">
        <v>0.88968199999999997</v>
      </c>
      <c r="O34" s="49">
        <v>0.89028399999999996</v>
      </c>
      <c r="P34" s="49">
        <v>0.89199899999999999</v>
      </c>
      <c r="Q34" s="49">
        <v>0.89451700000000001</v>
      </c>
      <c r="R34" s="49">
        <v>0.89873199999999998</v>
      </c>
      <c r="S34" s="49">
        <v>0.90211300000000005</v>
      </c>
      <c r="T34" s="49">
        <v>0.90566899999999995</v>
      </c>
      <c r="U34" s="49">
        <v>0.90939199999999998</v>
      </c>
      <c r="V34" s="49">
        <v>0.91414700000000004</v>
      </c>
      <c r="W34" s="49">
        <v>0.91985499999999998</v>
      </c>
      <c r="X34" s="49">
        <v>0.92518999999999996</v>
      </c>
      <c r="Y34" s="49">
        <v>0.93104399999999998</v>
      </c>
      <c r="Z34" s="49">
        <v>0.93722799999999995</v>
      </c>
      <c r="AA34" s="49">
        <v>0.94283099999999997</v>
      </c>
      <c r="AB34" s="49">
        <v>0.94871300000000003</v>
      </c>
      <c r="AC34" s="49">
        <v>0.95496800000000004</v>
      </c>
      <c r="AD34" s="49">
        <v>0.96090900000000001</v>
      </c>
      <c r="AE34" s="49">
        <v>0.96757400000000005</v>
      </c>
      <c r="AF34" s="49">
        <v>0.974553</v>
      </c>
      <c r="AG34" s="49">
        <v>0.98171900000000001</v>
      </c>
      <c r="AH34" s="131">
        <v>6.7869999999999996E-3</v>
      </c>
    </row>
    <row r="35" spans="1:34" ht="16" customHeight="1">
      <c r="A35" s="21" t="s">
        <v>76</v>
      </c>
      <c r="B35" s="48" t="s">
        <v>77</v>
      </c>
      <c r="C35" s="49">
        <v>0.87758999999999998</v>
      </c>
      <c r="D35" s="49">
        <v>0.96729900000000002</v>
      </c>
      <c r="E35" s="49">
        <v>0.98176300000000005</v>
      </c>
      <c r="F35" s="49">
        <v>0.98855400000000004</v>
      </c>
      <c r="G35" s="49">
        <v>0.99845499999999998</v>
      </c>
      <c r="H35" s="49">
        <v>1.00648</v>
      </c>
      <c r="I35" s="49">
        <v>1.012189</v>
      </c>
      <c r="J35" s="49">
        <v>1.0162040000000001</v>
      </c>
      <c r="K35" s="49">
        <v>1.020262</v>
      </c>
      <c r="L35" s="49">
        <v>1.0235369999999999</v>
      </c>
      <c r="M35" s="49">
        <v>1.0332619999999999</v>
      </c>
      <c r="N35" s="49">
        <v>1.0367759999999999</v>
      </c>
      <c r="O35" s="49">
        <v>1.041058</v>
      </c>
      <c r="P35" s="49">
        <v>1.0465359999999999</v>
      </c>
      <c r="Q35" s="49">
        <v>1.0529170000000001</v>
      </c>
      <c r="R35" s="49">
        <v>1.058686</v>
      </c>
      <c r="S35" s="49">
        <v>1.0685309999999999</v>
      </c>
      <c r="T35" s="49">
        <v>1.076254</v>
      </c>
      <c r="U35" s="49">
        <v>1.0842430000000001</v>
      </c>
      <c r="V35" s="49">
        <v>1.0933619999999999</v>
      </c>
      <c r="W35" s="49">
        <v>1.1035550000000001</v>
      </c>
      <c r="X35" s="49">
        <v>1.1134850000000001</v>
      </c>
      <c r="Y35" s="49">
        <v>1.124045</v>
      </c>
      <c r="Z35" s="49">
        <v>1.135057</v>
      </c>
      <c r="AA35" s="49">
        <v>1.1547909999999999</v>
      </c>
      <c r="AB35" s="49">
        <v>1.165999</v>
      </c>
      <c r="AC35" s="49">
        <v>1.177684</v>
      </c>
      <c r="AD35" s="49">
        <v>1.1891970000000001</v>
      </c>
      <c r="AE35" s="49">
        <v>1.20156</v>
      </c>
      <c r="AF35" s="49">
        <v>1.2143919999999999</v>
      </c>
      <c r="AG35" s="49">
        <v>1.2275640000000001</v>
      </c>
      <c r="AH35" s="131">
        <v>1.125E-2</v>
      </c>
    </row>
    <row r="36" spans="1:34" ht="16" customHeight="1">
      <c r="A36" s="21" t="s">
        <v>78</v>
      </c>
      <c r="B36" s="48" t="s">
        <v>79</v>
      </c>
      <c r="C36" s="49">
        <v>-7.6173000000000005E-2</v>
      </c>
      <c r="D36" s="49">
        <v>-8.3657999999999996E-2</v>
      </c>
      <c r="E36" s="49">
        <v>-0.10707800000000001</v>
      </c>
      <c r="F36" s="49">
        <v>-0.10975600000000001</v>
      </c>
      <c r="G36" s="49">
        <v>-0.11812499999999999</v>
      </c>
      <c r="H36" s="49">
        <v>-0.121077</v>
      </c>
      <c r="I36" s="49">
        <v>-0.124098</v>
      </c>
      <c r="J36" s="49">
        <v>-0.12720200000000001</v>
      </c>
      <c r="K36" s="49">
        <v>-0.130387</v>
      </c>
      <c r="L36" s="49">
        <v>-0.13364200000000001</v>
      </c>
      <c r="M36" s="49">
        <v>-0.14350099999999999</v>
      </c>
      <c r="N36" s="49">
        <v>-0.147094</v>
      </c>
      <c r="O36" s="49">
        <v>-0.15077299999999999</v>
      </c>
      <c r="P36" s="49">
        <v>-0.15453800000000001</v>
      </c>
      <c r="Q36" s="49">
        <v>-0.15840000000000001</v>
      </c>
      <c r="R36" s="49">
        <v>-0.15995400000000001</v>
      </c>
      <c r="S36" s="49">
        <v>-0.16641800000000001</v>
      </c>
      <c r="T36" s="49">
        <v>-0.17058599999999999</v>
      </c>
      <c r="U36" s="49">
        <v>-0.17485100000000001</v>
      </c>
      <c r="V36" s="49">
        <v>-0.17921400000000001</v>
      </c>
      <c r="W36" s="49">
        <v>-0.1837</v>
      </c>
      <c r="X36" s="49">
        <v>-0.18829599999999999</v>
      </c>
      <c r="Y36" s="49">
        <v>-0.19300100000000001</v>
      </c>
      <c r="Z36" s="49">
        <v>-0.197829</v>
      </c>
      <c r="AA36" s="49">
        <v>-0.21196000000000001</v>
      </c>
      <c r="AB36" s="49">
        <v>-0.21728600000000001</v>
      </c>
      <c r="AC36" s="49">
        <v>-0.222717</v>
      </c>
      <c r="AD36" s="49">
        <v>-0.22828799999999999</v>
      </c>
      <c r="AE36" s="49">
        <v>-0.233987</v>
      </c>
      <c r="AF36" s="49">
        <v>-0.239839</v>
      </c>
      <c r="AG36" s="49">
        <v>-0.24584400000000001</v>
      </c>
      <c r="AH36" s="131">
        <v>3.9829000000000003E-2</v>
      </c>
    </row>
    <row r="37" spans="1:34" ht="16" customHeight="1">
      <c r="A37" s="21" t="s">
        <v>80</v>
      </c>
      <c r="B37" s="48" t="s">
        <v>81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131" t="s">
        <v>47</v>
      </c>
    </row>
    <row r="38" spans="1:34" ht="16" customHeight="1">
      <c r="A38" s="21" t="s">
        <v>82</v>
      </c>
      <c r="B38" s="48" t="s">
        <v>83</v>
      </c>
      <c r="C38" s="49">
        <v>0.116096</v>
      </c>
      <c r="D38" s="49">
        <v>0.137044</v>
      </c>
      <c r="E38" s="49">
        <v>0.12911900000000001</v>
      </c>
      <c r="F38" s="49">
        <v>0.13076399999999999</v>
      </c>
      <c r="G38" s="49">
        <v>0.131831</v>
      </c>
      <c r="H38" s="49">
        <v>0.13046199999999999</v>
      </c>
      <c r="I38" s="49">
        <v>0.13120599999999999</v>
      </c>
      <c r="J38" s="49">
        <v>0.133105</v>
      </c>
      <c r="K38" s="49">
        <v>0.133297</v>
      </c>
      <c r="L38" s="49">
        <v>0.13350999999999999</v>
      </c>
      <c r="M38" s="49">
        <v>0.13389699999999999</v>
      </c>
      <c r="N38" s="49">
        <v>0.13411200000000001</v>
      </c>
      <c r="O38" s="49">
        <v>0.13414899999999999</v>
      </c>
      <c r="P38" s="49">
        <v>0.13436200000000001</v>
      </c>
      <c r="Q38" s="49">
        <v>0.134575</v>
      </c>
      <c r="R38" s="49">
        <v>0.13205900000000001</v>
      </c>
      <c r="S38" s="49">
        <v>0.13076399999999999</v>
      </c>
      <c r="T38" s="49">
        <v>0.130938</v>
      </c>
      <c r="U38" s="49">
        <v>0.13091800000000001</v>
      </c>
      <c r="V38" s="49">
        <v>0.13089400000000001</v>
      </c>
      <c r="W38" s="49">
        <v>0.12767000000000001</v>
      </c>
      <c r="X38" s="49">
        <v>0.125501</v>
      </c>
      <c r="Y38" s="49">
        <v>0.12645400000000001</v>
      </c>
      <c r="Z38" s="49">
        <v>0.125863</v>
      </c>
      <c r="AA38" s="49">
        <v>0.123127</v>
      </c>
      <c r="AB38" s="49">
        <v>0.118713</v>
      </c>
      <c r="AC38" s="49">
        <v>0.116801</v>
      </c>
      <c r="AD38" s="49">
        <v>0.12589700000000001</v>
      </c>
      <c r="AE38" s="49">
        <v>0.12757199999999999</v>
      </c>
      <c r="AF38" s="49">
        <v>0.129693</v>
      </c>
      <c r="AG38" s="49">
        <v>0.131716</v>
      </c>
      <c r="AH38" s="131" t="s">
        <v>47</v>
      </c>
    </row>
    <row r="39" spans="1:34" ht="16" customHeight="1">
      <c r="A39" s="21" t="s">
        <v>84</v>
      </c>
      <c r="B39" s="48" t="s">
        <v>77</v>
      </c>
      <c r="C39" s="49">
        <v>0.113001</v>
      </c>
      <c r="D39" s="49">
        <v>0.13394800000000001</v>
      </c>
      <c r="E39" s="49">
        <v>0.119328</v>
      </c>
      <c r="F39" s="49">
        <v>0.120925</v>
      </c>
      <c r="G39" s="49">
        <v>0.12381300000000001</v>
      </c>
      <c r="H39" s="49">
        <v>0.122403</v>
      </c>
      <c r="I39" s="49">
        <v>0.123108</v>
      </c>
      <c r="J39" s="49">
        <v>0.12496599999999999</v>
      </c>
      <c r="K39" s="49">
        <v>0.12511700000000001</v>
      </c>
      <c r="L39" s="49">
        <v>0.12528900000000001</v>
      </c>
      <c r="M39" s="49">
        <v>0.125635</v>
      </c>
      <c r="N39" s="49">
        <v>0.125809</v>
      </c>
      <c r="O39" s="49">
        <v>0.125805</v>
      </c>
      <c r="P39" s="49">
        <v>0.125976</v>
      </c>
      <c r="Q39" s="49">
        <v>0.12614700000000001</v>
      </c>
      <c r="R39" s="49">
        <v>0.123589</v>
      </c>
      <c r="S39" s="49">
        <v>0.122251</v>
      </c>
      <c r="T39" s="49">
        <v>0.12238300000000001</v>
      </c>
      <c r="U39" s="49">
        <v>0.12232</v>
      </c>
      <c r="V39" s="49">
        <v>0.122253</v>
      </c>
      <c r="W39" s="49">
        <v>0.11898599999999999</v>
      </c>
      <c r="X39" s="49">
        <v>0.116773</v>
      </c>
      <c r="Y39" s="49">
        <v>0.117683</v>
      </c>
      <c r="Z39" s="49">
        <v>0.117048</v>
      </c>
      <c r="AA39" s="49">
        <v>0.11426799999999999</v>
      </c>
      <c r="AB39" s="49">
        <v>0.10981</v>
      </c>
      <c r="AC39" s="49">
        <v>0.107853</v>
      </c>
      <c r="AD39" s="49">
        <v>0.11690399999999999</v>
      </c>
      <c r="AE39" s="49">
        <v>0.118535</v>
      </c>
      <c r="AF39" s="49">
        <v>0.12060999999999999</v>
      </c>
      <c r="AG39" s="49">
        <v>0.122588</v>
      </c>
      <c r="AH39" s="131">
        <v>2.7179999999999999E-3</v>
      </c>
    </row>
    <row r="40" spans="1:34" ht="16" customHeight="1">
      <c r="A40" s="21" t="s">
        <v>85</v>
      </c>
      <c r="B40" s="48" t="s">
        <v>79</v>
      </c>
      <c r="C40" s="49">
        <v>3.0950000000000001E-3</v>
      </c>
      <c r="D40" s="49">
        <v>3.0950000000000001E-3</v>
      </c>
      <c r="E40" s="49">
        <v>9.7909999999999994E-3</v>
      </c>
      <c r="F40" s="49">
        <v>9.8399999999999998E-3</v>
      </c>
      <c r="G40" s="49">
        <v>8.0180000000000008E-3</v>
      </c>
      <c r="H40" s="49">
        <v>8.0579999999999992E-3</v>
      </c>
      <c r="I40" s="49">
        <v>8.0979999999999993E-3</v>
      </c>
      <c r="J40" s="49">
        <v>8.1390000000000004E-3</v>
      </c>
      <c r="K40" s="49">
        <v>8.1799999999999998E-3</v>
      </c>
      <c r="L40" s="49">
        <v>8.2199999999999999E-3</v>
      </c>
      <c r="M40" s="49">
        <v>8.2620000000000002E-3</v>
      </c>
      <c r="N40" s="49">
        <v>8.3029999999999996E-3</v>
      </c>
      <c r="O40" s="49">
        <v>8.3440000000000007E-3</v>
      </c>
      <c r="P40" s="49">
        <v>8.3859999999999994E-3</v>
      </c>
      <c r="Q40" s="49">
        <v>8.4279999999999997E-3</v>
      </c>
      <c r="R40" s="49">
        <v>8.4700000000000001E-3</v>
      </c>
      <c r="S40" s="49">
        <v>8.5120000000000005E-3</v>
      </c>
      <c r="T40" s="49">
        <v>8.5550000000000001E-3</v>
      </c>
      <c r="U40" s="49">
        <v>8.5979999999999997E-3</v>
      </c>
      <c r="V40" s="49">
        <v>8.6409999999999994E-3</v>
      </c>
      <c r="W40" s="49">
        <v>8.6840000000000007E-3</v>
      </c>
      <c r="X40" s="49">
        <v>8.7270000000000004E-3</v>
      </c>
      <c r="Y40" s="49">
        <v>8.7709999999999993E-3</v>
      </c>
      <c r="Z40" s="49">
        <v>8.8149999999999999E-3</v>
      </c>
      <c r="AA40" s="49">
        <v>8.8590000000000006E-3</v>
      </c>
      <c r="AB40" s="49">
        <v>8.9029999999999995E-3</v>
      </c>
      <c r="AC40" s="49">
        <v>8.9479999999999994E-3</v>
      </c>
      <c r="AD40" s="49">
        <v>8.9929999999999993E-3</v>
      </c>
      <c r="AE40" s="49">
        <v>9.0379999999999992E-3</v>
      </c>
      <c r="AF40" s="49">
        <v>9.0830000000000008E-3</v>
      </c>
      <c r="AG40" s="49">
        <v>9.1280000000000007E-3</v>
      </c>
      <c r="AH40" s="131">
        <v>3.6708999999999999E-2</v>
      </c>
    </row>
    <row r="41" spans="1:34" ht="16" customHeight="1">
      <c r="A41" s="21" t="s">
        <v>86</v>
      </c>
      <c r="B41" s="48" t="s">
        <v>81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131" t="s">
        <v>47</v>
      </c>
    </row>
    <row r="42" spans="1:34" ht="16" customHeight="1">
      <c r="A42" s="21" t="s">
        <v>87</v>
      </c>
      <c r="B42" s="48" t="s">
        <v>88</v>
      </c>
      <c r="C42" s="49">
        <v>5.0332000000000002E-2</v>
      </c>
      <c r="D42" s="49">
        <v>7.7122999999999997E-2</v>
      </c>
      <c r="E42" s="49">
        <v>0.100255</v>
      </c>
      <c r="F42" s="49">
        <v>0.111404</v>
      </c>
      <c r="G42" s="49">
        <v>0.112953</v>
      </c>
      <c r="H42" s="49">
        <v>0.114611</v>
      </c>
      <c r="I42" s="49">
        <v>0.115846</v>
      </c>
      <c r="J42" s="49">
        <v>0.117155</v>
      </c>
      <c r="K42" s="49">
        <v>0.119981</v>
      </c>
      <c r="L42" s="49">
        <v>0.12325800000000001</v>
      </c>
      <c r="M42" s="49">
        <v>0.126447</v>
      </c>
      <c r="N42" s="49">
        <v>0.12622</v>
      </c>
      <c r="O42" s="49">
        <v>0.12579599999999999</v>
      </c>
      <c r="P42" s="49">
        <v>0.124485</v>
      </c>
      <c r="Q42" s="49">
        <v>0.122737</v>
      </c>
      <c r="R42" s="49">
        <v>0.122361</v>
      </c>
      <c r="S42" s="49">
        <v>0.121396</v>
      </c>
      <c r="T42" s="49">
        <v>0.11902799999999999</v>
      </c>
      <c r="U42" s="49">
        <v>0.1167</v>
      </c>
      <c r="V42" s="49">
        <v>0.113799</v>
      </c>
      <c r="W42" s="49">
        <v>0.113132</v>
      </c>
      <c r="X42" s="49">
        <v>0.111752</v>
      </c>
      <c r="Y42" s="49">
        <v>0.107281</v>
      </c>
      <c r="Z42" s="49">
        <v>0.103993</v>
      </c>
      <c r="AA42" s="49">
        <v>0.102811</v>
      </c>
      <c r="AB42" s="49">
        <v>0.103077</v>
      </c>
      <c r="AC42" s="49">
        <v>0.10279000000000001</v>
      </c>
      <c r="AD42" s="49">
        <v>0.104064</v>
      </c>
      <c r="AE42" s="49">
        <v>0.105535</v>
      </c>
      <c r="AF42" s="49">
        <v>0.11100599999999999</v>
      </c>
      <c r="AG42" s="49">
        <v>0.11250300000000001</v>
      </c>
      <c r="AH42" s="131">
        <v>2.7174E-2</v>
      </c>
    </row>
    <row r="43" spans="1:34" ht="16" customHeight="1">
      <c r="A43" s="21" t="s">
        <v>89</v>
      </c>
      <c r="B43" s="48" t="s">
        <v>77</v>
      </c>
      <c r="C43" s="49">
        <v>3.2682999999999997E-2</v>
      </c>
      <c r="D43" s="49">
        <v>5.1091999999999999E-2</v>
      </c>
      <c r="E43" s="49">
        <v>7.5903999999999999E-2</v>
      </c>
      <c r="F43" s="49">
        <v>8.6749000000000007E-2</v>
      </c>
      <c r="G43" s="49">
        <v>8.7989999999999999E-2</v>
      </c>
      <c r="H43" s="49">
        <v>8.9335999999999999E-2</v>
      </c>
      <c r="I43" s="49">
        <v>9.0255000000000002E-2</v>
      </c>
      <c r="J43" s="49">
        <v>9.1244000000000006E-2</v>
      </c>
      <c r="K43" s="49">
        <v>9.3745999999999996E-2</v>
      </c>
      <c r="L43" s="49">
        <v>9.6695000000000003E-2</v>
      </c>
      <c r="M43" s="49">
        <v>9.9553000000000003E-2</v>
      </c>
      <c r="N43" s="49">
        <v>9.8988999999999994E-2</v>
      </c>
      <c r="O43" s="49">
        <v>9.8225000000000007E-2</v>
      </c>
      <c r="P43" s="49">
        <v>9.6569000000000002E-2</v>
      </c>
      <c r="Q43" s="49">
        <v>9.4472E-2</v>
      </c>
      <c r="R43" s="49">
        <v>9.3743000000000007E-2</v>
      </c>
      <c r="S43" s="49">
        <v>9.2420000000000002E-2</v>
      </c>
      <c r="T43" s="49">
        <v>8.9690000000000006E-2</v>
      </c>
      <c r="U43" s="49">
        <v>8.6995000000000003E-2</v>
      </c>
      <c r="V43" s="49">
        <v>8.3722000000000005E-2</v>
      </c>
      <c r="W43" s="49">
        <v>8.2679000000000002E-2</v>
      </c>
      <c r="X43" s="49">
        <v>8.0919000000000005E-2</v>
      </c>
      <c r="Y43" s="49">
        <v>8.1969E-2</v>
      </c>
      <c r="Z43" s="49">
        <v>7.8364000000000003E-2</v>
      </c>
      <c r="AA43" s="49">
        <v>7.6862E-2</v>
      </c>
      <c r="AB43" s="49">
        <v>7.6802999999999996E-2</v>
      </c>
      <c r="AC43" s="49">
        <v>7.6188000000000006E-2</v>
      </c>
      <c r="AD43" s="49">
        <v>7.7130000000000004E-2</v>
      </c>
      <c r="AE43" s="49">
        <v>7.8264E-2</v>
      </c>
      <c r="AF43" s="49">
        <v>8.3393999999999996E-2</v>
      </c>
      <c r="AG43" s="49">
        <v>8.4545999999999996E-2</v>
      </c>
      <c r="AH43" s="131">
        <v>3.2188000000000001E-2</v>
      </c>
    </row>
    <row r="44" spans="1:34" ht="16" customHeight="1">
      <c r="A44" s="21" t="s">
        <v>90</v>
      </c>
      <c r="B44" s="48" t="s">
        <v>79</v>
      </c>
      <c r="C44" s="49">
        <v>1.7648E-2</v>
      </c>
      <c r="D44" s="49">
        <v>2.6030999999999999E-2</v>
      </c>
      <c r="E44" s="49">
        <v>2.4351000000000001E-2</v>
      </c>
      <c r="F44" s="49">
        <v>2.4655E-2</v>
      </c>
      <c r="G44" s="49">
        <v>2.4962999999999999E-2</v>
      </c>
      <c r="H44" s="49">
        <v>2.5274999999999999E-2</v>
      </c>
      <c r="I44" s="49">
        <v>2.5590999999999999E-2</v>
      </c>
      <c r="J44" s="49">
        <v>2.5911E-2</v>
      </c>
      <c r="K44" s="49">
        <v>2.6235000000000001E-2</v>
      </c>
      <c r="L44" s="49">
        <v>2.6563E-2</v>
      </c>
      <c r="M44" s="49">
        <v>2.6894999999999999E-2</v>
      </c>
      <c r="N44" s="49">
        <v>2.7231000000000002E-2</v>
      </c>
      <c r="O44" s="49">
        <v>2.7571999999999999E-2</v>
      </c>
      <c r="P44" s="49">
        <v>2.7916E-2</v>
      </c>
      <c r="Q44" s="49">
        <v>2.8264999999999998E-2</v>
      </c>
      <c r="R44" s="49">
        <v>2.8618000000000001E-2</v>
      </c>
      <c r="S44" s="49">
        <v>2.8975999999999998E-2</v>
      </c>
      <c r="T44" s="49">
        <v>2.9337999999999999E-2</v>
      </c>
      <c r="U44" s="49">
        <v>2.9704999999999999E-2</v>
      </c>
      <c r="V44" s="49">
        <v>3.0075999999999999E-2</v>
      </c>
      <c r="W44" s="49">
        <v>3.0452E-2</v>
      </c>
      <c r="X44" s="49">
        <v>3.0832999999999999E-2</v>
      </c>
      <c r="Y44" s="49">
        <v>2.5312000000000001E-2</v>
      </c>
      <c r="Z44" s="49">
        <v>2.5628999999999999E-2</v>
      </c>
      <c r="AA44" s="49">
        <v>2.5949E-2</v>
      </c>
      <c r="AB44" s="49">
        <v>2.6273000000000001E-2</v>
      </c>
      <c r="AC44" s="49">
        <v>2.6602000000000001E-2</v>
      </c>
      <c r="AD44" s="49">
        <v>2.6934E-2</v>
      </c>
      <c r="AE44" s="49">
        <v>2.7271E-2</v>
      </c>
      <c r="AF44" s="49">
        <v>2.7612000000000001E-2</v>
      </c>
      <c r="AG44" s="49">
        <v>2.7956999999999999E-2</v>
      </c>
      <c r="AH44" s="131">
        <v>1.5452E-2</v>
      </c>
    </row>
    <row r="45" spans="1:34" ht="16" customHeight="1">
      <c r="A45" s="21" t="s">
        <v>91</v>
      </c>
      <c r="B45" s="48" t="s">
        <v>81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131" t="s">
        <v>47</v>
      </c>
    </row>
    <row r="46" spans="1:34" ht="16" customHeight="1">
      <c r="A46" s="21" t="s">
        <v>92</v>
      </c>
      <c r="B46" s="48" t="s">
        <v>93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131" t="s">
        <v>47</v>
      </c>
    </row>
    <row r="47" spans="1:34" ht="16" customHeight="1">
      <c r="A47" s="21" t="s">
        <v>94</v>
      </c>
      <c r="B47" s="48" t="s">
        <v>95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131" t="s">
        <v>47</v>
      </c>
    </row>
    <row r="48" spans="1:34" ht="16" customHeight="1">
      <c r="A48" s="21" t="s">
        <v>96</v>
      </c>
      <c r="B48" s="48" t="s">
        <v>97</v>
      </c>
      <c r="C48" s="49">
        <v>0.20899999999999999</v>
      </c>
      <c r="D48" s="49">
        <v>0.20899999999999999</v>
      </c>
      <c r="E48" s="49">
        <v>0.24101300000000001</v>
      </c>
      <c r="F48" s="49">
        <v>0.237738</v>
      </c>
      <c r="G48" s="49">
        <v>0.23724700000000001</v>
      </c>
      <c r="H48" s="49">
        <v>0.23082</v>
      </c>
      <c r="I48" s="49">
        <v>0.23361000000000001</v>
      </c>
      <c r="J48" s="49">
        <v>0.22803200000000001</v>
      </c>
      <c r="K48" s="49">
        <v>0.22973399999999999</v>
      </c>
      <c r="L48" s="49">
        <v>0.22795000000000001</v>
      </c>
      <c r="M48" s="49">
        <v>0.21168999999999999</v>
      </c>
      <c r="N48" s="49">
        <v>0.20801900000000001</v>
      </c>
      <c r="O48" s="49">
        <v>0.205903</v>
      </c>
      <c r="P48" s="49">
        <v>0.204848</v>
      </c>
      <c r="Q48" s="49">
        <v>0.204765</v>
      </c>
      <c r="R48" s="49">
        <v>0.203793</v>
      </c>
      <c r="S48" s="49">
        <v>0.20510999999999999</v>
      </c>
      <c r="T48" s="49">
        <v>0.20649500000000001</v>
      </c>
      <c r="U48" s="49">
        <v>0.20752699999999999</v>
      </c>
      <c r="V48" s="49">
        <v>0.210066</v>
      </c>
      <c r="W48" s="49">
        <v>0.20716899999999999</v>
      </c>
      <c r="X48" s="49">
        <v>0.20802599999999999</v>
      </c>
      <c r="Y48" s="49">
        <v>0.20891000000000001</v>
      </c>
      <c r="Z48" s="49">
        <v>0.20901900000000001</v>
      </c>
      <c r="AA48" s="49">
        <v>0.20972099999999999</v>
      </c>
      <c r="AB48" s="49">
        <v>0.21040500000000001</v>
      </c>
      <c r="AC48" s="49">
        <v>0.20983099999999999</v>
      </c>
      <c r="AD48" s="49">
        <v>0.210234</v>
      </c>
      <c r="AE48" s="49">
        <v>0.21024699999999999</v>
      </c>
      <c r="AF48" s="49">
        <v>0.211588</v>
      </c>
      <c r="AG48" s="49">
        <v>0.21449299999999999</v>
      </c>
      <c r="AH48" s="131">
        <v>8.6499999999999999E-4</v>
      </c>
    </row>
    <row r="50" spans="1:34" ht="15" customHeight="1">
      <c r="A50" s="21" t="s">
        <v>98</v>
      </c>
      <c r="B50" s="47" t="s">
        <v>99</v>
      </c>
      <c r="C50" s="50">
        <v>18.207922</v>
      </c>
      <c r="D50" s="50">
        <v>20.292234000000001</v>
      </c>
      <c r="E50" s="50">
        <v>19.802417999999999</v>
      </c>
      <c r="F50" s="50">
        <v>20.071767999999999</v>
      </c>
      <c r="G50" s="50">
        <v>20.268093</v>
      </c>
      <c r="H50" s="50">
        <v>20.451702000000001</v>
      </c>
      <c r="I50" s="50">
        <v>20.515796999999999</v>
      </c>
      <c r="J50" s="50">
        <v>20.516387999999999</v>
      </c>
      <c r="K50" s="50">
        <v>20.544249000000001</v>
      </c>
      <c r="L50" s="50">
        <v>20.542269000000001</v>
      </c>
      <c r="M50" s="50">
        <v>20.569773000000001</v>
      </c>
      <c r="N50" s="50">
        <v>20.596153000000001</v>
      </c>
      <c r="O50" s="50">
        <v>20.619952999999999</v>
      </c>
      <c r="P50" s="50">
        <v>20.649628</v>
      </c>
      <c r="Q50" s="50">
        <v>20.733682999999999</v>
      </c>
      <c r="R50" s="50">
        <v>20.852271999999999</v>
      </c>
      <c r="S50" s="50">
        <v>20.946840000000002</v>
      </c>
      <c r="T50" s="50">
        <v>21.042065000000001</v>
      </c>
      <c r="U50" s="50">
        <v>21.135717</v>
      </c>
      <c r="V50" s="50">
        <v>21.237435999999999</v>
      </c>
      <c r="W50" s="50">
        <v>21.313320000000001</v>
      </c>
      <c r="X50" s="50">
        <v>21.420947999999999</v>
      </c>
      <c r="Y50" s="50">
        <v>21.528151999999999</v>
      </c>
      <c r="Z50" s="50">
        <v>21.684491999999999</v>
      </c>
      <c r="AA50" s="50">
        <v>21.814495000000001</v>
      </c>
      <c r="AB50" s="50">
        <v>21.976884999999999</v>
      </c>
      <c r="AC50" s="50">
        <v>22.089110999999999</v>
      </c>
      <c r="AD50" s="50">
        <v>22.191628999999999</v>
      </c>
      <c r="AE50" s="50">
        <v>22.300106</v>
      </c>
      <c r="AF50" s="50">
        <v>22.446383999999998</v>
      </c>
      <c r="AG50" s="50">
        <v>22.603760000000001</v>
      </c>
      <c r="AH50" s="132">
        <v>7.2350000000000001E-3</v>
      </c>
    </row>
    <row r="53" spans="1:34" ht="15" customHeight="1">
      <c r="B53" s="47" t="s">
        <v>100</v>
      </c>
    </row>
    <row r="54" spans="1:34" ht="15" customHeight="1">
      <c r="B54" s="47" t="s">
        <v>101</v>
      </c>
    </row>
    <row r="55" spans="1:34" ht="15" customHeight="1">
      <c r="A55" s="21" t="s">
        <v>102</v>
      </c>
      <c r="B55" s="48" t="s">
        <v>103</v>
      </c>
      <c r="C55" s="49">
        <v>2.9889999999999999</v>
      </c>
      <c r="D55" s="49">
        <v>3.2549999999999999</v>
      </c>
      <c r="E55" s="49">
        <v>3.6043720000000001</v>
      </c>
      <c r="F55" s="49">
        <v>3.7321029999999999</v>
      </c>
      <c r="G55" s="49">
        <v>3.8606690000000001</v>
      </c>
      <c r="H55" s="49">
        <v>3.9666589999999999</v>
      </c>
      <c r="I55" s="49">
        <v>4.0425440000000004</v>
      </c>
      <c r="J55" s="49">
        <v>4.0952570000000001</v>
      </c>
      <c r="K55" s="49">
        <v>4.1608679999999998</v>
      </c>
      <c r="L55" s="49">
        <v>4.2203340000000003</v>
      </c>
      <c r="M55" s="49">
        <v>4.2910000000000004</v>
      </c>
      <c r="N55" s="49">
        <v>4.3623329999999996</v>
      </c>
      <c r="O55" s="49">
        <v>4.4235800000000003</v>
      </c>
      <c r="P55" s="49">
        <v>4.479095</v>
      </c>
      <c r="Q55" s="49">
        <v>4.5651460000000004</v>
      </c>
      <c r="R55" s="49">
        <v>4.6496430000000002</v>
      </c>
      <c r="S55" s="49">
        <v>4.7181940000000004</v>
      </c>
      <c r="T55" s="49">
        <v>4.7874889999999999</v>
      </c>
      <c r="U55" s="49">
        <v>4.84917</v>
      </c>
      <c r="V55" s="49">
        <v>4.909141</v>
      </c>
      <c r="W55" s="49">
        <v>4.9351929999999999</v>
      </c>
      <c r="X55" s="49">
        <v>4.9728789999999998</v>
      </c>
      <c r="Y55" s="49">
        <v>5.0184819999999997</v>
      </c>
      <c r="Z55" s="49">
        <v>5.0990080000000004</v>
      </c>
      <c r="AA55" s="49">
        <v>5.1619529999999996</v>
      </c>
      <c r="AB55" s="49">
        <v>5.2451800000000004</v>
      </c>
      <c r="AC55" s="49">
        <v>5.2900960000000001</v>
      </c>
      <c r="AD55" s="49">
        <v>5.3295659999999998</v>
      </c>
      <c r="AE55" s="49">
        <v>5.3704710000000002</v>
      </c>
      <c r="AF55" s="49">
        <v>5.4407019999999999</v>
      </c>
      <c r="AG55" s="49">
        <v>5.5137409999999996</v>
      </c>
      <c r="AH55" s="131">
        <v>2.0619999999999999E-2</v>
      </c>
    </row>
    <row r="56" spans="1:34" ht="15" customHeight="1">
      <c r="A56" s="21" t="s">
        <v>104</v>
      </c>
      <c r="B56" s="48" t="s">
        <v>105</v>
      </c>
      <c r="C56" s="49">
        <v>8.2219999999999995</v>
      </c>
      <c r="D56" s="49">
        <v>8.9749999999999996</v>
      </c>
      <c r="E56" s="49">
        <v>8.6571750000000005</v>
      </c>
      <c r="F56" s="49">
        <v>8.6845619999999997</v>
      </c>
      <c r="G56" s="49">
        <v>8.6932109999999998</v>
      </c>
      <c r="H56" s="49">
        <v>8.6898789999999995</v>
      </c>
      <c r="I56" s="49">
        <v>8.6632529999999992</v>
      </c>
      <c r="J56" s="49">
        <v>8.6207019999999996</v>
      </c>
      <c r="K56" s="49">
        <v>8.5780949999999994</v>
      </c>
      <c r="L56" s="49">
        <v>8.5279260000000008</v>
      </c>
      <c r="M56" s="49">
        <v>8.47879</v>
      </c>
      <c r="N56" s="49">
        <v>8.4281869999999994</v>
      </c>
      <c r="O56" s="49">
        <v>8.3848909999999997</v>
      </c>
      <c r="P56" s="49">
        <v>8.3521870000000007</v>
      </c>
      <c r="Q56" s="49">
        <v>8.3274500000000007</v>
      </c>
      <c r="R56" s="49">
        <v>8.3169780000000006</v>
      </c>
      <c r="S56" s="49">
        <v>8.3108660000000008</v>
      </c>
      <c r="T56" s="49">
        <v>8.3058669999999992</v>
      </c>
      <c r="U56" s="49">
        <v>8.302365</v>
      </c>
      <c r="V56" s="49">
        <v>8.3078249999999993</v>
      </c>
      <c r="W56" s="49">
        <v>8.3218779999999999</v>
      </c>
      <c r="X56" s="49">
        <v>8.337771</v>
      </c>
      <c r="Y56" s="49">
        <v>8.3579799999999995</v>
      </c>
      <c r="Z56" s="49">
        <v>8.3810710000000004</v>
      </c>
      <c r="AA56" s="49">
        <v>8.401033</v>
      </c>
      <c r="AB56" s="49">
        <v>8.4213349999999991</v>
      </c>
      <c r="AC56" s="49">
        <v>8.4445759999999996</v>
      </c>
      <c r="AD56" s="49">
        <v>8.4648749999999993</v>
      </c>
      <c r="AE56" s="49">
        <v>8.4910990000000002</v>
      </c>
      <c r="AF56" s="49">
        <v>8.5202000000000009</v>
      </c>
      <c r="AG56" s="49">
        <v>8.5507200000000001</v>
      </c>
      <c r="AH56" s="131">
        <v>1.3079999999999999E-3</v>
      </c>
    </row>
    <row r="57" spans="1:34" ht="15" customHeight="1">
      <c r="A57" s="21" t="s">
        <v>106</v>
      </c>
      <c r="B57" s="48" t="s">
        <v>107</v>
      </c>
      <c r="C57" s="49">
        <v>2.0757000000000001E-2</v>
      </c>
      <c r="D57" s="49">
        <v>2.2324E-2</v>
      </c>
      <c r="E57" s="49">
        <v>2.1262E-2</v>
      </c>
      <c r="F57" s="49">
        <v>2.2172999999999998E-2</v>
      </c>
      <c r="G57" s="49">
        <v>2.2164E-2</v>
      </c>
      <c r="H57" s="49">
        <v>2.2022E-2</v>
      </c>
      <c r="I57" s="49">
        <v>2.1787999999999998E-2</v>
      </c>
      <c r="J57" s="49">
        <v>2.1374000000000001E-2</v>
      </c>
      <c r="K57" s="49">
        <v>2.0972000000000001E-2</v>
      </c>
      <c r="L57" s="49">
        <v>2.0559000000000001E-2</v>
      </c>
      <c r="M57" s="49">
        <v>2.0168999999999999E-2</v>
      </c>
      <c r="N57" s="49">
        <v>1.9862999999999999E-2</v>
      </c>
      <c r="O57" s="49">
        <v>1.9571999999999999E-2</v>
      </c>
      <c r="P57" s="49">
        <v>1.9354E-2</v>
      </c>
      <c r="Q57" s="49">
        <v>1.9175999999999999E-2</v>
      </c>
      <c r="R57" s="49">
        <v>1.9171000000000001E-2</v>
      </c>
      <c r="S57" s="49">
        <v>1.9178000000000001E-2</v>
      </c>
      <c r="T57" s="49">
        <v>1.9238000000000002E-2</v>
      </c>
      <c r="U57" s="49">
        <v>1.9313E-2</v>
      </c>
      <c r="V57" s="49">
        <v>1.9487999999999998E-2</v>
      </c>
      <c r="W57" s="49">
        <v>1.9695000000000001E-2</v>
      </c>
      <c r="X57" s="49">
        <v>1.9910000000000001E-2</v>
      </c>
      <c r="Y57" s="49">
        <v>2.0163E-2</v>
      </c>
      <c r="Z57" s="49">
        <v>2.0412E-2</v>
      </c>
      <c r="AA57" s="49">
        <v>2.0677999999999998E-2</v>
      </c>
      <c r="AB57" s="49">
        <v>2.0895E-2</v>
      </c>
      <c r="AC57" s="49">
        <v>2.1118999999999999E-2</v>
      </c>
      <c r="AD57" s="49">
        <v>2.1434000000000002E-2</v>
      </c>
      <c r="AE57" s="49">
        <v>2.1668E-2</v>
      </c>
      <c r="AF57" s="49">
        <v>2.2022E-2</v>
      </c>
      <c r="AG57" s="49">
        <v>2.2346999999999999E-2</v>
      </c>
      <c r="AH57" s="131">
        <v>2.4629999999999999E-3</v>
      </c>
    </row>
    <row r="58" spans="1:34" ht="15" customHeight="1">
      <c r="A58" s="21" t="s">
        <v>108</v>
      </c>
      <c r="B58" s="48" t="s">
        <v>109</v>
      </c>
      <c r="C58" s="49">
        <v>1.0760000000000001</v>
      </c>
      <c r="D58" s="49">
        <v>1.542</v>
      </c>
      <c r="E58" s="49">
        <v>1.5725229999999999</v>
      </c>
      <c r="F58" s="49">
        <v>1.635418</v>
      </c>
      <c r="G58" s="49">
        <v>1.6758949999999999</v>
      </c>
      <c r="H58" s="49">
        <v>1.7093929999999999</v>
      </c>
      <c r="I58" s="49">
        <v>1.720585</v>
      </c>
      <c r="J58" s="49">
        <v>1.728874</v>
      </c>
      <c r="K58" s="49">
        <v>1.740105</v>
      </c>
      <c r="L58" s="49">
        <v>1.7488900000000001</v>
      </c>
      <c r="M58" s="49">
        <v>1.7581329999999999</v>
      </c>
      <c r="N58" s="49">
        <v>1.770804</v>
      </c>
      <c r="O58" s="49">
        <v>1.789863</v>
      </c>
      <c r="P58" s="49">
        <v>1.808664</v>
      </c>
      <c r="Q58" s="49">
        <v>1.8296950000000001</v>
      </c>
      <c r="R58" s="49">
        <v>1.8539369999999999</v>
      </c>
      <c r="S58" s="49">
        <v>1.874058</v>
      </c>
      <c r="T58" s="49">
        <v>1.8912629999999999</v>
      </c>
      <c r="U58" s="49">
        <v>1.9094150000000001</v>
      </c>
      <c r="V58" s="49">
        <v>1.9298979999999999</v>
      </c>
      <c r="W58" s="49">
        <v>1.955443</v>
      </c>
      <c r="X58" s="49">
        <v>1.979069</v>
      </c>
      <c r="Y58" s="49">
        <v>2.0033750000000001</v>
      </c>
      <c r="Z58" s="49">
        <v>2.0264950000000002</v>
      </c>
      <c r="AA58" s="49">
        <v>2.0504120000000001</v>
      </c>
      <c r="AB58" s="49">
        <v>2.076371</v>
      </c>
      <c r="AC58" s="49">
        <v>2.1000700000000001</v>
      </c>
      <c r="AD58" s="49">
        <v>2.1182259999999999</v>
      </c>
      <c r="AE58" s="49">
        <v>2.1376979999999999</v>
      </c>
      <c r="AF58" s="49">
        <v>2.1554700000000002</v>
      </c>
      <c r="AG58" s="49">
        <v>2.1735600000000002</v>
      </c>
      <c r="AH58" s="131">
        <v>2.3713999999999999E-2</v>
      </c>
    </row>
    <row r="59" spans="1:34" ht="15" customHeight="1">
      <c r="A59" s="21" t="s">
        <v>110</v>
      </c>
      <c r="B59" s="48" t="s">
        <v>111</v>
      </c>
      <c r="C59" s="49">
        <v>3.7519999999999998</v>
      </c>
      <c r="D59" s="49">
        <v>3.9590000000000001</v>
      </c>
      <c r="E59" s="49">
        <v>3.8617340000000002</v>
      </c>
      <c r="F59" s="49">
        <v>3.8816760000000001</v>
      </c>
      <c r="G59" s="49">
        <v>3.9551080000000001</v>
      </c>
      <c r="H59" s="49">
        <v>3.982955</v>
      </c>
      <c r="I59" s="49">
        <v>3.9845739999999998</v>
      </c>
      <c r="J59" s="49">
        <v>3.9860180000000001</v>
      </c>
      <c r="K59" s="49">
        <v>3.9703020000000002</v>
      </c>
      <c r="L59" s="49">
        <v>3.9535369999999999</v>
      </c>
      <c r="M59" s="49">
        <v>3.9347089999999998</v>
      </c>
      <c r="N59" s="49">
        <v>3.9060100000000002</v>
      </c>
      <c r="O59" s="49">
        <v>3.901268</v>
      </c>
      <c r="P59" s="49">
        <v>3.8851719999999998</v>
      </c>
      <c r="Q59" s="49">
        <v>3.878841</v>
      </c>
      <c r="R59" s="49">
        <v>3.8753160000000002</v>
      </c>
      <c r="S59" s="49">
        <v>3.888998</v>
      </c>
      <c r="T59" s="49">
        <v>3.8919389999999998</v>
      </c>
      <c r="U59" s="49">
        <v>3.8905280000000002</v>
      </c>
      <c r="V59" s="49">
        <v>3.9100039999999998</v>
      </c>
      <c r="W59" s="49">
        <v>3.9188809999999998</v>
      </c>
      <c r="X59" s="49">
        <v>3.9267189999999998</v>
      </c>
      <c r="Y59" s="49">
        <v>3.9542670000000002</v>
      </c>
      <c r="Z59" s="49">
        <v>3.9807619999999999</v>
      </c>
      <c r="AA59" s="49">
        <v>4.0033159999999999</v>
      </c>
      <c r="AB59" s="49">
        <v>4.0241150000000001</v>
      </c>
      <c r="AC59" s="49">
        <v>4.0434559999999999</v>
      </c>
      <c r="AD59" s="49">
        <v>4.0593919999999999</v>
      </c>
      <c r="AE59" s="49">
        <v>4.0776380000000003</v>
      </c>
      <c r="AF59" s="49">
        <v>4.0985699999999996</v>
      </c>
      <c r="AG59" s="49">
        <v>4.124047</v>
      </c>
      <c r="AH59" s="131">
        <v>3.1570000000000001E-3</v>
      </c>
    </row>
    <row r="60" spans="1:34" ht="15" customHeight="1">
      <c r="A60" s="21" t="s">
        <v>112</v>
      </c>
      <c r="B60" s="48" t="s">
        <v>113</v>
      </c>
      <c r="C60" s="49">
        <v>3.456</v>
      </c>
      <c r="D60" s="49">
        <v>3.657</v>
      </c>
      <c r="E60" s="49">
        <v>3.4304260000000002</v>
      </c>
      <c r="F60" s="49">
        <v>3.4573239999999998</v>
      </c>
      <c r="G60" s="49">
        <v>3.5352800000000002</v>
      </c>
      <c r="H60" s="49">
        <v>3.5673339999999998</v>
      </c>
      <c r="I60" s="49">
        <v>3.572263</v>
      </c>
      <c r="J60" s="49">
        <v>3.577855</v>
      </c>
      <c r="K60" s="49">
        <v>3.5656530000000002</v>
      </c>
      <c r="L60" s="49">
        <v>3.551593</v>
      </c>
      <c r="M60" s="49">
        <v>3.535158</v>
      </c>
      <c r="N60" s="49">
        <v>3.509258</v>
      </c>
      <c r="O60" s="49">
        <v>3.506011</v>
      </c>
      <c r="P60" s="49">
        <v>3.4914489999999998</v>
      </c>
      <c r="Q60" s="49">
        <v>3.4864660000000001</v>
      </c>
      <c r="R60" s="49">
        <v>3.4836119999999999</v>
      </c>
      <c r="S60" s="49">
        <v>3.4978129999999998</v>
      </c>
      <c r="T60" s="49">
        <v>3.5018609999999999</v>
      </c>
      <c r="U60" s="49">
        <v>3.5022869999999999</v>
      </c>
      <c r="V60" s="49">
        <v>3.5222410000000002</v>
      </c>
      <c r="W60" s="49">
        <v>3.531663</v>
      </c>
      <c r="X60" s="49">
        <v>3.5399370000000001</v>
      </c>
      <c r="Y60" s="49">
        <v>3.5680320000000001</v>
      </c>
      <c r="Z60" s="49">
        <v>3.5948519999999999</v>
      </c>
      <c r="AA60" s="49">
        <v>3.6177540000000001</v>
      </c>
      <c r="AB60" s="49">
        <v>3.6391499999999999</v>
      </c>
      <c r="AC60" s="49">
        <v>3.658426</v>
      </c>
      <c r="AD60" s="49">
        <v>3.674474</v>
      </c>
      <c r="AE60" s="49">
        <v>3.6926580000000002</v>
      </c>
      <c r="AF60" s="49">
        <v>3.7132610000000001</v>
      </c>
      <c r="AG60" s="49">
        <v>3.7380629999999999</v>
      </c>
      <c r="AH60" s="131">
        <v>2.6189999999999998E-3</v>
      </c>
    </row>
    <row r="61" spans="1:34" ht="15" customHeight="1">
      <c r="A61" s="21" t="s">
        <v>114</v>
      </c>
      <c r="B61" s="48" t="s">
        <v>115</v>
      </c>
      <c r="C61" s="49">
        <v>0.222</v>
      </c>
      <c r="D61" s="49">
        <v>0.251</v>
      </c>
      <c r="E61" s="49">
        <v>0.346333</v>
      </c>
      <c r="F61" s="49">
        <v>0.36414200000000002</v>
      </c>
      <c r="G61" s="49">
        <v>0.30784600000000001</v>
      </c>
      <c r="H61" s="49">
        <v>0.310977</v>
      </c>
      <c r="I61" s="49">
        <v>0.32316099999999998</v>
      </c>
      <c r="J61" s="49">
        <v>0.29782799999999998</v>
      </c>
      <c r="K61" s="49">
        <v>0.29856500000000002</v>
      </c>
      <c r="L61" s="49">
        <v>0.289215</v>
      </c>
      <c r="M61" s="49">
        <v>0.29124100000000003</v>
      </c>
      <c r="N61" s="49">
        <v>0.30951600000000001</v>
      </c>
      <c r="O61" s="49">
        <v>0.29293599999999997</v>
      </c>
      <c r="P61" s="49">
        <v>0.29286000000000001</v>
      </c>
      <c r="Q61" s="49">
        <v>0.289742</v>
      </c>
      <c r="R61" s="49">
        <v>0.30532900000000002</v>
      </c>
      <c r="S61" s="49">
        <v>0.28898099999999999</v>
      </c>
      <c r="T61" s="49">
        <v>0.28772999999999999</v>
      </c>
      <c r="U61" s="49">
        <v>0.29801699999999998</v>
      </c>
      <c r="V61" s="49">
        <v>0.28253699999999998</v>
      </c>
      <c r="W61" s="49">
        <v>0.27979399999999999</v>
      </c>
      <c r="X61" s="49">
        <v>0.29227199999999998</v>
      </c>
      <c r="Y61" s="49">
        <v>0.273559</v>
      </c>
      <c r="Z61" s="49">
        <v>0.27139000000000002</v>
      </c>
      <c r="AA61" s="49">
        <v>0.26289699999999999</v>
      </c>
      <c r="AB61" s="49">
        <v>0.26194499999999998</v>
      </c>
      <c r="AC61" s="49">
        <v>0.25732500000000003</v>
      </c>
      <c r="AD61" s="49">
        <v>0.25447199999999998</v>
      </c>
      <c r="AE61" s="49">
        <v>0.254552</v>
      </c>
      <c r="AF61" s="49">
        <v>0.25257200000000002</v>
      </c>
      <c r="AG61" s="49">
        <v>0.24950700000000001</v>
      </c>
      <c r="AH61" s="131">
        <v>3.901E-3</v>
      </c>
    </row>
    <row r="62" spans="1:34" ht="15" customHeight="1">
      <c r="A62" s="21" t="s">
        <v>116</v>
      </c>
      <c r="B62" s="48" t="s">
        <v>117</v>
      </c>
      <c r="C62" s="49">
        <v>1.7929999999999999</v>
      </c>
      <c r="D62" s="49">
        <v>1.9019999999999999</v>
      </c>
      <c r="E62" s="49">
        <v>1.7909729999999999</v>
      </c>
      <c r="F62" s="49">
        <v>1.7915490000000001</v>
      </c>
      <c r="G62" s="49">
        <v>1.7953889999999999</v>
      </c>
      <c r="H62" s="49">
        <v>1.81094</v>
      </c>
      <c r="I62" s="49">
        <v>1.799253</v>
      </c>
      <c r="J62" s="49">
        <v>1.8040590000000001</v>
      </c>
      <c r="K62" s="49">
        <v>1.8136159999999999</v>
      </c>
      <c r="L62" s="49">
        <v>1.8252170000000001</v>
      </c>
      <c r="M62" s="49">
        <v>1.8322350000000001</v>
      </c>
      <c r="N62" s="49">
        <v>1.832819</v>
      </c>
      <c r="O62" s="49">
        <v>1.839037</v>
      </c>
      <c r="P62" s="49">
        <v>1.8462179999999999</v>
      </c>
      <c r="Q62" s="49">
        <v>1.859742</v>
      </c>
      <c r="R62" s="49">
        <v>1.8676680000000001</v>
      </c>
      <c r="S62" s="49">
        <v>1.884649</v>
      </c>
      <c r="T62" s="49">
        <v>1.8964369999999999</v>
      </c>
      <c r="U62" s="49">
        <v>1.905491</v>
      </c>
      <c r="V62" s="49">
        <v>1.92032</v>
      </c>
      <c r="W62" s="49">
        <v>1.921902</v>
      </c>
      <c r="X62" s="49">
        <v>1.9324950000000001</v>
      </c>
      <c r="Y62" s="49">
        <v>1.9410430000000001</v>
      </c>
      <c r="Z62" s="49">
        <v>1.9474940000000001</v>
      </c>
      <c r="AA62" s="49">
        <v>1.956467</v>
      </c>
      <c r="AB62" s="49">
        <v>1.971357</v>
      </c>
      <c r="AC62" s="49">
        <v>1.976281</v>
      </c>
      <c r="AD62" s="49">
        <v>1.9862439999999999</v>
      </c>
      <c r="AE62" s="49">
        <v>1.993266</v>
      </c>
      <c r="AF62" s="49">
        <v>2.0027729999999999</v>
      </c>
      <c r="AG62" s="49">
        <v>2.016311</v>
      </c>
      <c r="AH62" s="131">
        <v>3.9199999999999999E-3</v>
      </c>
    </row>
    <row r="63" spans="1:34" ht="15" customHeight="1">
      <c r="B63" s="47" t="s">
        <v>118</v>
      </c>
    </row>
    <row r="64" spans="1:34" ht="15" customHeight="1">
      <c r="A64" s="21" t="s">
        <v>119</v>
      </c>
      <c r="B64" s="48" t="s">
        <v>120</v>
      </c>
      <c r="C64" s="49">
        <v>0.97300799999999998</v>
      </c>
      <c r="D64" s="49">
        <v>1.0209790000000001</v>
      </c>
      <c r="E64" s="49">
        <v>1.026637</v>
      </c>
      <c r="F64" s="49">
        <v>1.022589</v>
      </c>
      <c r="G64" s="49">
        <v>1.019827</v>
      </c>
      <c r="H64" s="49">
        <v>1.0192079999999999</v>
      </c>
      <c r="I64" s="49">
        <v>1.0154700000000001</v>
      </c>
      <c r="J64" s="49">
        <v>1.0115179999999999</v>
      </c>
      <c r="K64" s="49">
        <v>1.0072460000000001</v>
      </c>
      <c r="L64" s="49">
        <v>1.002867</v>
      </c>
      <c r="M64" s="49">
        <v>0.99727900000000003</v>
      </c>
      <c r="N64" s="49">
        <v>0.99298699999999995</v>
      </c>
      <c r="O64" s="49">
        <v>0.98885299999999998</v>
      </c>
      <c r="P64" s="49">
        <v>0.98534200000000005</v>
      </c>
      <c r="Q64" s="49">
        <v>0.98195900000000003</v>
      </c>
      <c r="R64" s="49">
        <v>0.97968500000000003</v>
      </c>
      <c r="S64" s="49">
        <v>0.97764899999999999</v>
      </c>
      <c r="T64" s="49">
        <v>0.974966</v>
      </c>
      <c r="U64" s="49">
        <v>0.971993</v>
      </c>
      <c r="V64" s="49">
        <v>0.96973500000000001</v>
      </c>
      <c r="W64" s="49">
        <v>0.96709699999999998</v>
      </c>
      <c r="X64" s="49">
        <v>0.96466499999999999</v>
      </c>
      <c r="Y64" s="49">
        <v>0.96240700000000001</v>
      </c>
      <c r="Z64" s="49">
        <v>0.96042899999999998</v>
      </c>
      <c r="AA64" s="49">
        <v>0.95832799999999996</v>
      </c>
      <c r="AB64" s="49">
        <v>0.95604999999999996</v>
      </c>
      <c r="AC64" s="49">
        <v>0.95407900000000001</v>
      </c>
      <c r="AD64" s="49">
        <v>0.95211900000000005</v>
      </c>
      <c r="AE64" s="49">
        <v>0.95044600000000001</v>
      </c>
      <c r="AF64" s="49">
        <v>0.948465</v>
      </c>
      <c r="AG64" s="49">
        <v>0.94650900000000004</v>
      </c>
      <c r="AH64" s="131">
        <v>-9.2000000000000003E-4</v>
      </c>
    </row>
    <row r="65" spans="1:34" ht="15" customHeight="1">
      <c r="A65" s="21" t="s">
        <v>121</v>
      </c>
      <c r="B65" s="48" t="s">
        <v>122</v>
      </c>
      <c r="C65" s="49">
        <v>5.0303789999999999</v>
      </c>
      <c r="D65" s="49">
        <v>5.383756</v>
      </c>
      <c r="E65" s="49">
        <v>5.5970050000000002</v>
      </c>
      <c r="F65" s="49">
        <v>5.7448240000000004</v>
      </c>
      <c r="G65" s="49">
        <v>5.897583</v>
      </c>
      <c r="H65" s="49">
        <v>6.0396570000000001</v>
      </c>
      <c r="I65" s="49">
        <v>6.1235910000000002</v>
      </c>
      <c r="J65" s="49">
        <v>6.1939599999999997</v>
      </c>
      <c r="K65" s="49">
        <v>6.2786670000000004</v>
      </c>
      <c r="L65" s="49">
        <v>6.3528320000000003</v>
      </c>
      <c r="M65" s="49">
        <v>6.4436030000000004</v>
      </c>
      <c r="N65" s="49">
        <v>6.5286970000000002</v>
      </c>
      <c r="O65" s="49">
        <v>6.6102460000000001</v>
      </c>
      <c r="P65" s="49">
        <v>6.679773</v>
      </c>
      <c r="Q65" s="49">
        <v>6.7877159999999996</v>
      </c>
      <c r="R65" s="49">
        <v>6.8927269999999998</v>
      </c>
      <c r="S65" s="49">
        <v>6.9879990000000003</v>
      </c>
      <c r="T65" s="49">
        <v>7.0810060000000004</v>
      </c>
      <c r="U65" s="49">
        <v>7.1625199999999998</v>
      </c>
      <c r="V65" s="49">
        <v>7.2466920000000004</v>
      </c>
      <c r="W65" s="49">
        <v>7.288557</v>
      </c>
      <c r="X65" s="49">
        <v>7.3501339999999997</v>
      </c>
      <c r="Y65" s="49">
        <v>7.4169650000000003</v>
      </c>
      <c r="Z65" s="49">
        <v>7.5166329999999997</v>
      </c>
      <c r="AA65" s="49">
        <v>7.6023430000000003</v>
      </c>
      <c r="AB65" s="49">
        <v>7.7127369999999997</v>
      </c>
      <c r="AC65" s="49">
        <v>7.7774089999999996</v>
      </c>
      <c r="AD65" s="49">
        <v>7.8411910000000002</v>
      </c>
      <c r="AE65" s="49">
        <v>7.8994169999999997</v>
      </c>
      <c r="AF65" s="49">
        <v>7.9948680000000003</v>
      </c>
      <c r="AG65" s="49">
        <v>8.0977110000000003</v>
      </c>
      <c r="AH65" s="131">
        <v>1.5996E-2</v>
      </c>
    </row>
    <row r="66" spans="1:34" ht="16" customHeight="1">
      <c r="A66" s="21" t="s">
        <v>123</v>
      </c>
      <c r="B66" s="48" t="s">
        <v>124</v>
      </c>
      <c r="C66" s="49">
        <v>12.307612000000001</v>
      </c>
      <c r="D66" s="49">
        <v>13.094597</v>
      </c>
      <c r="E66" s="49">
        <v>13.377822</v>
      </c>
      <c r="F66" s="49">
        <v>13.497843</v>
      </c>
      <c r="G66" s="49">
        <v>13.550045000000001</v>
      </c>
      <c r="H66" s="49">
        <v>13.594745</v>
      </c>
      <c r="I66" s="49">
        <v>13.58159</v>
      </c>
      <c r="J66" s="49">
        <v>13.517564999999999</v>
      </c>
      <c r="K66" s="49">
        <v>13.465025000000001</v>
      </c>
      <c r="L66" s="49">
        <v>13.392250000000001</v>
      </c>
      <c r="M66" s="49">
        <v>13.330294</v>
      </c>
      <c r="N66" s="49">
        <v>13.274874000000001</v>
      </c>
      <c r="O66" s="49">
        <v>13.220904000000001</v>
      </c>
      <c r="P66" s="49">
        <v>13.18398</v>
      </c>
      <c r="Q66" s="49">
        <v>13.163384000000001</v>
      </c>
      <c r="R66" s="49">
        <v>13.179141</v>
      </c>
      <c r="S66" s="49">
        <v>13.181767000000001</v>
      </c>
      <c r="T66" s="49">
        <v>13.188197000000001</v>
      </c>
      <c r="U66" s="49">
        <v>13.205050999999999</v>
      </c>
      <c r="V66" s="49">
        <v>13.226827999999999</v>
      </c>
      <c r="W66" s="49">
        <v>13.264089</v>
      </c>
      <c r="X66" s="49">
        <v>13.314484</v>
      </c>
      <c r="Y66" s="49">
        <v>13.359959</v>
      </c>
      <c r="Z66" s="49">
        <v>13.421528</v>
      </c>
      <c r="AA66" s="49">
        <v>13.470853999999999</v>
      </c>
      <c r="AB66" s="49">
        <v>13.527092</v>
      </c>
      <c r="AC66" s="49">
        <v>13.578077</v>
      </c>
      <c r="AD66" s="49">
        <v>13.619713000000001</v>
      </c>
      <c r="AE66" s="49">
        <v>13.673492</v>
      </c>
      <c r="AF66" s="49">
        <v>13.727857</v>
      </c>
      <c r="AG66" s="49">
        <v>13.785959</v>
      </c>
      <c r="AH66" s="131">
        <v>3.7880000000000001E-3</v>
      </c>
    </row>
    <row r="67" spans="1:34" ht="15" customHeight="1">
      <c r="A67" s="21" t="s">
        <v>125</v>
      </c>
      <c r="B67" s="48" t="s">
        <v>126</v>
      </c>
      <c r="C67" s="49">
        <v>6.9713999999999998E-2</v>
      </c>
      <c r="D67" s="49">
        <v>5.4525999999999998E-2</v>
      </c>
      <c r="E67" s="49">
        <v>5.4379999999999998E-2</v>
      </c>
      <c r="F67" s="49">
        <v>4.9597000000000002E-2</v>
      </c>
      <c r="G67" s="49">
        <v>4.6469999999999997E-2</v>
      </c>
      <c r="H67" s="49">
        <v>4.2784000000000003E-2</v>
      </c>
      <c r="I67" s="49">
        <v>4.0819000000000001E-2</v>
      </c>
      <c r="J67" s="49">
        <v>3.8591E-2</v>
      </c>
      <c r="K67" s="49">
        <v>3.7054999999999998E-2</v>
      </c>
      <c r="L67" s="49">
        <v>3.6353000000000003E-2</v>
      </c>
      <c r="M67" s="49">
        <v>3.5649E-2</v>
      </c>
      <c r="N67" s="49">
        <v>3.4271000000000003E-2</v>
      </c>
      <c r="O67" s="49">
        <v>3.3804000000000001E-2</v>
      </c>
      <c r="P67" s="49">
        <v>3.3575000000000001E-2</v>
      </c>
      <c r="Q67" s="49">
        <v>3.3239999999999999E-2</v>
      </c>
      <c r="R67" s="49">
        <v>3.2892999999999999E-2</v>
      </c>
      <c r="S67" s="49">
        <v>3.2459000000000002E-2</v>
      </c>
      <c r="T67" s="49">
        <v>3.1744000000000001E-2</v>
      </c>
      <c r="U67" s="49">
        <v>3.0360999999999999E-2</v>
      </c>
      <c r="V67" s="49">
        <v>2.9949E-2</v>
      </c>
      <c r="W67" s="49">
        <v>2.9541000000000001E-2</v>
      </c>
      <c r="X67" s="49">
        <v>2.8386000000000002E-2</v>
      </c>
      <c r="Y67" s="49">
        <v>2.7163E-2</v>
      </c>
      <c r="Z67" s="49">
        <v>2.5928E-2</v>
      </c>
      <c r="AA67" s="49">
        <v>2.4719999999999999E-2</v>
      </c>
      <c r="AB67" s="49">
        <v>2.3212E-2</v>
      </c>
      <c r="AC67" s="49">
        <v>2.3144999999999999E-2</v>
      </c>
      <c r="AD67" s="49">
        <v>2.3111E-2</v>
      </c>
      <c r="AE67" s="49">
        <v>2.3007E-2</v>
      </c>
      <c r="AF67" s="49">
        <v>2.2983E-2</v>
      </c>
      <c r="AG67" s="49">
        <v>2.3147000000000001E-2</v>
      </c>
      <c r="AH67" s="131">
        <v>-3.6083999999999998E-2</v>
      </c>
    </row>
    <row r="68" spans="1:34" ht="15" customHeight="1">
      <c r="A68" s="21" t="s">
        <v>127</v>
      </c>
      <c r="B68" s="48" t="s">
        <v>128</v>
      </c>
      <c r="C68" s="49">
        <v>-0.213168</v>
      </c>
      <c r="D68" s="49">
        <v>-0.22062999999999999</v>
      </c>
      <c r="E68" s="49">
        <v>-0.22216</v>
      </c>
      <c r="F68" s="49">
        <v>-0.223278</v>
      </c>
      <c r="G68" s="49">
        <v>-0.22612499999999999</v>
      </c>
      <c r="H68" s="49">
        <v>-0.22687599999999999</v>
      </c>
      <c r="I68" s="49">
        <v>-0.22631799999999999</v>
      </c>
      <c r="J68" s="49">
        <v>-0.22578500000000001</v>
      </c>
      <c r="K68" s="49">
        <v>-0.22454299999999999</v>
      </c>
      <c r="L68" s="49">
        <v>-0.223191</v>
      </c>
      <c r="M68" s="49">
        <v>-0.22175300000000001</v>
      </c>
      <c r="N68" s="49">
        <v>-0.219859</v>
      </c>
      <c r="O68" s="49">
        <v>-0.21898999999999999</v>
      </c>
      <c r="P68" s="49">
        <v>-0.21781500000000001</v>
      </c>
      <c r="Q68" s="49">
        <v>-0.217111</v>
      </c>
      <c r="R68" s="49">
        <v>-0.21659700000000001</v>
      </c>
      <c r="S68" s="49">
        <v>-0.216858</v>
      </c>
      <c r="T68" s="49">
        <v>-0.216728</v>
      </c>
      <c r="U68" s="49">
        <v>-0.21647</v>
      </c>
      <c r="V68" s="49">
        <v>-0.217113</v>
      </c>
      <c r="W68" s="49">
        <v>-0.217421</v>
      </c>
      <c r="X68" s="49">
        <v>-0.217644</v>
      </c>
      <c r="Y68" s="49">
        <v>-0.21878</v>
      </c>
      <c r="Z68" s="49">
        <v>-0.21986</v>
      </c>
      <c r="AA68" s="49">
        <v>-0.220752</v>
      </c>
      <c r="AB68" s="49">
        <v>-0.22153500000000001</v>
      </c>
      <c r="AC68" s="49">
        <v>-0.22228999999999999</v>
      </c>
      <c r="AD68" s="49">
        <v>-0.222887</v>
      </c>
      <c r="AE68" s="49">
        <v>-0.223636</v>
      </c>
      <c r="AF68" s="49">
        <v>-0.224469</v>
      </c>
      <c r="AG68" s="49">
        <v>-0.22545299999999999</v>
      </c>
      <c r="AH68" s="131">
        <v>1.869E-3</v>
      </c>
    </row>
    <row r="69" spans="1:34" ht="15" customHeight="1">
      <c r="A69" s="21" t="s">
        <v>129</v>
      </c>
      <c r="B69" s="47" t="s">
        <v>130</v>
      </c>
      <c r="C69" s="50">
        <v>18.053999000000001</v>
      </c>
      <c r="D69" s="50">
        <v>19.884001000000001</v>
      </c>
      <c r="E69" s="50">
        <v>19.833109</v>
      </c>
      <c r="F69" s="50">
        <v>20.089451</v>
      </c>
      <c r="G69" s="50">
        <v>20.288118000000001</v>
      </c>
      <c r="H69" s="50">
        <v>20.470800000000001</v>
      </c>
      <c r="I69" s="50">
        <v>20.533370999999999</v>
      </c>
      <c r="J69" s="50">
        <v>20.532737999999998</v>
      </c>
      <c r="K69" s="50">
        <v>20.56155</v>
      </c>
      <c r="L69" s="50">
        <v>20.565118999999999</v>
      </c>
      <c r="M69" s="50">
        <v>20.586109</v>
      </c>
      <c r="N69" s="50">
        <v>20.609669</v>
      </c>
      <c r="O69" s="50">
        <v>20.631577</v>
      </c>
      <c r="P69" s="50">
        <v>20.664197999999999</v>
      </c>
      <c r="Q69" s="50">
        <v>20.750613999999999</v>
      </c>
      <c r="R69" s="50">
        <v>20.868872</v>
      </c>
      <c r="S69" s="50">
        <v>20.965745999999999</v>
      </c>
      <c r="T69" s="50">
        <v>21.060725999999999</v>
      </c>
      <c r="U69" s="50">
        <v>21.154986999999998</v>
      </c>
      <c r="V69" s="50">
        <v>21.259727000000002</v>
      </c>
      <c r="W69" s="50">
        <v>21.333092000000001</v>
      </c>
      <c r="X69" s="50">
        <v>21.441206000000001</v>
      </c>
      <c r="Y69" s="50">
        <v>21.548705999999999</v>
      </c>
      <c r="Z69" s="50">
        <v>21.706219000000001</v>
      </c>
      <c r="AA69" s="50">
        <v>21.836081</v>
      </c>
      <c r="AB69" s="50">
        <v>22.000301</v>
      </c>
      <c r="AC69" s="50">
        <v>22.111806999999999</v>
      </c>
      <c r="AD69" s="50">
        <v>22.212776000000002</v>
      </c>
      <c r="AE69" s="50">
        <v>22.324724</v>
      </c>
      <c r="AF69" s="50">
        <v>22.470286999999999</v>
      </c>
      <c r="AG69" s="50">
        <v>22.627884000000002</v>
      </c>
      <c r="AH69" s="132">
        <v>7.5560000000000002E-3</v>
      </c>
    </row>
    <row r="71" spans="1:34" ht="15" customHeight="1">
      <c r="A71" s="21" t="s">
        <v>131</v>
      </c>
      <c r="B71" s="48" t="s">
        <v>132</v>
      </c>
      <c r="C71" s="49">
        <v>0.153923</v>
      </c>
      <c r="D71" s="49">
        <v>0.40823399999999999</v>
      </c>
      <c r="E71" s="49">
        <v>-3.0691E-2</v>
      </c>
      <c r="F71" s="49">
        <v>-1.7683000000000001E-2</v>
      </c>
      <c r="G71" s="49">
        <v>-2.0025000000000001E-2</v>
      </c>
      <c r="H71" s="49">
        <v>-1.9098E-2</v>
      </c>
      <c r="I71" s="49">
        <v>-1.7573999999999999E-2</v>
      </c>
      <c r="J71" s="49">
        <v>-1.635E-2</v>
      </c>
      <c r="K71" s="49">
        <v>-1.7302000000000001E-2</v>
      </c>
      <c r="L71" s="49">
        <v>-2.2849999999999999E-2</v>
      </c>
      <c r="M71" s="49">
        <v>-1.6336E-2</v>
      </c>
      <c r="N71" s="49">
        <v>-1.3514999999999999E-2</v>
      </c>
      <c r="O71" s="49">
        <v>-1.1623E-2</v>
      </c>
      <c r="P71" s="49">
        <v>-1.457E-2</v>
      </c>
      <c r="Q71" s="49">
        <v>-1.6931999999999999E-2</v>
      </c>
      <c r="R71" s="49">
        <v>-1.66E-2</v>
      </c>
      <c r="S71" s="49">
        <v>-1.8905999999999999E-2</v>
      </c>
      <c r="T71" s="49">
        <v>-1.8661000000000001E-2</v>
      </c>
      <c r="U71" s="49">
        <v>-1.9269999999999999E-2</v>
      </c>
      <c r="V71" s="49">
        <v>-2.2290999999999998E-2</v>
      </c>
      <c r="W71" s="49">
        <v>-1.9772000000000001E-2</v>
      </c>
      <c r="X71" s="49">
        <v>-2.0258000000000002E-2</v>
      </c>
      <c r="Y71" s="49">
        <v>-2.0553999999999999E-2</v>
      </c>
      <c r="Z71" s="49">
        <v>-2.1727E-2</v>
      </c>
      <c r="AA71" s="49">
        <v>-2.1585E-2</v>
      </c>
      <c r="AB71" s="49">
        <v>-2.3417E-2</v>
      </c>
      <c r="AC71" s="49">
        <v>-2.2696000000000001E-2</v>
      </c>
      <c r="AD71" s="49">
        <v>-2.1146999999999999E-2</v>
      </c>
      <c r="AE71" s="49">
        <v>-2.4618000000000001E-2</v>
      </c>
      <c r="AF71" s="49">
        <v>-2.3903000000000001E-2</v>
      </c>
      <c r="AG71" s="49">
        <v>-2.4124E-2</v>
      </c>
      <c r="AH71" s="131" t="s">
        <v>47</v>
      </c>
    </row>
    <row r="73" spans="1:34" ht="16" customHeight="1">
      <c r="A73" s="21" t="s">
        <v>133</v>
      </c>
      <c r="B73" s="48" t="s">
        <v>134</v>
      </c>
      <c r="C73" s="51">
        <v>18.662001</v>
      </c>
      <c r="D73" s="51">
        <v>18.385999999999999</v>
      </c>
      <c r="E73" s="51">
        <v>18.757694000000001</v>
      </c>
      <c r="F73" s="51">
        <v>18.994705</v>
      </c>
      <c r="G73" s="51">
        <v>19.118314999999999</v>
      </c>
      <c r="H73" s="51">
        <v>19.241924000000001</v>
      </c>
      <c r="I73" s="51">
        <v>19.291924999999999</v>
      </c>
      <c r="J73" s="51">
        <v>19.341925</v>
      </c>
      <c r="K73" s="51">
        <v>19.391926000000002</v>
      </c>
      <c r="L73" s="51">
        <v>19.391926000000002</v>
      </c>
      <c r="M73" s="51">
        <v>19.391926000000002</v>
      </c>
      <c r="N73" s="51">
        <v>19.391926000000002</v>
      </c>
      <c r="O73" s="51">
        <v>19.391926000000002</v>
      </c>
      <c r="P73" s="51">
        <v>19.391926000000002</v>
      </c>
      <c r="Q73" s="51">
        <v>19.391926000000002</v>
      </c>
      <c r="R73" s="51">
        <v>19.391926000000002</v>
      </c>
      <c r="S73" s="51">
        <v>19.391926000000002</v>
      </c>
      <c r="T73" s="51">
        <v>19.391926000000002</v>
      </c>
      <c r="U73" s="51">
        <v>19.391926000000002</v>
      </c>
      <c r="V73" s="51">
        <v>19.391926000000002</v>
      </c>
      <c r="W73" s="51">
        <v>19.391926000000002</v>
      </c>
      <c r="X73" s="51">
        <v>19.391926000000002</v>
      </c>
      <c r="Y73" s="51">
        <v>19.391926000000002</v>
      </c>
      <c r="Z73" s="51">
        <v>19.391926000000002</v>
      </c>
      <c r="AA73" s="51">
        <v>19.391926000000002</v>
      </c>
      <c r="AB73" s="51">
        <v>19.391926000000002</v>
      </c>
      <c r="AC73" s="51">
        <v>19.391926000000002</v>
      </c>
      <c r="AD73" s="51">
        <v>19.391926000000002</v>
      </c>
      <c r="AE73" s="51">
        <v>19.391926000000002</v>
      </c>
      <c r="AF73" s="51">
        <v>19.391926000000002</v>
      </c>
      <c r="AG73" s="51">
        <v>19.391926000000002</v>
      </c>
      <c r="AH73" s="131">
        <v>1.2800000000000001E-3</v>
      </c>
    </row>
    <row r="74" spans="1:34" ht="15" customHeight="1">
      <c r="A74" s="21" t="s">
        <v>135</v>
      </c>
      <c r="B74" s="48" t="s">
        <v>136</v>
      </c>
      <c r="C74" s="51">
        <v>79.660004000000001</v>
      </c>
      <c r="D74" s="51">
        <v>88.108001999999999</v>
      </c>
      <c r="E74" s="51">
        <v>90.876716999999999</v>
      </c>
      <c r="F74" s="51">
        <v>91.362862000000007</v>
      </c>
      <c r="G74" s="51">
        <v>91.705627000000007</v>
      </c>
      <c r="H74" s="51">
        <v>91.490752999999998</v>
      </c>
      <c r="I74" s="51">
        <v>91.452727999999993</v>
      </c>
      <c r="J74" s="51">
        <v>91.079384000000005</v>
      </c>
      <c r="K74" s="51">
        <v>90.535788999999994</v>
      </c>
      <c r="L74" s="51">
        <v>90.651443</v>
      </c>
      <c r="M74" s="51">
        <v>90.628082000000006</v>
      </c>
      <c r="N74" s="51">
        <v>89.882178999999994</v>
      </c>
      <c r="O74" s="51">
        <v>89.773430000000005</v>
      </c>
      <c r="P74" s="51">
        <v>89.487862000000007</v>
      </c>
      <c r="Q74" s="51">
        <v>89.594254000000006</v>
      </c>
      <c r="R74" s="51">
        <v>89.337608000000003</v>
      </c>
      <c r="S74" s="51">
        <v>89.402206000000007</v>
      </c>
      <c r="T74" s="51">
        <v>89.615120000000005</v>
      </c>
      <c r="U74" s="51">
        <v>89.563248000000002</v>
      </c>
      <c r="V74" s="51">
        <v>89.802100999999993</v>
      </c>
      <c r="W74" s="51">
        <v>89.445648000000006</v>
      </c>
      <c r="X74" s="51">
        <v>89.536963999999998</v>
      </c>
      <c r="Y74" s="51">
        <v>89.485359000000003</v>
      </c>
      <c r="Z74" s="51">
        <v>89.136420999999999</v>
      </c>
      <c r="AA74" s="51">
        <v>89.196365</v>
      </c>
      <c r="AB74" s="51">
        <v>88.925346000000005</v>
      </c>
      <c r="AC74" s="51">
        <v>88.632064999999997</v>
      </c>
      <c r="AD74" s="51">
        <v>88.935455000000005</v>
      </c>
      <c r="AE74" s="51">
        <v>88.387123000000003</v>
      </c>
      <c r="AF74" s="51">
        <v>88.313438000000005</v>
      </c>
      <c r="AG74" s="51">
        <v>88.544701000000003</v>
      </c>
      <c r="AH74" s="131">
        <v>3.5309999999999999E-3</v>
      </c>
    </row>
    <row r="75" spans="1:34" ht="15" customHeight="1">
      <c r="A75" s="21" t="s">
        <v>137</v>
      </c>
      <c r="B75" s="48" t="s">
        <v>138</v>
      </c>
      <c r="C75" s="49">
        <v>7.9948560000000004</v>
      </c>
      <c r="D75" s="49">
        <v>9.5887550000000008</v>
      </c>
      <c r="E75" s="49">
        <v>9.6834129999999998</v>
      </c>
      <c r="F75" s="49">
        <v>8.5687599999999993</v>
      </c>
      <c r="G75" s="49">
        <v>7.5243060000000002</v>
      </c>
      <c r="H75" s="49">
        <v>6.4918089999999999</v>
      </c>
      <c r="I75" s="49">
        <v>6.1267519999999998</v>
      </c>
      <c r="J75" s="49">
        <v>5.6810260000000001</v>
      </c>
      <c r="K75" s="49">
        <v>5.3086469999999997</v>
      </c>
      <c r="L75" s="49">
        <v>5.116136</v>
      </c>
      <c r="M75" s="49">
        <v>4.9746730000000001</v>
      </c>
      <c r="N75" s="49">
        <v>4.7159820000000003</v>
      </c>
      <c r="O75" s="49">
        <v>4.5098399999999996</v>
      </c>
      <c r="P75" s="49">
        <v>4.4010590000000001</v>
      </c>
      <c r="Q75" s="49">
        <v>4.282896</v>
      </c>
      <c r="R75" s="49">
        <v>4.1772039999999997</v>
      </c>
      <c r="S75" s="49">
        <v>4.1495629999999997</v>
      </c>
      <c r="T75" s="49">
        <v>4.1841590000000002</v>
      </c>
      <c r="U75" s="49">
        <v>4.2068539999999999</v>
      </c>
      <c r="V75" s="49">
        <v>4.2404799999999998</v>
      </c>
      <c r="W75" s="49">
        <v>4.0273680000000001</v>
      </c>
      <c r="X75" s="49">
        <v>4.0309569999999999</v>
      </c>
      <c r="Y75" s="49">
        <v>4.0434590000000004</v>
      </c>
      <c r="Z75" s="49">
        <v>4.0057809999999998</v>
      </c>
      <c r="AA75" s="49">
        <v>3.8805550000000002</v>
      </c>
      <c r="AB75" s="49">
        <v>3.779487</v>
      </c>
      <c r="AC75" s="49">
        <v>3.7235390000000002</v>
      </c>
      <c r="AD75" s="49">
        <v>3.868277</v>
      </c>
      <c r="AE75" s="49">
        <v>3.990704</v>
      </c>
      <c r="AF75" s="49">
        <v>4.0881189999999998</v>
      </c>
      <c r="AG75" s="49">
        <v>4.2497040000000004</v>
      </c>
      <c r="AH75" s="131">
        <v>-2.0844999999999999E-2</v>
      </c>
    </row>
    <row r="76" spans="1:34" ht="15" customHeight="1">
      <c r="A76" s="21" t="s">
        <v>139</v>
      </c>
      <c r="B76" s="48" t="s">
        <v>140</v>
      </c>
      <c r="C76" s="49">
        <v>8.4372860000000003</v>
      </c>
      <c r="D76" s="49">
        <v>8.7782859999999996</v>
      </c>
      <c r="E76" s="49">
        <v>9.9191850000000006</v>
      </c>
      <c r="F76" s="49">
        <v>10.856173</v>
      </c>
      <c r="G76" s="49">
        <v>11.211524000000001</v>
      </c>
      <c r="H76" s="49">
        <v>11.220597</v>
      </c>
      <c r="I76" s="49">
        <v>11.617262</v>
      </c>
      <c r="J76" s="49">
        <v>11.659202000000001</v>
      </c>
      <c r="K76" s="49">
        <v>11.682224</v>
      </c>
      <c r="L76" s="49">
        <v>11.753956000000001</v>
      </c>
      <c r="M76" s="49">
        <v>11.815248</v>
      </c>
      <c r="N76" s="49">
        <v>11.732846</v>
      </c>
      <c r="O76" s="49">
        <v>11.774011</v>
      </c>
      <c r="P76" s="49">
        <v>11.721318</v>
      </c>
      <c r="Q76" s="49">
        <v>11.770996999999999</v>
      </c>
      <c r="R76" s="49">
        <v>11.766971</v>
      </c>
      <c r="S76" s="49">
        <v>11.781051</v>
      </c>
      <c r="T76" s="49">
        <v>11.843287</v>
      </c>
      <c r="U76" s="49">
        <v>11.711451</v>
      </c>
      <c r="V76" s="49">
        <v>11.758074000000001</v>
      </c>
      <c r="W76" s="49">
        <v>11.582119</v>
      </c>
      <c r="X76" s="49">
        <v>11.564628000000001</v>
      </c>
      <c r="Y76" s="49">
        <v>11.554245999999999</v>
      </c>
      <c r="Z76" s="49">
        <v>11.511188000000001</v>
      </c>
      <c r="AA76" s="49">
        <v>11.27239</v>
      </c>
      <c r="AB76" s="49">
        <v>11.170873</v>
      </c>
      <c r="AC76" s="49">
        <v>10.883381</v>
      </c>
      <c r="AD76" s="49">
        <v>10.878776</v>
      </c>
      <c r="AE76" s="49">
        <v>10.829362</v>
      </c>
      <c r="AF76" s="49">
        <v>10.589607000000001</v>
      </c>
      <c r="AG76" s="49">
        <v>10.358611</v>
      </c>
      <c r="AH76" s="131">
        <v>6.862E-3</v>
      </c>
    </row>
    <row r="77" spans="1:34" ht="15" customHeight="1">
      <c r="A77" s="21" t="s">
        <v>141</v>
      </c>
      <c r="B77" s="48" t="s">
        <v>142</v>
      </c>
      <c r="C77" s="49">
        <v>-0.44242999999999999</v>
      </c>
      <c r="D77" s="49">
        <v>0.81046899999999999</v>
      </c>
      <c r="E77" s="49">
        <v>-0.23577200000000001</v>
      </c>
      <c r="F77" s="49">
        <v>-2.2874129999999999</v>
      </c>
      <c r="G77" s="49">
        <v>-3.6872180000000001</v>
      </c>
      <c r="H77" s="49">
        <v>-4.7287879999999998</v>
      </c>
      <c r="I77" s="49">
        <v>-5.4905099999999996</v>
      </c>
      <c r="J77" s="49">
        <v>-5.9781750000000002</v>
      </c>
      <c r="K77" s="49">
        <v>-6.373577</v>
      </c>
      <c r="L77" s="49">
        <v>-6.6378199999999996</v>
      </c>
      <c r="M77" s="49">
        <v>-6.8405760000000004</v>
      </c>
      <c r="N77" s="49">
        <v>-7.016864</v>
      </c>
      <c r="O77" s="49">
        <v>-7.2641710000000002</v>
      </c>
      <c r="P77" s="49">
        <v>-7.3202600000000002</v>
      </c>
      <c r="Q77" s="49">
        <v>-7.4881010000000003</v>
      </c>
      <c r="R77" s="49">
        <v>-7.5897670000000002</v>
      </c>
      <c r="S77" s="49">
        <v>-7.631488</v>
      </c>
      <c r="T77" s="49">
        <v>-7.6591279999999999</v>
      </c>
      <c r="U77" s="49">
        <v>-7.5045960000000003</v>
      </c>
      <c r="V77" s="49">
        <v>-7.5175929999999997</v>
      </c>
      <c r="W77" s="49">
        <v>-7.5547510000000004</v>
      </c>
      <c r="X77" s="49">
        <v>-7.5336699999999999</v>
      </c>
      <c r="Y77" s="49">
        <v>-7.5107869999999997</v>
      </c>
      <c r="Z77" s="49">
        <v>-7.5054069999999999</v>
      </c>
      <c r="AA77" s="49">
        <v>-7.3918359999999996</v>
      </c>
      <c r="AB77" s="49">
        <v>-7.3913859999999998</v>
      </c>
      <c r="AC77" s="49">
        <v>-7.1598420000000003</v>
      </c>
      <c r="AD77" s="49">
        <v>-7.0104990000000003</v>
      </c>
      <c r="AE77" s="49">
        <v>-6.8386579999999997</v>
      </c>
      <c r="AF77" s="49">
        <v>-6.5014890000000003</v>
      </c>
      <c r="AG77" s="49">
        <v>-6.1089070000000003</v>
      </c>
      <c r="AH77" s="131">
        <v>9.1450000000000004E-2</v>
      </c>
    </row>
    <row r="78" spans="1:34" ht="15" customHeight="1">
      <c r="A78" s="21" t="s">
        <v>143</v>
      </c>
      <c r="B78" s="48" t="s">
        <v>144</v>
      </c>
      <c r="C78" s="51">
        <v>-2.4298739999999999</v>
      </c>
      <c r="D78" s="51">
        <v>3.9939840000000002</v>
      </c>
      <c r="E78" s="51">
        <v>-1.190623</v>
      </c>
      <c r="F78" s="51">
        <v>-11.396167999999999</v>
      </c>
      <c r="G78" s="51">
        <v>-18.192232000000001</v>
      </c>
      <c r="H78" s="51">
        <v>-23.121732999999999</v>
      </c>
      <c r="I78" s="51">
        <v>-26.762352</v>
      </c>
      <c r="J78" s="51">
        <v>-29.138528999999998</v>
      </c>
      <c r="K78" s="51">
        <v>-31.023657</v>
      </c>
      <c r="L78" s="51">
        <v>-32.312984</v>
      </c>
      <c r="M78" s="51">
        <v>-33.255474</v>
      </c>
      <c r="N78" s="51">
        <v>-34.068809999999999</v>
      </c>
      <c r="O78" s="51">
        <v>-35.228847999999999</v>
      </c>
      <c r="P78" s="51">
        <v>-35.449832999999998</v>
      </c>
      <c r="Q78" s="51">
        <v>-36.115639000000002</v>
      </c>
      <c r="R78" s="51">
        <v>-36.397789000000003</v>
      </c>
      <c r="S78" s="51">
        <v>-36.432644000000003</v>
      </c>
      <c r="T78" s="51">
        <v>-36.399127999999997</v>
      </c>
      <c r="U78" s="51">
        <v>-35.506698999999998</v>
      </c>
      <c r="V78" s="51">
        <v>-35.397835000000001</v>
      </c>
      <c r="W78" s="51">
        <v>-35.446156000000002</v>
      </c>
      <c r="X78" s="51">
        <v>-35.169643000000001</v>
      </c>
      <c r="Y78" s="51">
        <v>-34.888213999999998</v>
      </c>
      <c r="Z78" s="51">
        <v>-34.611862000000002</v>
      </c>
      <c r="AA78" s="51">
        <v>-33.884971999999998</v>
      </c>
      <c r="AB78" s="51">
        <v>-33.632545</v>
      </c>
      <c r="AC78" s="51">
        <v>-32.413448000000002</v>
      </c>
      <c r="AD78" s="51">
        <v>-31.590736</v>
      </c>
      <c r="AE78" s="51">
        <v>-30.666477</v>
      </c>
      <c r="AF78" s="51">
        <v>-28.964524999999998</v>
      </c>
      <c r="AG78" s="51">
        <v>-27.026066</v>
      </c>
      <c r="AH78" s="131">
        <v>8.3611000000000005E-2</v>
      </c>
    </row>
    <row r="79" spans="1:34">
      <c r="B79" s="47" t="s">
        <v>145</v>
      </c>
    </row>
    <row r="80" spans="1:34" ht="15" customHeight="1">
      <c r="A80" s="21" t="s">
        <v>146</v>
      </c>
      <c r="B80" s="48" t="s">
        <v>147</v>
      </c>
      <c r="C80" s="52">
        <v>96.442543000000001</v>
      </c>
      <c r="D80" s="52">
        <v>129.14503500000001</v>
      </c>
      <c r="E80" s="52">
        <v>145.974152</v>
      </c>
      <c r="F80" s="52">
        <v>135.121826</v>
      </c>
      <c r="G80" s="52">
        <v>119.383347</v>
      </c>
      <c r="H80" s="52">
        <v>100.136055</v>
      </c>
      <c r="I80" s="52">
        <v>92.840751999999995</v>
      </c>
      <c r="J80" s="52">
        <v>87.433730999999995</v>
      </c>
      <c r="K80" s="52">
        <v>82.929741000000007</v>
      </c>
      <c r="L80" s="52">
        <v>82.693352000000004</v>
      </c>
      <c r="M80" s="52">
        <v>81.785979999999995</v>
      </c>
      <c r="N80" s="52">
        <v>77.647659000000004</v>
      </c>
      <c r="O80" s="52">
        <v>75.089211000000006</v>
      </c>
      <c r="P80" s="52">
        <v>74.797652999999997</v>
      </c>
      <c r="Q80" s="52">
        <v>73.014938000000001</v>
      </c>
      <c r="R80" s="52">
        <v>70.959091000000001</v>
      </c>
      <c r="S80" s="52">
        <v>71.947509999999994</v>
      </c>
      <c r="T80" s="52">
        <v>74.059714999999997</v>
      </c>
      <c r="U80" s="52">
        <v>76.137321</v>
      </c>
      <c r="V80" s="52">
        <v>77.225677000000005</v>
      </c>
      <c r="W80" s="52">
        <v>73.711867999999996</v>
      </c>
      <c r="X80" s="52">
        <v>74.444519</v>
      </c>
      <c r="Y80" s="52">
        <v>75.878417999999996</v>
      </c>
      <c r="Z80" s="52">
        <v>76.451508000000004</v>
      </c>
      <c r="AA80" s="52">
        <v>74.271789999999996</v>
      </c>
      <c r="AB80" s="52">
        <v>71.318557999999996</v>
      </c>
      <c r="AC80" s="52">
        <v>71.107460000000003</v>
      </c>
      <c r="AD80" s="52">
        <v>77.009079</v>
      </c>
      <c r="AE80" s="52">
        <v>80.029983999999999</v>
      </c>
      <c r="AF80" s="52">
        <v>83.684546999999995</v>
      </c>
      <c r="AG80" s="52">
        <v>89.191360000000003</v>
      </c>
      <c r="AH80" s="131">
        <v>-2.6020000000000001E-3</v>
      </c>
    </row>
    <row r="82" spans="2:34" ht="15" customHeight="1" thickBot="1"/>
    <row r="83" spans="2:34" ht="15" customHeight="1">
      <c r="B83" s="160" t="s">
        <v>148</v>
      </c>
      <c r="C83" s="161"/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30"/>
    </row>
    <row r="84" spans="2:34" ht="15" customHeight="1">
      <c r="B84" s="19" t="s">
        <v>149</v>
      </c>
    </row>
    <row r="85" spans="2:34" ht="15" customHeight="1">
      <c r="B85" s="19" t="s">
        <v>150</v>
      </c>
    </row>
    <row r="86" spans="2:34" ht="15" customHeight="1">
      <c r="B86" s="19" t="s">
        <v>151</v>
      </c>
    </row>
    <row r="87" spans="2:34" ht="15" customHeight="1">
      <c r="B87" s="19" t="s">
        <v>152</v>
      </c>
    </row>
    <row r="88" spans="2:34" ht="15" customHeight="1">
      <c r="B88" s="19" t="s">
        <v>153</v>
      </c>
    </row>
    <row r="89" spans="2:34" ht="15" customHeight="1">
      <c r="B89" s="19" t="s">
        <v>154</v>
      </c>
    </row>
    <row r="90" spans="2:34" ht="15" customHeight="1">
      <c r="B90" s="19" t="s">
        <v>155</v>
      </c>
    </row>
    <row r="91" spans="2:34" ht="15" customHeight="1">
      <c r="B91" s="19" t="s">
        <v>156</v>
      </c>
    </row>
    <row r="92" spans="2:34">
      <c r="B92" s="19" t="s">
        <v>157</v>
      </c>
    </row>
    <row r="93" spans="2:34" ht="15" customHeight="1">
      <c r="B93" s="19" t="s">
        <v>158</v>
      </c>
    </row>
    <row r="94" spans="2:34" ht="15" customHeight="1">
      <c r="B94" s="19" t="s">
        <v>159</v>
      </c>
    </row>
    <row r="95" spans="2:34" ht="15" customHeight="1">
      <c r="B95" s="19" t="s">
        <v>160</v>
      </c>
    </row>
    <row r="96" spans="2:34" ht="15" customHeight="1">
      <c r="B96" s="19" t="s">
        <v>161</v>
      </c>
    </row>
    <row r="97" spans="2:34" ht="15" customHeight="1">
      <c r="B97" s="19" t="s">
        <v>162</v>
      </c>
    </row>
    <row r="98" spans="2:34" ht="15" customHeight="1">
      <c r="B98" s="19" t="s">
        <v>163</v>
      </c>
    </row>
    <row r="99" spans="2:34" ht="15" customHeight="1">
      <c r="B99" s="19" t="s">
        <v>164</v>
      </c>
    </row>
    <row r="100" spans="2:34" ht="15" customHeight="1">
      <c r="B100" s="19" t="s">
        <v>165</v>
      </c>
    </row>
    <row r="101" spans="2:34">
      <c r="B101" s="19" t="s">
        <v>166</v>
      </c>
    </row>
    <row r="102" spans="2:34">
      <c r="B102" s="19" t="s">
        <v>167</v>
      </c>
    </row>
    <row r="103" spans="2:34" ht="15" customHeight="1">
      <c r="B103" s="19" t="s">
        <v>168</v>
      </c>
    </row>
    <row r="104" spans="2:34" ht="15" customHeight="1">
      <c r="B104" s="19" t="s">
        <v>169</v>
      </c>
    </row>
    <row r="105" spans="2:34" ht="15" customHeight="1">
      <c r="B105" s="19" t="s">
        <v>170</v>
      </c>
    </row>
    <row r="106" spans="2:34" ht="15" customHeight="1">
      <c r="B106" s="19" t="s">
        <v>171</v>
      </c>
    </row>
    <row r="107" spans="2:34" ht="15" customHeight="1">
      <c r="B107" s="19" t="s">
        <v>172</v>
      </c>
    </row>
    <row r="108" spans="2:34" ht="15" customHeight="1">
      <c r="B108" s="19" t="s">
        <v>173</v>
      </c>
    </row>
    <row r="109" spans="2:34" ht="15" customHeight="1">
      <c r="B109" s="19" t="s">
        <v>174</v>
      </c>
    </row>
    <row r="110" spans="2:34" ht="15" customHeight="1">
      <c r="B110" s="19" t="s">
        <v>175</v>
      </c>
    </row>
    <row r="111" spans="2:34" ht="15" customHeight="1">
      <c r="B111" s="19" t="s">
        <v>176</v>
      </c>
    </row>
    <row r="112" spans="2:34" ht="15" customHeight="1">
      <c r="B112" s="159"/>
      <c r="C112" s="159"/>
      <c r="D112" s="159"/>
      <c r="E112" s="159"/>
      <c r="F112" s="159"/>
      <c r="G112" s="159"/>
      <c r="H112" s="159"/>
      <c r="I112" s="159"/>
      <c r="J112" s="159"/>
      <c r="K112" s="159"/>
      <c r="L112" s="159"/>
      <c r="M112" s="159"/>
      <c r="N112" s="159"/>
      <c r="O112" s="159"/>
      <c r="P112" s="159"/>
      <c r="Q112" s="159"/>
      <c r="R112" s="159"/>
      <c r="S112" s="159"/>
      <c r="T112" s="159"/>
      <c r="U112" s="159"/>
      <c r="V112" s="159"/>
      <c r="W112" s="159"/>
      <c r="X112" s="159"/>
      <c r="Y112" s="159"/>
      <c r="Z112" s="159"/>
      <c r="AA112" s="159"/>
      <c r="AB112" s="159"/>
      <c r="AC112" s="159"/>
      <c r="AD112" s="159"/>
      <c r="AE112" s="159"/>
      <c r="AF112" s="159"/>
      <c r="AG112" s="159"/>
      <c r="AH112" s="159"/>
    </row>
    <row r="308" spans="2:34" ht="15" customHeight="1">
      <c r="B308" s="159"/>
      <c r="C308" s="159"/>
      <c r="D308" s="159"/>
      <c r="E308" s="159"/>
      <c r="F308" s="159"/>
      <c r="G308" s="159"/>
      <c r="H308" s="159"/>
      <c r="I308" s="159"/>
      <c r="J308" s="159"/>
      <c r="K308" s="159"/>
      <c r="L308" s="159"/>
      <c r="M308" s="159"/>
      <c r="N308" s="159"/>
      <c r="O308" s="159"/>
      <c r="P308" s="159"/>
      <c r="Q308" s="159"/>
      <c r="R308" s="159"/>
      <c r="S308" s="159"/>
      <c r="T308" s="159"/>
      <c r="U308" s="159"/>
      <c r="V308" s="159"/>
      <c r="W308" s="159"/>
      <c r="X308" s="159"/>
      <c r="Y308" s="159"/>
      <c r="Z308" s="159"/>
      <c r="AA308" s="159"/>
      <c r="AB308" s="159"/>
      <c r="AC308" s="159"/>
      <c r="AD308" s="159"/>
      <c r="AE308" s="159"/>
      <c r="AF308" s="159"/>
      <c r="AG308" s="159"/>
      <c r="AH308" s="159"/>
    </row>
    <row r="511" spans="2:34" ht="15" customHeight="1">
      <c r="B511" s="159"/>
      <c r="C511" s="159"/>
      <c r="D511" s="159"/>
      <c r="E511" s="159"/>
      <c r="F511" s="159"/>
      <c r="G511" s="159"/>
      <c r="H511" s="159"/>
      <c r="I511" s="159"/>
      <c r="J511" s="159"/>
      <c r="K511" s="159"/>
      <c r="L511" s="159"/>
      <c r="M511" s="159"/>
      <c r="N511" s="159"/>
      <c r="O511" s="159"/>
      <c r="P511" s="159"/>
      <c r="Q511" s="159"/>
      <c r="R511" s="159"/>
      <c r="S511" s="159"/>
      <c r="T511" s="159"/>
      <c r="U511" s="159"/>
      <c r="V511" s="159"/>
      <c r="W511" s="159"/>
      <c r="X511" s="159"/>
      <c r="Y511" s="159"/>
      <c r="Z511" s="159"/>
      <c r="AA511" s="159"/>
      <c r="AB511" s="159"/>
      <c r="AC511" s="159"/>
      <c r="AD511" s="159"/>
      <c r="AE511" s="159"/>
      <c r="AF511" s="159"/>
      <c r="AG511" s="159"/>
      <c r="AH511" s="159"/>
    </row>
    <row r="712" spans="2:34" ht="15" customHeight="1">
      <c r="B712" s="159"/>
      <c r="C712" s="159"/>
      <c r="D712" s="159"/>
      <c r="E712" s="159"/>
      <c r="F712" s="159"/>
      <c r="G712" s="159"/>
      <c r="H712" s="159"/>
      <c r="I712" s="159"/>
      <c r="J712" s="159"/>
      <c r="K712" s="159"/>
      <c r="L712" s="159"/>
      <c r="M712" s="159"/>
      <c r="N712" s="159"/>
      <c r="O712" s="159"/>
      <c r="P712" s="159"/>
      <c r="Q712" s="159"/>
      <c r="R712" s="159"/>
      <c r="S712" s="159"/>
      <c r="T712" s="159"/>
      <c r="U712" s="159"/>
      <c r="V712" s="159"/>
      <c r="W712" s="159"/>
      <c r="X712" s="159"/>
      <c r="Y712" s="159"/>
      <c r="Z712" s="159"/>
      <c r="AA712" s="159"/>
      <c r="AB712" s="159"/>
      <c r="AC712" s="159"/>
      <c r="AD712" s="159"/>
      <c r="AE712" s="159"/>
      <c r="AF712" s="159"/>
      <c r="AG712" s="159"/>
      <c r="AH712" s="159"/>
    </row>
    <row r="887" spans="2:34" ht="15" customHeight="1">
      <c r="B887" s="159"/>
      <c r="C887" s="159"/>
      <c r="D887" s="159"/>
      <c r="E887" s="159"/>
      <c r="F887" s="159"/>
      <c r="G887" s="159"/>
      <c r="H887" s="159"/>
      <c r="I887" s="159"/>
      <c r="J887" s="159"/>
      <c r="K887" s="159"/>
      <c r="L887" s="159"/>
      <c r="M887" s="159"/>
      <c r="N887" s="159"/>
      <c r="O887" s="159"/>
      <c r="P887" s="159"/>
      <c r="Q887" s="159"/>
      <c r="R887" s="159"/>
      <c r="S887" s="159"/>
      <c r="T887" s="159"/>
      <c r="U887" s="159"/>
      <c r="V887" s="159"/>
      <c r="W887" s="159"/>
      <c r="X887" s="159"/>
      <c r="Y887" s="159"/>
      <c r="Z887" s="159"/>
      <c r="AA887" s="159"/>
      <c r="AB887" s="159"/>
      <c r="AC887" s="159"/>
      <c r="AD887" s="159"/>
      <c r="AE887" s="159"/>
      <c r="AF887" s="159"/>
      <c r="AG887" s="159"/>
      <c r="AH887" s="159"/>
    </row>
    <row r="1100" spans="2:34" ht="15" customHeight="1">
      <c r="B1100" s="159"/>
      <c r="C1100" s="159"/>
      <c r="D1100" s="159"/>
      <c r="E1100" s="159"/>
      <c r="F1100" s="159"/>
      <c r="G1100" s="159"/>
      <c r="H1100" s="159"/>
      <c r="I1100" s="159"/>
      <c r="J1100" s="159"/>
      <c r="K1100" s="159"/>
      <c r="L1100" s="159"/>
      <c r="M1100" s="159"/>
      <c r="N1100" s="159"/>
      <c r="O1100" s="159"/>
      <c r="P1100" s="159"/>
      <c r="Q1100" s="159"/>
      <c r="R1100" s="159"/>
      <c r="S1100" s="159"/>
      <c r="T1100" s="159"/>
      <c r="U1100" s="159"/>
      <c r="V1100" s="159"/>
      <c r="W1100" s="159"/>
      <c r="X1100" s="159"/>
      <c r="Y1100" s="159"/>
      <c r="Z1100" s="159"/>
      <c r="AA1100" s="159"/>
      <c r="AB1100" s="159"/>
      <c r="AC1100" s="159"/>
      <c r="AD1100" s="159"/>
      <c r="AE1100" s="159"/>
      <c r="AF1100" s="159"/>
      <c r="AG1100" s="159"/>
      <c r="AH1100" s="159"/>
    </row>
    <row r="1227" spans="2:34" ht="15" customHeight="1">
      <c r="B1227" s="159"/>
      <c r="C1227" s="159"/>
      <c r="D1227" s="159"/>
      <c r="E1227" s="159"/>
      <c r="F1227" s="159"/>
      <c r="G1227" s="159"/>
      <c r="H1227" s="159"/>
      <c r="I1227" s="159"/>
      <c r="J1227" s="159"/>
      <c r="K1227" s="159"/>
      <c r="L1227" s="159"/>
      <c r="M1227" s="159"/>
      <c r="N1227" s="159"/>
      <c r="O1227" s="159"/>
      <c r="P1227" s="159"/>
      <c r="Q1227" s="159"/>
      <c r="R1227" s="159"/>
      <c r="S1227" s="159"/>
      <c r="T1227" s="159"/>
      <c r="U1227" s="159"/>
      <c r="V1227" s="159"/>
      <c r="W1227" s="159"/>
      <c r="X1227" s="159"/>
      <c r="Y1227" s="159"/>
      <c r="Z1227" s="159"/>
      <c r="AA1227" s="159"/>
      <c r="AB1227" s="159"/>
      <c r="AC1227" s="159"/>
      <c r="AD1227" s="159"/>
      <c r="AE1227" s="159"/>
      <c r="AF1227" s="159"/>
      <c r="AG1227" s="159"/>
      <c r="AH1227" s="159"/>
    </row>
    <row r="1390" spans="2:34" ht="15" customHeight="1">
      <c r="B1390" s="159"/>
      <c r="C1390" s="159"/>
      <c r="D1390" s="159"/>
      <c r="E1390" s="159"/>
      <c r="F1390" s="159"/>
      <c r="G1390" s="159"/>
      <c r="H1390" s="159"/>
      <c r="I1390" s="159"/>
      <c r="J1390" s="159"/>
      <c r="K1390" s="159"/>
      <c r="L1390" s="159"/>
      <c r="M1390" s="159"/>
      <c r="N1390" s="159"/>
      <c r="O1390" s="159"/>
      <c r="P1390" s="159"/>
      <c r="Q1390" s="159"/>
      <c r="R1390" s="159"/>
      <c r="S1390" s="159"/>
      <c r="T1390" s="159"/>
      <c r="U1390" s="159"/>
      <c r="V1390" s="159"/>
      <c r="W1390" s="159"/>
      <c r="X1390" s="159"/>
      <c r="Y1390" s="159"/>
      <c r="Z1390" s="159"/>
      <c r="AA1390" s="159"/>
      <c r="AB1390" s="159"/>
      <c r="AC1390" s="159"/>
      <c r="AD1390" s="159"/>
      <c r="AE1390" s="159"/>
      <c r="AF1390" s="159"/>
      <c r="AG1390" s="159"/>
      <c r="AH1390" s="159"/>
    </row>
    <row r="1502" spans="2:34" ht="15" customHeight="1">
      <c r="B1502" s="159"/>
      <c r="C1502" s="159"/>
      <c r="D1502" s="159"/>
      <c r="E1502" s="159"/>
      <c r="F1502" s="159"/>
      <c r="G1502" s="159"/>
      <c r="H1502" s="159"/>
      <c r="I1502" s="159"/>
      <c r="J1502" s="159"/>
      <c r="K1502" s="159"/>
      <c r="L1502" s="159"/>
      <c r="M1502" s="159"/>
      <c r="N1502" s="159"/>
      <c r="O1502" s="159"/>
      <c r="P1502" s="159"/>
      <c r="Q1502" s="159"/>
      <c r="R1502" s="159"/>
      <c r="S1502" s="159"/>
      <c r="T1502" s="159"/>
      <c r="U1502" s="159"/>
      <c r="V1502" s="159"/>
      <c r="W1502" s="159"/>
      <c r="X1502" s="159"/>
      <c r="Y1502" s="159"/>
      <c r="Z1502" s="159"/>
      <c r="AA1502" s="159"/>
      <c r="AB1502" s="159"/>
      <c r="AC1502" s="159"/>
      <c r="AD1502" s="159"/>
      <c r="AE1502" s="159"/>
      <c r="AF1502" s="159"/>
      <c r="AG1502" s="159"/>
      <c r="AH1502" s="159"/>
    </row>
    <row r="1604" spans="2:34" ht="15" customHeight="1">
      <c r="B1604" s="159"/>
      <c r="C1604" s="159"/>
      <c r="D1604" s="159"/>
      <c r="E1604" s="159"/>
      <c r="F1604" s="159"/>
      <c r="G1604" s="159"/>
      <c r="H1604" s="159"/>
      <c r="I1604" s="159"/>
      <c r="J1604" s="159"/>
      <c r="K1604" s="159"/>
      <c r="L1604" s="159"/>
      <c r="M1604" s="159"/>
      <c r="N1604" s="159"/>
      <c r="O1604" s="159"/>
      <c r="P1604" s="159"/>
      <c r="Q1604" s="159"/>
      <c r="R1604" s="159"/>
      <c r="S1604" s="159"/>
      <c r="T1604" s="159"/>
      <c r="U1604" s="159"/>
      <c r="V1604" s="159"/>
      <c r="W1604" s="159"/>
      <c r="X1604" s="159"/>
      <c r="Y1604" s="159"/>
      <c r="Z1604" s="159"/>
      <c r="AA1604" s="159"/>
      <c r="AB1604" s="159"/>
      <c r="AC1604" s="159"/>
      <c r="AD1604" s="159"/>
      <c r="AE1604" s="159"/>
      <c r="AF1604" s="159"/>
      <c r="AG1604" s="159"/>
      <c r="AH1604" s="159"/>
    </row>
    <row r="1698" spans="2:34" ht="15" customHeight="1">
      <c r="B1698" s="159"/>
      <c r="C1698" s="159"/>
      <c r="D1698" s="159"/>
      <c r="E1698" s="159"/>
      <c r="F1698" s="159"/>
      <c r="G1698" s="159"/>
      <c r="H1698" s="159"/>
      <c r="I1698" s="159"/>
      <c r="J1698" s="159"/>
      <c r="K1698" s="159"/>
      <c r="L1698" s="159"/>
      <c r="M1698" s="159"/>
      <c r="N1698" s="159"/>
      <c r="O1698" s="159"/>
      <c r="P1698" s="159"/>
      <c r="Q1698" s="159"/>
      <c r="R1698" s="159"/>
      <c r="S1698" s="159"/>
      <c r="T1698" s="159"/>
      <c r="U1698" s="159"/>
      <c r="V1698" s="159"/>
      <c r="W1698" s="159"/>
      <c r="X1698" s="159"/>
      <c r="Y1698" s="159"/>
      <c r="Z1698" s="159"/>
      <c r="AA1698" s="159"/>
      <c r="AB1698" s="159"/>
      <c r="AC1698" s="159"/>
      <c r="AD1698" s="159"/>
      <c r="AE1698" s="159"/>
      <c r="AF1698" s="159"/>
      <c r="AG1698" s="159"/>
      <c r="AH1698" s="159"/>
    </row>
    <row r="1945" spans="2:34" ht="15" customHeight="1">
      <c r="B1945" s="159"/>
      <c r="C1945" s="159"/>
      <c r="D1945" s="159"/>
      <c r="E1945" s="159"/>
      <c r="F1945" s="159"/>
      <c r="G1945" s="159"/>
      <c r="H1945" s="159"/>
      <c r="I1945" s="159"/>
      <c r="J1945" s="159"/>
      <c r="K1945" s="159"/>
      <c r="L1945" s="159"/>
      <c r="M1945" s="159"/>
      <c r="N1945" s="159"/>
      <c r="O1945" s="159"/>
      <c r="P1945" s="159"/>
      <c r="Q1945" s="159"/>
      <c r="R1945" s="159"/>
      <c r="S1945" s="159"/>
      <c r="T1945" s="159"/>
      <c r="U1945" s="159"/>
      <c r="V1945" s="159"/>
      <c r="W1945" s="159"/>
      <c r="X1945" s="159"/>
      <c r="Y1945" s="159"/>
      <c r="Z1945" s="159"/>
      <c r="AA1945" s="159"/>
      <c r="AB1945" s="159"/>
      <c r="AC1945" s="159"/>
      <c r="AD1945" s="159"/>
      <c r="AE1945" s="159"/>
      <c r="AF1945" s="159"/>
      <c r="AG1945" s="159"/>
      <c r="AH1945" s="159"/>
    </row>
    <row r="2031" spans="2:34" ht="15" customHeight="1">
      <c r="B2031" s="159"/>
      <c r="C2031" s="159"/>
      <c r="D2031" s="159"/>
      <c r="E2031" s="159"/>
      <c r="F2031" s="159"/>
      <c r="G2031" s="159"/>
      <c r="H2031" s="159"/>
      <c r="I2031" s="159"/>
      <c r="J2031" s="159"/>
      <c r="K2031" s="159"/>
      <c r="L2031" s="159"/>
      <c r="M2031" s="159"/>
      <c r="N2031" s="159"/>
      <c r="O2031" s="159"/>
      <c r="P2031" s="159"/>
      <c r="Q2031" s="159"/>
      <c r="R2031" s="159"/>
      <c r="S2031" s="159"/>
      <c r="T2031" s="159"/>
      <c r="U2031" s="159"/>
      <c r="V2031" s="159"/>
      <c r="W2031" s="159"/>
      <c r="X2031" s="159"/>
      <c r="Y2031" s="159"/>
      <c r="Z2031" s="159"/>
      <c r="AA2031" s="159"/>
      <c r="AB2031" s="159"/>
      <c r="AC2031" s="159"/>
      <c r="AD2031" s="159"/>
      <c r="AE2031" s="159"/>
      <c r="AF2031" s="159"/>
      <c r="AG2031" s="159"/>
      <c r="AH2031" s="159"/>
    </row>
    <row r="2153" spans="2:34" ht="15" customHeight="1">
      <c r="B2153" s="159"/>
      <c r="C2153" s="159"/>
      <c r="D2153" s="159"/>
      <c r="E2153" s="159"/>
      <c r="F2153" s="159"/>
      <c r="G2153" s="159"/>
      <c r="H2153" s="159"/>
      <c r="I2153" s="159"/>
      <c r="J2153" s="159"/>
      <c r="K2153" s="159"/>
      <c r="L2153" s="159"/>
      <c r="M2153" s="159"/>
      <c r="N2153" s="159"/>
      <c r="O2153" s="159"/>
      <c r="P2153" s="159"/>
      <c r="Q2153" s="159"/>
      <c r="R2153" s="159"/>
      <c r="S2153" s="159"/>
      <c r="T2153" s="159"/>
      <c r="U2153" s="159"/>
      <c r="V2153" s="159"/>
      <c r="W2153" s="159"/>
      <c r="X2153" s="159"/>
      <c r="Y2153" s="159"/>
      <c r="Z2153" s="159"/>
      <c r="AA2153" s="159"/>
      <c r="AB2153" s="159"/>
      <c r="AC2153" s="159"/>
      <c r="AD2153" s="159"/>
      <c r="AE2153" s="159"/>
      <c r="AF2153" s="159"/>
      <c r="AG2153" s="159"/>
      <c r="AH2153" s="159"/>
    </row>
    <row r="2317" spans="2:34" ht="15" customHeight="1">
      <c r="B2317" s="159"/>
      <c r="C2317" s="159"/>
      <c r="D2317" s="159"/>
      <c r="E2317" s="159"/>
      <c r="F2317" s="159"/>
      <c r="G2317" s="159"/>
      <c r="H2317" s="159"/>
      <c r="I2317" s="159"/>
      <c r="J2317" s="159"/>
      <c r="K2317" s="159"/>
      <c r="L2317" s="159"/>
      <c r="M2317" s="159"/>
      <c r="N2317" s="159"/>
      <c r="O2317" s="159"/>
      <c r="P2317" s="159"/>
      <c r="Q2317" s="159"/>
      <c r="R2317" s="159"/>
      <c r="S2317" s="159"/>
      <c r="T2317" s="159"/>
      <c r="U2317" s="159"/>
      <c r="V2317" s="159"/>
      <c r="W2317" s="159"/>
      <c r="X2317" s="159"/>
      <c r="Y2317" s="159"/>
      <c r="Z2317" s="159"/>
      <c r="AA2317" s="159"/>
      <c r="AB2317" s="159"/>
      <c r="AC2317" s="159"/>
      <c r="AD2317" s="159"/>
      <c r="AE2317" s="159"/>
      <c r="AF2317" s="159"/>
      <c r="AG2317" s="159"/>
      <c r="AH2317" s="159"/>
    </row>
    <row r="2419" spans="2:34" ht="15" customHeight="1">
      <c r="B2419" s="159"/>
      <c r="C2419" s="159"/>
      <c r="D2419" s="159"/>
      <c r="E2419" s="159"/>
      <c r="F2419" s="159"/>
      <c r="G2419" s="159"/>
      <c r="H2419" s="159"/>
      <c r="I2419" s="159"/>
      <c r="J2419" s="159"/>
      <c r="K2419" s="159"/>
      <c r="L2419" s="159"/>
      <c r="M2419" s="159"/>
      <c r="N2419" s="159"/>
      <c r="O2419" s="159"/>
      <c r="P2419" s="159"/>
      <c r="Q2419" s="159"/>
      <c r="R2419" s="159"/>
      <c r="S2419" s="159"/>
      <c r="T2419" s="159"/>
      <c r="U2419" s="159"/>
      <c r="V2419" s="159"/>
      <c r="W2419" s="159"/>
      <c r="X2419" s="159"/>
      <c r="Y2419" s="159"/>
      <c r="Z2419" s="159"/>
      <c r="AA2419" s="159"/>
      <c r="AB2419" s="159"/>
      <c r="AC2419" s="159"/>
      <c r="AD2419" s="159"/>
      <c r="AE2419" s="159"/>
      <c r="AF2419" s="159"/>
      <c r="AG2419" s="159"/>
      <c r="AH2419" s="159"/>
    </row>
    <row r="2509" spans="2:34" ht="15" customHeight="1">
      <c r="B2509" s="159"/>
      <c r="C2509" s="159"/>
      <c r="D2509" s="159"/>
      <c r="E2509" s="159"/>
      <c r="F2509" s="159"/>
      <c r="G2509" s="159"/>
      <c r="H2509" s="159"/>
      <c r="I2509" s="159"/>
      <c r="J2509" s="159"/>
      <c r="K2509" s="159"/>
      <c r="L2509" s="159"/>
      <c r="M2509" s="159"/>
      <c r="N2509" s="159"/>
      <c r="O2509" s="159"/>
      <c r="P2509" s="159"/>
      <c r="Q2509" s="159"/>
      <c r="R2509" s="159"/>
      <c r="S2509" s="159"/>
      <c r="T2509" s="159"/>
      <c r="U2509" s="159"/>
      <c r="V2509" s="159"/>
      <c r="W2509" s="159"/>
      <c r="X2509" s="159"/>
      <c r="Y2509" s="159"/>
      <c r="Z2509" s="159"/>
      <c r="AA2509" s="159"/>
      <c r="AB2509" s="159"/>
      <c r="AC2509" s="159"/>
      <c r="AD2509" s="159"/>
      <c r="AE2509" s="159"/>
      <c r="AF2509" s="159"/>
      <c r="AG2509" s="159"/>
      <c r="AH2509" s="159"/>
    </row>
    <row r="2598" spans="2:34" ht="15" customHeight="1">
      <c r="B2598" s="159"/>
      <c r="C2598" s="159"/>
      <c r="D2598" s="159"/>
      <c r="E2598" s="159"/>
      <c r="F2598" s="159"/>
      <c r="G2598" s="159"/>
      <c r="H2598" s="159"/>
      <c r="I2598" s="159"/>
      <c r="J2598" s="159"/>
      <c r="K2598" s="159"/>
      <c r="L2598" s="159"/>
      <c r="M2598" s="159"/>
      <c r="N2598" s="159"/>
      <c r="O2598" s="159"/>
      <c r="P2598" s="159"/>
      <c r="Q2598" s="159"/>
      <c r="R2598" s="159"/>
      <c r="S2598" s="159"/>
      <c r="T2598" s="159"/>
      <c r="U2598" s="159"/>
      <c r="V2598" s="159"/>
      <c r="W2598" s="159"/>
      <c r="X2598" s="159"/>
      <c r="Y2598" s="159"/>
      <c r="Z2598" s="159"/>
      <c r="AA2598" s="159"/>
      <c r="AB2598" s="159"/>
      <c r="AC2598" s="159"/>
      <c r="AD2598" s="159"/>
      <c r="AE2598" s="159"/>
      <c r="AF2598" s="159"/>
      <c r="AG2598" s="159"/>
      <c r="AH2598" s="159"/>
    </row>
    <row r="2719" spans="2:34" ht="15" customHeight="1">
      <c r="B2719" s="159"/>
      <c r="C2719" s="159"/>
      <c r="D2719" s="159"/>
      <c r="E2719" s="159"/>
      <c r="F2719" s="159"/>
      <c r="G2719" s="159"/>
      <c r="H2719" s="159"/>
      <c r="I2719" s="159"/>
      <c r="J2719" s="159"/>
      <c r="K2719" s="159"/>
      <c r="L2719" s="159"/>
      <c r="M2719" s="159"/>
      <c r="N2719" s="159"/>
      <c r="O2719" s="159"/>
      <c r="P2719" s="159"/>
      <c r="Q2719" s="159"/>
      <c r="R2719" s="159"/>
      <c r="S2719" s="159"/>
      <c r="T2719" s="159"/>
      <c r="U2719" s="159"/>
      <c r="V2719" s="159"/>
      <c r="W2719" s="159"/>
      <c r="X2719" s="159"/>
      <c r="Y2719" s="159"/>
      <c r="Z2719" s="159"/>
      <c r="AA2719" s="159"/>
      <c r="AB2719" s="159"/>
      <c r="AC2719" s="159"/>
      <c r="AD2719" s="159"/>
      <c r="AE2719" s="159"/>
      <c r="AF2719" s="159"/>
      <c r="AG2719" s="159"/>
      <c r="AH2719" s="159"/>
    </row>
    <row r="2837" spans="2:34" ht="15" customHeight="1">
      <c r="B2837" s="159"/>
      <c r="C2837" s="159"/>
      <c r="D2837" s="159"/>
      <c r="E2837" s="159"/>
      <c r="F2837" s="159"/>
      <c r="G2837" s="159"/>
      <c r="H2837" s="159"/>
      <c r="I2837" s="159"/>
      <c r="J2837" s="159"/>
      <c r="K2837" s="159"/>
      <c r="L2837" s="159"/>
      <c r="M2837" s="159"/>
      <c r="N2837" s="159"/>
      <c r="O2837" s="159"/>
      <c r="P2837" s="159"/>
      <c r="Q2837" s="159"/>
      <c r="R2837" s="159"/>
      <c r="S2837" s="159"/>
      <c r="T2837" s="159"/>
      <c r="U2837" s="159"/>
      <c r="V2837" s="159"/>
      <c r="W2837" s="159"/>
      <c r="X2837" s="159"/>
      <c r="Y2837" s="159"/>
      <c r="Z2837" s="159"/>
      <c r="AA2837" s="159"/>
      <c r="AB2837" s="159"/>
      <c r="AC2837" s="159"/>
      <c r="AD2837" s="159"/>
      <c r="AE2837" s="159"/>
      <c r="AF2837" s="159"/>
      <c r="AG2837" s="159"/>
      <c r="AH2837" s="159"/>
    </row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f>'AEO T29 Cement'!C25/'AEO T29 Cement'!C27</f>
        <v>1</v>
      </c>
      <c r="C14">
        <f>'AEO T29 Cement'!D25/'AEO T29 Cement'!D27</f>
        <v>1</v>
      </c>
      <c r="D14">
        <f>'AEO T29 Cement'!E25/'AEO T29 Cement'!E27</f>
        <v>1</v>
      </c>
      <c r="E14">
        <f>'AEO T29 Cement'!F25/'AEO T29 Cement'!F27</f>
        <v>1</v>
      </c>
      <c r="F14">
        <f>'AEO T29 Cement'!G25/'AEO T29 Cement'!G27</f>
        <v>1</v>
      </c>
      <c r="G14">
        <f>'AEO T29 Cement'!H25/'AEO T29 Cement'!H27</f>
        <v>1</v>
      </c>
      <c r="H14">
        <f>'AEO T29 Cement'!I25/'AEO T29 Cement'!I27</f>
        <v>1</v>
      </c>
      <c r="I14">
        <f>'AEO T29 Cement'!J25/'AEO T29 Cement'!J27</f>
        <v>1</v>
      </c>
      <c r="J14">
        <f>'AEO T29 Cement'!K25/'AEO T29 Cement'!K27</f>
        <v>1</v>
      </c>
      <c r="K14">
        <f>'AEO T29 Cement'!L25/'AEO T29 Cement'!L27</f>
        <v>1</v>
      </c>
      <c r="L14">
        <f>'AEO T29 Cement'!M25/'AEO T29 Cement'!M27</f>
        <v>1</v>
      </c>
      <c r="M14">
        <f>'AEO T29 Cement'!N25/'AEO T29 Cement'!N27</f>
        <v>1</v>
      </c>
      <c r="N14">
        <f>'AEO T29 Cement'!O25/'AEO T29 Cement'!O27</f>
        <v>1</v>
      </c>
      <c r="O14">
        <f>'AEO T29 Cement'!P25/'AEO T29 Cement'!P27</f>
        <v>1</v>
      </c>
      <c r="P14">
        <f>'AEO T29 Cement'!Q25/'AEO T29 Cement'!Q27</f>
        <v>1</v>
      </c>
      <c r="Q14">
        <f>'AEO T29 Cement'!R25/'AEO T29 Cement'!R27</f>
        <v>1</v>
      </c>
      <c r="R14">
        <f>'AEO T29 Cement'!S25/'AEO T29 Cement'!S27</f>
        <v>1</v>
      </c>
      <c r="S14">
        <f>'AEO T29 Cement'!T25/'AEO T29 Cement'!T27</f>
        <v>1</v>
      </c>
      <c r="T14">
        <f>'AEO T29 Cement'!U25/'AEO T29 Cement'!U27</f>
        <v>1</v>
      </c>
      <c r="U14">
        <f>'AEO T29 Cement'!V25/'AEO T29 Cement'!V27</f>
        <v>1</v>
      </c>
      <c r="V14">
        <f>'AEO T29 Cement'!W25/'AEO T29 Cement'!W27</f>
        <v>1</v>
      </c>
      <c r="W14">
        <f>'AEO T29 Cement'!X25/'AEO T29 Cement'!X27</f>
        <v>1</v>
      </c>
      <c r="X14">
        <f>'AEO T29 Cement'!Y25/'AEO T29 Cement'!Y27</f>
        <v>1</v>
      </c>
      <c r="Y14">
        <f>'AEO T29 Cement'!Z25/'AEO T29 Cement'!Z27</f>
        <v>1</v>
      </c>
      <c r="Z14">
        <f>'AEO T29 Cement'!AA25/'AEO T29 Cement'!AA27</f>
        <v>1</v>
      </c>
      <c r="AA14">
        <f>'AEO T29 Cement'!AB25/'AEO T29 Cement'!AB27</f>
        <v>1</v>
      </c>
      <c r="AB14">
        <f>'AEO T29 Cement'!AC25/'AEO T29 Cement'!AC27</f>
        <v>1</v>
      </c>
      <c r="AC14">
        <f>'AEO T29 Cement'!AD25/'AEO T29 Cement'!AD27</f>
        <v>1</v>
      </c>
      <c r="AD14">
        <f>'AEO T29 Cement'!AE25/'AEO T29 Cement'!AE27</f>
        <v>1</v>
      </c>
      <c r="AE14">
        <f>'AEO T29 Cement'!AF25/'AEO T29 Cement'!AF27</f>
        <v>1</v>
      </c>
      <c r="AF14">
        <f>'AEO T29 Cement'!AG25/'AEO T29 Cement'!AG27</f>
        <v>1</v>
      </c>
    </row>
    <row r="15" spans="1:35">
      <c r="A15" s="12" t="s">
        <v>1211</v>
      </c>
      <c r="B15" s="125">
        <f>1-Calcs!C28</f>
        <v>0.78745267806206853</v>
      </c>
      <c r="C15" s="125">
        <f>1-Calcs!D28</f>
        <v>0.75189241198708789</v>
      </c>
      <c r="D15" s="125">
        <f>1-Calcs!E28</f>
        <v>0.76457666304843763</v>
      </c>
      <c r="E15" s="125">
        <f>1-Calcs!F28</f>
        <v>0.80240247553786959</v>
      </c>
      <c r="F15" s="125">
        <f>1-Calcs!G28</f>
        <v>0.80625332008577555</v>
      </c>
      <c r="G15" s="125">
        <f>1-Calcs!H28</f>
        <v>0.80078559838076147</v>
      </c>
      <c r="H15" s="125">
        <f>1-Calcs!I28</f>
        <v>0.80522218381665911</v>
      </c>
      <c r="I15" s="125">
        <f>1-Calcs!J28</f>
        <v>0.80672033926643161</v>
      </c>
      <c r="J15" s="125">
        <f>1-Calcs!K28</f>
        <v>0.80581505046571467</v>
      </c>
      <c r="K15" s="125">
        <f>1-Calcs!L28</f>
        <v>0.80551515151654629</v>
      </c>
      <c r="L15" s="125">
        <f>1-Calcs!M28</f>
        <v>0.81220355330045235</v>
      </c>
      <c r="M15" s="125">
        <f>1-Calcs!N28</f>
        <v>0.81830408694336587</v>
      </c>
      <c r="N15" s="125">
        <f>1-Calcs!O28</f>
        <v>0.8227474171390079</v>
      </c>
      <c r="O15" s="125">
        <f>1-Calcs!P28</f>
        <v>0.82639351942667072</v>
      </c>
      <c r="P15" s="125">
        <f>1-Calcs!Q28</f>
        <v>0.83362116753407745</v>
      </c>
      <c r="Q15" s="125">
        <f>1-Calcs!R28</f>
        <v>0.83559508969985019</v>
      </c>
      <c r="R15" s="125">
        <f>1-Calcs!S28</f>
        <v>0.83571469892134709</v>
      </c>
      <c r="S15" s="125">
        <f>1-Calcs!T28</f>
        <v>0.83720445193970316</v>
      </c>
      <c r="T15" s="125">
        <f>1-Calcs!U28</f>
        <v>0.83948690642687718</v>
      </c>
      <c r="U15" s="125">
        <f>1-Calcs!V28</f>
        <v>0.84089232184765828</v>
      </c>
      <c r="V15" s="125">
        <f>1-Calcs!W28</f>
        <v>0.8391195841633976</v>
      </c>
      <c r="W15" s="125">
        <f>1-Calcs!X28</f>
        <v>0.83992294938115097</v>
      </c>
      <c r="X15" s="125">
        <f>1-Calcs!Y28</f>
        <v>0.84247542476190218</v>
      </c>
      <c r="Y15" s="125">
        <f>1-Calcs!Z28</f>
        <v>0.84365959693968728</v>
      </c>
      <c r="Z15" s="125">
        <f>1-Calcs!AA28</f>
        <v>0.84110245441853615</v>
      </c>
      <c r="AA15" s="125">
        <f>1-Calcs!AB28</f>
        <v>0.83871053147023833</v>
      </c>
      <c r="AB15" s="125">
        <f>1-Calcs!AC28</f>
        <v>0.83790386837004527</v>
      </c>
      <c r="AC15" s="125">
        <f>1-Calcs!AD28</f>
        <v>0.83709688923731518</v>
      </c>
      <c r="AD15" s="125">
        <f>1-Calcs!AE28</f>
        <v>0.83768202453726714</v>
      </c>
      <c r="AE15" s="125">
        <f>1-Calcs!AF28</f>
        <v>0.83677479404823751</v>
      </c>
      <c r="AF15" s="125">
        <f>1-Calcs!AG28</f>
        <v>0.83856882956971046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0.66406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f>'AEO T24 Refining'!C28/'AEO T24 Refining'!C27</f>
        <v>0</v>
      </c>
      <c r="C10">
        <f>'AEO T24 Refining'!D28/'AEO T24 Refining'!D27</f>
        <v>0</v>
      </c>
      <c r="D10">
        <f>'AEO T24 Refining'!E28/'AEO T24 Refining'!E27</f>
        <v>0</v>
      </c>
      <c r="E10">
        <f>'AEO T24 Refining'!F28/'AEO T24 Refining'!F27</f>
        <v>0</v>
      </c>
      <c r="F10">
        <f>'AEO T24 Refining'!G28/'AEO T24 Refining'!G27</f>
        <v>0</v>
      </c>
      <c r="G10">
        <f>'AEO T24 Refining'!H28/'AEO T24 Refining'!H27</f>
        <v>0</v>
      </c>
      <c r="H10">
        <f>'AEO T24 Refining'!I28/'AEO T24 Refining'!I27</f>
        <v>0</v>
      </c>
      <c r="I10">
        <f>'AEO T24 Refining'!J28/'AEO T24 Refining'!J27</f>
        <v>0</v>
      </c>
      <c r="J10">
        <f>'AEO T24 Refining'!K28/'AEO T24 Refining'!K27</f>
        <v>0</v>
      </c>
      <c r="K10">
        <f>'AEO T24 Refining'!L28/'AEO T24 Refining'!L27</f>
        <v>0</v>
      </c>
      <c r="L10">
        <f>'AEO T24 Refining'!M28/'AEO T24 Refining'!M27</f>
        <v>0</v>
      </c>
      <c r="M10">
        <f>'AEO T24 Refining'!N28/'AEO T24 Refining'!N27</f>
        <v>0</v>
      </c>
      <c r="N10">
        <f>'AEO T24 Refining'!O28/'AEO T24 Refining'!O27</f>
        <v>0</v>
      </c>
      <c r="O10">
        <f>'AEO T24 Refining'!P28/'AEO T24 Refining'!P27</f>
        <v>0</v>
      </c>
      <c r="P10">
        <f>'AEO T24 Refining'!Q28/'AEO T24 Refining'!Q27</f>
        <v>0</v>
      </c>
      <c r="Q10">
        <f>'AEO T24 Refining'!R28/'AEO T24 Refining'!R27</f>
        <v>0</v>
      </c>
      <c r="R10">
        <f>'AEO T24 Refining'!S28/'AEO T24 Refining'!S27</f>
        <v>0</v>
      </c>
      <c r="S10">
        <f>'AEO T24 Refining'!T28/'AEO T24 Refining'!T27</f>
        <v>0</v>
      </c>
      <c r="T10">
        <f>'AEO T24 Refining'!U28/'AEO T24 Refining'!U27</f>
        <v>0</v>
      </c>
      <c r="U10">
        <f>'AEO T24 Refining'!V28/'AEO T24 Refining'!V27</f>
        <v>0</v>
      </c>
      <c r="V10">
        <f>'AEO T24 Refining'!W28/'AEO T24 Refining'!W27</f>
        <v>0</v>
      </c>
      <c r="W10">
        <f>'AEO T24 Refining'!X28/'AEO T24 Refining'!X27</f>
        <v>0</v>
      </c>
      <c r="X10">
        <f>'AEO T24 Refining'!Y28/'AEO T24 Refining'!Y27</f>
        <v>0</v>
      </c>
      <c r="Y10">
        <f>'AEO T24 Refining'!Z28/'AEO T24 Refining'!Z27</f>
        <v>0</v>
      </c>
      <c r="Z10">
        <f>'AEO T24 Refining'!AA28/'AEO T24 Refining'!AA27</f>
        <v>0</v>
      </c>
      <c r="AA10">
        <f>'AEO T24 Refining'!AB28/'AEO T24 Refining'!AB27</f>
        <v>0</v>
      </c>
      <c r="AB10">
        <f>'AEO T24 Refining'!AC28/'AEO T24 Refining'!AC27</f>
        <v>0</v>
      </c>
      <c r="AC10">
        <f>'AEO T24 Refining'!AD28/'AEO T24 Refining'!AD27</f>
        <v>0</v>
      </c>
      <c r="AD10">
        <f>'AEO T24 Refining'!AE28/'AEO T24 Refining'!AE27</f>
        <v>0</v>
      </c>
      <c r="AE10">
        <f>'AEO T24 Refining'!AF28/'AEO T24 Refining'!AF27</f>
        <v>0</v>
      </c>
      <c r="AF10">
        <f>'AEO T24 Refining'!AG28/'AEO T24 Refining'!AG27</f>
        <v>0</v>
      </c>
    </row>
    <row r="11" spans="1:35">
      <c r="A11" t="s">
        <v>1207</v>
      </c>
      <c r="B11" s="125">
        <f>1-Calcs!C29</f>
        <v>0.82493366990680539</v>
      </c>
      <c r="C11" s="125">
        <f>1-Calcs!D29</f>
        <v>0.82223057714022674</v>
      </c>
      <c r="D11" s="125">
        <f>1-Calcs!E29</f>
        <v>0.82959335083376906</v>
      </c>
      <c r="E11" s="125">
        <f>1-Calcs!F29</f>
        <v>0.83219417636547688</v>
      </c>
      <c r="F11" s="125">
        <f>1-Calcs!G29</f>
        <v>0.83693552360945289</v>
      </c>
      <c r="G11" s="125">
        <f>1-Calcs!H29</f>
        <v>0.84000375820232387</v>
      </c>
      <c r="H11" s="125">
        <f>1-Calcs!I29</f>
        <v>0.84205916766436695</v>
      </c>
      <c r="I11" s="125">
        <f>1-Calcs!J29</f>
        <v>0.84328395910939191</v>
      </c>
      <c r="J11" s="125">
        <f>1-Calcs!K29</f>
        <v>0.84436601733139771</v>
      </c>
      <c r="K11" s="125">
        <f>1-Calcs!L29</f>
        <v>0.84522447334183259</v>
      </c>
      <c r="L11" s="125">
        <f>1-Calcs!M29</f>
        <v>0.84777513485986633</v>
      </c>
      <c r="M11" s="125">
        <f>1-Calcs!N29</f>
        <v>0.84904706371162086</v>
      </c>
      <c r="N11" s="125">
        <f>1-Calcs!O29</f>
        <v>0.85018731810251524</v>
      </c>
      <c r="O11" s="125">
        <f>1-Calcs!P29</f>
        <v>0.85083147984275143</v>
      </c>
      <c r="P11" s="125">
        <f>1-Calcs!Q29</f>
        <v>0.85136140757493717</v>
      </c>
      <c r="Q11" s="125">
        <f>1-Calcs!R29</f>
        <v>0.85214718280261226</v>
      </c>
      <c r="R11" s="125">
        <f>1-Calcs!S29</f>
        <v>0.85214909979584175</v>
      </c>
      <c r="S11" s="125">
        <f>1-Calcs!T29</f>
        <v>0.85244592704101396</v>
      </c>
      <c r="T11" s="125">
        <f>1-Calcs!U29</f>
        <v>0.85283665019597188</v>
      </c>
      <c r="U11" s="125">
        <f>1-Calcs!V29</f>
        <v>0.85212344597376477</v>
      </c>
      <c r="V11" s="125">
        <f>1-Calcs!W29</f>
        <v>0.85247817932103043</v>
      </c>
      <c r="W11" s="125">
        <f>1-Calcs!X29</f>
        <v>0.8524890563187949</v>
      </c>
      <c r="X11" s="125">
        <f>1-Calcs!Y29</f>
        <v>0.8526659123891529</v>
      </c>
      <c r="Y11" s="125">
        <f>1-Calcs!Z29</f>
        <v>0.85260993343738478</v>
      </c>
      <c r="Z11" s="125">
        <f>1-Calcs!AA29</f>
        <v>0.85243436591421251</v>
      </c>
      <c r="AA11" s="125">
        <f>1-Calcs!AB29</f>
        <v>0.85280460539481506</v>
      </c>
      <c r="AB11" s="125">
        <f>1-Calcs!AC29</f>
        <v>0.85245037905790422</v>
      </c>
      <c r="AC11" s="125">
        <f>1-Calcs!AD29</f>
        <v>0.85232939546334341</v>
      </c>
      <c r="AD11" s="125">
        <f>1-Calcs!AE29</f>
        <v>0.85229432427579033</v>
      </c>
      <c r="AE11" s="125">
        <f>1-Calcs!AF29</f>
        <v>0.85289909697565935</v>
      </c>
      <c r="AF11" s="125">
        <f>1-Calcs!AG29</f>
        <v>0.85331380750917507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  <c r="AI1" s="8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.83203125" style="128" customWidth="1"/>
    <col min="34" max="35" width="9.5" style="128" bestFit="1" customWidth="1"/>
    <col min="36" max="37" width="9.1640625" style="128" customWidth="1"/>
    <col min="38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min="1" max="1" width="39.83203125" style="128" customWidth="1"/>
    <col min="2" max="33" width="11.3320312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 s="125">
        <f>1-Calcs!C30</f>
        <v>7.6920401189789045E-2</v>
      </c>
      <c r="C10" s="125">
        <f>1-Calcs!D30</f>
        <v>7.6920401189789045E-2</v>
      </c>
      <c r="D10" s="125">
        <f>1-Calcs!E30</f>
        <v>7.6920401189789045E-2</v>
      </c>
      <c r="E10" s="125">
        <f>1-Calcs!F30</f>
        <v>7.6920401189789045E-2</v>
      </c>
      <c r="F10" s="125">
        <f>1-Calcs!G30</f>
        <v>7.6920401189789045E-2</v>
      </c>
      <c r="G10" s="125">
        <f>1-Calcs!H30</f>
        <v>7.6920401189789045E-2</v>
      </c>
      <c r="H10" s="125">
        <f>1-Calcs!I30</f>
        <v>7.6920401189789045E-2</v>
      </c>
      <c r="I10" s="125">
        <f>1-Calcs!J30</f>
        <v>7.6920401189789045E-2</v>
      </c>
      <c r="J10" s="125">
        <f>1-Calcs!K30</f>
        <v>7.6920401189789045E-2</v>
      </c>
      <c r="K10" s="125">
        <f>1-Calcs!L30</f>
        <v>7.6920401189789045E-2</v>
      </c>
      <c r="L10" s="125">
        <f>1-Calcs!M30</f>
        <v>7.6920401189789045E-2</v>
      </c>
      <c r="M10" s="125">
        <f>1-Calcs!N30</f>
        <v>7.6920401189788934E-2</v>
      </c>
      <c r="N10" s="125">
        <f>1-Calcs!O30</f>
        <v>7.6920401189789045E-2</v>
      </c>
      <c r="O10" s="125">
        <f>1-Calcs!P30</f>
        <v>7.6920401189789045E-2</v>
      </c>
      <c r="P10" s="125">
        <f>1-Calcs!Q30</f>
        <v>7.6920401189789045E-2</v>
      </c>
      <c r="Q10" s="125">
        <f>1-Calcs!R30</f>
        <v>7.6920401189789045E-2</v>
      </c>
      <c r="R10" s="125">
        <f>1-Calcs!S30</f>
        <v>7.6920401189789045E-2</v>
      </c>
      <c r="S10" s="125">
        <f>1-Calcs!T30</f>
        <v>7.6920401189789045E-2</v>
      </c>
      <c r="T10" s="125">
        <f>1-Calcs!U30</f>
        <v>7.6920401189789045E-2</v>
      </c>
      <c r="U10" s="125">
        <f>1-Calcs!V30</f>
        <v>7.6920401189789045E-2</v>
      </c>
      <c r="V10" s="125">
        <f>1-Calcs!W30</f>
        <v>7.6920401189789045E-2</v>
      </c>
      <c r="W10" s="125">
        <f>1-Calcs!X30</f>
        <v>7.6920401189789045E-2</v>
      </c>
      <c r="X10" s="125">
        <f>1-Calcs!Y30</f>
        <v>7.6920401189788934E-2</v>
      </c>
      <c r="Y10" s="125">
        <f>1-Calcs!Z30</f>
        <v>7.6920401189789045E-2</v>
      </c>
      <c r="Z10" s="125">
        <f>1-Calcs!AA30</f>
        <v>7.6920401189789045E-2</v>
      </c>
      <c r="AA10" s="125">
        <f>1-Calcs!AB30</f>
        <v>7.6920401189789045E-2</v>
      </c>
      <c r="AB10" s="125">
        <f>1-Calcs!AC30</f>
        <v>7.6920401189789045E-2</v>
      </c>
      <c r="AC10" s="125">
        <f>1-Calcs!AD30</f>
        <v>7.6920401189789045E-2</v>
      </c>
      <c r="AD10" s="125">
        <f>1-Calcs!AE30</f>
        <v>7.6920401189789045E-2</v>
      </c>
      <c r="AE10" s="125">
        <f>1-Calcs!AF30</f>
        <v>7.6920401189789045E-2</v>
      </c>
      <c r="AF10" s="125">
        <f>1-Calcs!AG30</f>
        <v>7.6920401189789045E-2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26"/>
  <sheetViews>
    <sheetView workbookViewId="0"/>
  </sheetViews>
  <sheetFormatPr baseColWidth="10" defaultColWidth="9.1640625" defaultRowHeight="15"/>
  <cols>
    <col min="1" max="1" width="39.83203125" style="128" customWidth="1"/>
    <col min="2" max="33" width="11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min="1" max="1" width="39.83203125" style="128" customWidth="1"/>
    <col min="2" max="33" width="12.5" style="128" customWidth="1"/>
    <col min="34" max="35" width="9.1640625" style="128" customWidth="1"/>
    <col min="36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s="12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 s="125">
        <f>1-Calcs!C31</f>
        <v>0</v>
      </c>
      <c r="C11" s="125">
        <f>1-Calcs!D31</f>
        <v>0</v>
      </c>
      <c r="D11" s="125">
        <f>1-Calcs!E31</f>
        <v>0</v>
      </c>
      <c r="E11" s="125">
        <f>1-Calcs!F31</f>
        <v>0</v>
      </c>
      <c r="F11" s="125">
        <f>1-Calcs!G31</f>
        <v>0</v>
      </c>
      <c r="G11" s="125">
        <f>1-Calcs!H31</f>
        <v>0</v>
      </c>
      <c r="H11" s="125">
        <f>1-Calcs!I31</f>
        <v>0</v>
      </c>
      <c r="I11" s="125">
        <f>1-Calcs!J31</f>
        <v>0</v>
      </c>
      <c r="J11" s="125">
        <f>1-Calcs!K31</f>
        <v>0</v>
      </c>
      <c r="K11" s="125">
        <f>1-Calcs!L31</f>
        <v>0</v>
      </c>
      <c r="L11" s="125">
        <f>1-Calcs!M31</f>
        <v>0</v>
      </c>
      <c r="M11" s="125">
        <f>1-Calcs!N31</f>
        <v>0</v>
      </c>
      <c r="N11" s="125">
        <f>1-Calcs!O31</f>
        <v>0</v>
      </c>
      <c r="O11" s="125">
        <f>1-Calcs!P31</f>
        <v>0</v>
      </c>
      <c r="P11" s="125">
        <f>1-Calcs!Q31</f>
        <v>0</v>
      </c>
      <c r="Q11" s="125">
        <f>1-Calcs!R31</f>
        <v>0</v>
      </c>
      <c r="R11" s="125">
        <f>1-Calcs!S31</f>
        <v>0</v>
      </c>
      <c r="S11" s="125">
        <f>1-Calcs!T31</f>
        <v>0</v>
      </c>
      <c r="T11" s="125">
        <f>1-Calcs!U31</f>
        <v>0</v>
      </c>
      <c r="U11" s="125">
        <f>1-Calcs!V31</f>
        <v>0</v>
      </c>
      <c r="V11" s="125">
        <f>1-Calcs!W31</f>
        <v>0</v>
      </c>
      <c r="W11" s="125">
        <f>1-Calcs!X31</f>
        <v>0</v>
      </c>
      <c r="X11" s="125">
        <f>1-Calcs!Y31</f>
        <v>0</v>
      </c>
      <c r="Y11" s="125">
        <f>1-Calcs!Z31</f>
        <v>0</v>
      </c>
      <c r="Z11" s="125">
        <f>1-Calcs!AA31</f>
        <v>0</v>
      </c>
      <c r="AA11" s="125">
        <f>1-Calcs!AB31</f>
        <v>0</v>
      </c>
      <c r="AB11" s="125">
        <f>1-Calcs!AC31</f>
        <v>0</v>
      </c>
      <c r="AC11" s="125">
        <f>1-Calcs!AD31</f>
        <v>0</v>
      </c>
      <c r="AD11" s="125">
        <f>1-Calcs!AE31</f>
        <v>0</v>
      </c>
      <c r="AE11" s="125">
        <f>1-Calcs!AF31</f>
        <v>0</v>
      </c>
      <c r="AF11" s="125">
        <f>1-Calcs!AG31</f>
        <v>0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min="1" max="1" width="39.83203125" style="128" customWidth="1"/>
    <col min="2" max="3" width="9.1640625" style="128" customWidth="1"/>
    <col min="4" max="16384" width="9.1640625" style="128"/>
  </cols>
  <sheetData>
    <row r="1" spans="1:35">
      <c r="A1" s="38" t="s">
        <v>1240</v>
      </c>
      <c r="B1" s="15">
        <v>2020</v>
      </c>
      <c r="C1" s="15">
        <v>2021</v>
      </c>
      <c r="D1" s="15">
        <v>2022</v>
      </c>
      <c r="E1" s="15">
        <v>2023</v>
      </c>
      <c r="F1" s="15">
        <v>2024</v>
      </c>
      <c r="G1" s="15">
        <v>2025</v>
      </c>
      <c r="H1" s="15">
        <v>2026</v>
      </c>
      <c r="I1" s="15">
        <v>2027</v>
      </c>
      <c r="J1" s="15">
        <v>2028</v>
      </c>
      <c r="K1" s="15">
        <v>2029</v>
      </c>
      <c r="L1" s="15">
        <v>2030</v>
      </c>
      <c r="M1" s="15">
        <v>2031</v>
      </c>
      <c r="N1" s="15">
        <v>2032</v>
      </c>
      <c r="O1" s="15">
        <v>2033</v>
      </c>
      <c r="P1" s="15">
        <v>2034</v>
      </c>
      <c r="Q1" s="15">
        <v>2035</v>
      </c>
      <c r="R1" s="15">
        <v>2036</v>
      </c>
      <c r="S1" s="15">
        <v>2037</v>
      </c>
      <c r="T1" s="15">
        <v>2038</v>
      </c>
      <c r="U1" s="15">
        <v>2039</v>
      </c>
      <c r="V1" s="15">
        <v>2040</v>
      </c>
      <c r="W1" s="15">
        <v>2041</v>
      </c>
      <c r="X1" s="15">
        <v>2042</v>
      </c>
      <c r="Y1" s="15">
        <v>2043</v>
      </c>
      <c r="Z1" s="15">
        <v>2044</v>
      </c>
      <c r="AA1" s="15">
        <v>2045</v>
      </c>
      <c r="AB1" s="15">
        <v>2046</v>
      </c>
      <c r="AC1" s="15">
        <v>2047</v>
      </c>
      <c r="AD1" s="15">
        <v>2048</v>
      </c>
      <c r="AE1" s="15">
        <v>2049</v>
      </c>
      <c r="AF1" s="15">
        <v>2050</v>
      </c>
      <c r="AG1" s="15"/>
      <c r="AH1" s="15"/>
      <c r="AI1" s="15"/>
    </row>
    <row r="2" spans="1:35">
      <c r="A2" t="s">
        <v>1198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5">
      <c r="A3" t="s">
        <v>1199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5">
      <c r="A4" t="s">
        <v>1200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5">
      <c r="A5" t="s">
        <v>1201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5">
      <c r="A6" t="s">
        <v>1202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5">
      <c r="A7" t="s">
        <v>1203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5">
      <c r="A8" t="s">
        <v>1204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  <row r="9" spans="1:35">
      <c r="A9" t="s">
        <v>1205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5">
      <c r="A10" t="s">
        <v>1206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5">
      <c r="A11" t="s">
        <v>1207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</row>
    <row r="12" spans="1:35">
      <c r="A12" t="s">
        <v>1208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5">
      <c r="A13" t="s">
        <v>1209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5">
      <c r="A14" t="s">
        <v>1210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</row>
    <row r="15" spans="1:35">
      <c r="A15" t="s">
        <v>1211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</row>
    <row r="16" spans="1:35">
      <c r="A16" t="s">
        <v>1212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>
      <c r="A17" t="s">
        <v>1213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>
      <c r="A18" t="s">
        <v>1214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19" spans="1:32">
      <c r="A19" t="s">
        <v>1215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</row>
    <row r="20" spans="1:32">
      <c r="A20" t="s">
        <v>1216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</row>
    <row r="21" spans="1:32">
      <c r="A21" t="s">
        <v>1217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</row>
    <row r="22" spans="1:32">
      <c r="A22" t="s">
        <v>1218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</row>
    <row r="23" spans="1:32">
      <c r="A23" t="s">
        <v>1219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</row>
    <row r="24" spans="1:32">
      <c r="A24" t="s">
        <v>1220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</row>
    <row r="25" spans="1:32">
      <c r="A25" t="s">
        <v>1221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</row>
    <row r="26" spans="1:32">
      <c r="A26" t="s">
        <v>1222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min="1" max="1" width="28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A1" s="29" t="s">
        <v>177</v>
      </c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/>
      <c r="B10" s="24"/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>
        <v>2020</v>
      </c>
      <c r="D13" s="23">
        <v>2021</v>
      </c>
      <c r="E13" s="23">
        <v>2022</v>
      </c>
      <c r="F13" s="23">
        <v>2023</v>
      </c>
      <c r="G13" s="23">
        <v>2024</v>
      </c>
      <c r="H13" s="23">
        <v>2025</v>
      </c>
      <c r="I13" s="23">
        <v>2026</v>
      </c>
      <c r="J13" s="23">
        <v>2027</v>
      </c>
      <c r="K13" s="23">
        <v>2028</v>
      </c>
      <c r="L13" s="23">
        <v>2029</v>
      </c>
      <c r="M13" s="23">
        <v>2030</v>
      </c>
      <c r="N13" s="23">
        <v>2031</v>
      </c>
      <c r="O13" s="23">
        <v>2032</v>
      </c>
      <c r="P13" s="23">
        <v>2033</v>
      </c>
      <c r="Q13" s="23">
        <v>2034</v>
      </c>
      <c r="R13" s="23">
        <v>2035</v>
      </c>
      <c r="S13" s="23">
        <v>2036</v>
      </c>
      <c r="T13" s="23">
        <v>2037</v>
      </c>
      <c r="U13" s="23">
        <v>2038</v>
      </c>
      <c r="V13" s="23">
        <v>2039</v>
      </c>
      <c r="W13" s="23">
        <v>2040</v>
      </c>
      <c r="X13" s="23">
        <v>2041</v>
      </c>
      <c r="Y13" s="23">
        <v>2042</v>
      </c>
      <c r="Z13" s="23">
        <v>2043</v>
      </c>
      <c r="AA13" s="23">
        <v>2044</v>
      </c>
      <c r="AB13" s="23">
        <v>2045</v>
      </c>
      <c r="AC13" s="23">
        <v>2046</v>
      </c>
      <c r="AD13" s="23">
        <v>2047</v>
      </c>
      <c r="AE13" s="23">
        <v>2048</v>
      </c>
      <c r="AF13" s="23">
        <v>2049</v>
      </c>
      <c r="AG13" s="23">
        <v>2050</v>
      </c>
      <c r="AH13" s="23"/>
      <c r="AI13" s="23"/>
    </row>
    <row r="14" spans="1:35" ht="15" customHeight="1" thickTop="1"/>
    <row r="15" spans="1:35" ht="15" customHeight="1">
      <c r="A15" s="30" t="s">
        <v>179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6" spans="1:35" ht="15" customHeight="1">
      <c r="B16" s="25" t="s">
        <v>181</v>
      </c>
    </row>
    <row r="17" spans="1:35" ht="15" customHeight="1">
      <c r="A17" s="30" t="s">
        <v>182</v>
      </c>
      <c r="B17" s="25" t="s">
        <v>183</v>
      </c>
      <c r="C17" s="33">
        <v>14.905047</v>
      </c>
      <c r="D17" s="33">
        <v>16.887802000000001</v>
      </c>
      <c r="E17" s="33">
        <v>17.479607000000001</v>
      </c>
      <c r="F17" s="33">
        <v>17.792708999999999</v>
      </c>
      <c r="G17" s="33">
        <v>17.963792999999999</v>
      </c>
      <c r="H17" s="33">
        <v>18.035767</v>
      </c>
      <c r="I17" s="33">
        <v>18.042712999999999</v>
      </c>
      <c r="J17" s="33">
        <v>18.014906</v>
      </c>
      <c r="K17" s="33">
        <v>17.953457</v>
      </c>
      <c r="L17" s="33">
        <v>17.974630000000001</v>
      </c>
      <c r="M17" s="33">
        <v>17.968954</v>
      </c>
      <c r="N17" s="33">
        <v>17.822732999999999</v>
      </c>
      <c r="O17" s="33">
        <v>17.800318000000001</v>
      </c>
      <c r="P17" s="33">
        <v>17.743618000000001</v>
      </c>
      <c r="Q17" s="33">
        <v>17.762913000000001</v>
      </c>
      <c r="R17" s="33">
        <v>17.711817</v>
      </c>
      <c r="S17" s="33">
        <v>17.719021000000001</v>
      </c>
      <c r="T17" s="33">
        <v>17.757532000000001</v>
      </c>
      <c r="U17" s="33">
        <v>17.746082000000001</v>
      </c>
      <c r="V17" s="33">
        <v>17.791101000000001</v>
      </c>
      <c r="W17" s="33">
        <v>17.720665</v>
      </c>
      <c r="X17" s="33">
        <v>17.736640999999999</v>
      </c>
      <c r="Y17" s="33">
        <v>17.725245999999999</v>
      </c>
      <c r="Z17" s="33">
        <v>17.660281999999999</v>
      </c>
      <c r="AA17" s="33">
        <v>17.666661999999999</v>
      </c>
      <c r="AB17" s="33">
        <v>17.612829000000001</v>
      </c>
      <c r="AC17" s="33">
        <v>17.554687999999999</v>
      </c>
      <c r="AD17" s="33">
        <v>17.612148000000001</v>
      </c>
      <c r="AE17" s="33">
        <v>17.504642</v>
      </c>
      <c r="AF17" s="33">
        <v>17.489086</v>
      </c>
      <c r="AG17" s="33">
        <v>17.532581</v>
      </c>
      <c r="AH17" s="33"/>
      <c r="AI17" s="133"/>
    </row>
    <row r="19" spans="1:35" ht="15" customHeight="1">
      <c r="B19" s="25" t="s">
        <v>184</v>
      </c>
    </row>
    <row r="20" spans="1:35" ht="15" customHeight="1">
      <c r="A20" s="30" t="s">
        <v>185</v>
      </c>
      <c r="B20" s="26" t="s">
        <v>186</v>
      </c>
      <c r="C20" s="34">
        <v>0.15</v>
      </c>
      <c r="D20" s="34">
        <v>0.161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34">
        <v>0</v>
      </c>
      <c r="AC20" s="34">
        <v>0</v>
      </c>
      <c r="AD20" s="34">
        <v>0</v>
      </c>
      <c r="AE20" s="34">
        <v>0</v>
      </c>
      <c r="AF20" s="34">
        <v>0</v>
      </c>
      <c r="AG20" s="34">
        <v>0</v>
      </c>
      <c r="AH20" s="34"/>
      <c r="AI20" s="134"/>
    </row>
    <row r="21" spans="1:35" ht="15" customHeight="1">
      <c r="A21" s="30" t="s">
        <v>187</v>
      </c>
      <c r="B21" s="26" t="s">
        <v>188</v>
      </c>
      <c r="C21" s="34">
        <v>1.986</v>
      </c>
      <c r="D21" s="34">
        <v>2.1469999999999998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4"/>
    </row>
    <row r="22" spans="1:35" ht="15" customHeight="1">
      <c r="A22" s="30" t="s">
        <v>189</v>
      </c>
      <c r="B22" s="26" t="s">
        <v>190</v>
      </c>
      <c r="C22" s="34">
        <v>7.1589999999999998</v>
      </c>
      <c r="D22" s="34">
        <v>7.734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4"/>
    </row>
    <row r="23" spans="1:35" ht="15" customHeight="1">
      <c r="A23" s="30" t="s">
        <v>191</v>
      </c>
      <c r="B23" s="26" t="s">
        <v>192</v>
      </c>
      <c r="C23" s="34">
        <v>465.14300500000002</v>
      </c>
      <c r="D23" s="34">
        <v>502.38397200000003</v>
      </c>
      <c r="E23" s="34">
        <v>497.45428500000003</v>
      </c>
      <c r="F23" s="34">
        <v>491.45266700000002</v>
      </c>
      <c r="G23" s="34">
        <v>486.24282799999997</v>
      </c>
      <c r="H23" s="34">
        <v>490.03979500000003</v>
      </c>
      <c r="I23" s="34">
        <v>478.66928100000001</v>
      </c>
      <c r="J23" s="34">
        <v>480.48275799999999</v>
      </c>
      <c r="K23" s="34">
        <v>479.21356200000002</v>
      </c>
      <c r="L23" s="34">
        <v>478.86483800000002</v>
      </c>
      <c r="M23" s="34">
        <v>483.390289</v>
      </c>
      <c r="N23" s="34">
        <v>477.20700099999999</v>
      </c>
      <c r="O23" s="34">
        <v>481.27298000000002</v>
      </c>
      <c r="P23" s="34">
        <v>479.53189099999997</v>
      </c>
      <c r="Q23" s="34">
        <v>482.05590799999999</v>
      </c>
      <c r="R23" s="34">
        <v>481.35266100000001</v>
      </c>
      <c r="S23" s="34">
        <v>484.95202599999999</v>
      </c>
      <c r="T23" s="34">
        <v>487.09536700000001</v>
      </c>
      <c r="U23" s="34">
        <v>489.139771</v>
      </c>
      <c r="V23" s="34">
        <v>492.53280599999999</v>
      </c>
      <c r="W23" s="34">
        <v>493.71621699999997</v>
      </c>
      <c r="X23" s="34">
        <v>494.922729</v>
      </c>
      <c r="Y23" s="34">
        <v>498.08099399999998</v>
      </c>
      <c r="Z23" s="34">
        <v>496.239441</v>
      </c>
      <c r="AA23" s="34">
        <v>496.25460800000002</v>
      </c>
      <c r="AB23" s="34">
        <v>493.25314300000002</v>
      </c>
      <c r="AC23" s="34">
        <v>491.13421599999998</v>
      </c>
      <c r="AD23" s="34">
        <v>490.68237299999998</v>
      </c>
      <c r="AE23" s="34">
        <v>490.54443400000002</v>
      </c>
      <c r="AF23" s="34">
        <v>489.57937600000002</v>
      </c>
      <c r="AG23" s="34">
        <v>492.27392600000002</v>
      </c>
      <c r="AH23" s="34"/>
      <c r="AI23" s="134"/>
    </row>
    <row r="24" spans="1:35" ht="15" customHeight="1">
      <c r="A24" s="30" t="s">
        <v>193</v>
      </c>
      <c r="B24" s="26" t="s">
        <v>194</v>
      </c>
      <c r="C24" s="34">
        <v>1332.4979249999999</v>
      </c>
      <c r="D24" s="34">
        <v>1439.190063</v>
      </c>
      <c r="E24" s="34">
        <v>1425.368164</v>
      </c>
      <c r="F24" s="34">
        <v>1410.085693</v>
      </c>
      <c r="G24" s="34">
        <v>1387.279663</v>
      </c>
      <c r="H24" s="34">
        <v>1388.771606</v>
      </c>
      <c r="I24" s="34">
        <v>1359.790039</v>
      </c>
      <c r="J24" s="34">
        <v>1346.836182</v>
      </c>
      <c r="K24" s="34">
        <v>1335.9776609999999</v>
      </c>
      <c r="L24" s="34">
        <v>1332.493408</v>
      </c>
      <c r="M24" s="34">
        <v>1348.6273189999999</v>
      </c>
      <c r="N24" s="34">
        <v>1327.3414310000001</v>
      </c>
      <c r="O24" s="34">
        <v>1322.4375</v>
      </c>
      <c r="P24" s="34">
        <v>1317.0043949999999</v>
      </c>
      <c r="Q24" s="34">
        <v>1334.164673</v>
      </c>
      <c r="R24" s="34">
        <v>1327.753784</v>
      </c>
      <c r="S24" s="34">
        <v>1343.606812</v>
      </c>
      <c r="T24" s="34">
        <v>1356.571655</v>
      </c>
      <c r="U24" s="34">
        <v>1359.6995850000001</v>
      </c>
      <c r="V24" s="34">
        <v>1368.248779</v>
      </c>
      <c r="W24" s="34">
        <v>1367.0905760000001</v>
      </c>
      <c r="X24" s="34">
        <v>1371.5318600000001</v>
      </c>
      <c r="Y24" s="34">
        <v>1370.8450929999999</v>
      </c>
      <c r="Z24" s="34">
        <v>1368.1311040000001</v>
      </c>
      <c r="AA24" s="34">
        <v>1367.396851</v>
      </c>
      <c r="AB24" s="34">
        <v>1387.0349120000001</v>
      </c>
      <c r="AC24" s="34">
        <v>1379.8992920000001</v>
      </c>
      <c r="AD24" s="34">
        <v>1383.3248289999999</v>
      </c>
      <c r="AE24" s="34">
        <v>1379.124634</v>
      </c>
      <c r="AF24" s="34">
        <v>1379.8149410000001</v>
      </c>
      <c r="AG24" s="34">
        <v>1377.4223629999999</v>
      </c>
      <c r="AH24" s="34"/>
      <c r="AI24" s="134"/>
    </row>
    <row r="25" spans="1:35" ht="15" customHeight="1">
      <c r="A25" s="30" t="s">
        <v>195</v>
      </c>
      <c r="B25" s="26" t="s">
        <v>196</v>
      </c>
      <c r="C25" s="34">
        <v>4.7279999999999998</v>
      </c>
      <c r="D25" s="34">
        <v>5.1050000000000004</v>
      </c>
      <c r="E25" s="34">
        <v>3.2003999999999998E-2</v>
      </c>
      <c r="F25" s="34">
        <v>26.018909000000001</v>
      </c>
      <c r="G25" s="34">
        <v>43.781815000000002</v>
      </c>
      <c r="H25" s="34">
        <v>54.060318000000002</v>
      </c>
      <c r="I25" s="34">
        <v>70.514633000000003</v>
      </c>
      <c r="J25" s="34">
        <v>76.999083999999996</v>
      </c>
      <c r="K25" s="34">
        <v>88.225905999999995</v>
      </c>
      <c r="L25" s="34">
        <v>85.562798000000001</v>
      </c>
      <c r="M25" s="34">
        <v>68.835464000000002</v>
      </c>
      <c r="N25" s="34">
        <v>78.298682999999997</v>
      </c>
      <c r="O25" s="34">
        <v>78.259338</v>
      </c>
      <c r="P25" s="34">
        <v>81.095421000000002</v>
      </c>
      <c r="Q25" s="34">
        <v>73.525443999999993</v>
      </c>
      <c r="R25" s="34">
        <v>75.812759</v>
      </c>
      <c r="S25" s="34">
        <v>72.365172999999999</v>
      </c>
      <c r="T25" s="34">
        <v>72.772591000000006</v>
      </c>
      <c r="U25" s="34">
        <v>72.908385999999993</v>
      </c>
      <c r="V25" s="34">
        <v>70.651352000000003</v>
      </c>
      <c r="W25" s="34">
        <v>72.862792999999996</v>
      </c>
      <c r="X25" s="34">
        <v>72.728904999999997</v>
      </c>
      <c r="Y25" s="34">
        <v>73.036620999999997</v>
      </c>
      <c r="Z25" s="34">
        <v>69.852813999999995</v>
      </c>
      <c r="AA25" s="34">
        <v>73.263801999999998</v>
      </c>
      <c r="AB25" s="34">
        <v>70.243026999999998</v>
      </c>
      <c r="AC25" s="34">
        <v>71.483565999999996</v>
      </c>
      <c r="AD25" s="34">
        <v>73.112221000000005</v>
      </c>
      <c r="AE25" s="34">
        <v>64.737449999999995</v>
      </c>
      <c r="AF25" s="34">
        <v>65.920029</v>
      </c>
      <c r="AG25" s="34">
        <v>68.203040999999999</v>
      </c>
      <c r="AH25" s="34"/>
      <c r="AI25" s="134"/>
    </row>
    <row r="26" spans="1:35" ht="15" customHeight="1">
      <c r="A26" s="30" t="s">
        <v>197</v>
      </c>
      <c r="B26" s="26" t="s">
        <v>198</v>
      </c>
      <c r="C26" s="34">
        <v>1811.6639399999999</v>
      </c>
      <c r="D26" s="34">
        <v>1956.720947</v>
      </c>
      <c r="E26" s="34">
        <v>1922.8544919999999</v>
      </c>
      <c r="F26" s="34">
        <v>1927.557251</v>
      </c>
      <c r="G26" s="34">
        <v>1917.3043210000001</v>
      </c>
      <c r="H26" s="34">
        <v>1932.8717039999999</v>
      </c>
      <c r="I26" s="34">
        <v>1908.973999</v>
      </c>
      <c r="J26" s="34">
        <v>1904.318115</v>
      </c>
      <c r="K26" s="34">
        <v>1903.4171140000001</v>
      </c>
      <c r="L26" s="34">
        <v>1896.9210210000001</v>
      </c>
      <c r="M26" s="34">
        <v>1900.8530270000001</v>
      </c>
      <c r="N26" s="34">
        <v>1882.847168</v>
      </c>
      <c r="O26" s="34">
        <v>1881.9697269999999</v>
      </c>
      <c r="P26" s="34">
        <v>1877.6317140000001</v>
      </c>
      <c r="Q26" s="34">
        <v>1889.7459719999999</v>
      </c>
      <c r="R26" s="34">
        <v>1884.919189</v>
      </c>
      <c r="S26" s="34">
        <v>1900.924072</v>
      </c>
      <c r="T26" s="34">
        <v>1916.4395750000001</v>
      </c>
      <c r="U26" s="34">
        <v>1921.747803</v>
      </c>
      <c r="V26" s="34">
        <v>1931.4329829999999</v>
      </c>
      <c r="W26" s="34">
        <v>1933.6695560000001</v>
      </c>
      <c r="X26" s="34">
        <v>1939.1834719999999</v>
      </c>
      <c r="Y26" s="34">
        <v>1941.9626459999999</v>
      </c>
      <c r="Z26" s="34">
        <v>1934.223389</v>
      </c>
      <c r="AA26" s="34">
        <v>1936.915283</v>
      </c>
      <c r="AB26" s="34">
        <v>1950.5311280000001</v>
      </c>
      <c r="AC26" s="34">
        <v>1942.5169679999999</v>
      </c>
      <c r="AD26" s="34">
        <v>1947.119385</v>
      </c>
      <c r="AE26" s="34">
        <v>1934.4064940000001</v>
      </c>
      <c r="AF26" s="34">
        <v>1935.314331</v>
      </c>
      <c r="AG26" s="34">
        <v>1937.8992920000001</v>
      </c>
      <c r="AH26" s="34"/>
      <c r="AI26" s="134"/>
    </row>
    <row r="27" spans="1:35" ht="15" customHeight="1">
      <c r="A27" s="30" t="s">
        <v>199</v>
      </c>
      <c r="B27" s="26" t="s">
        <v>200</v>
      </c>
      <c r="C27" s="34">
        <v>1468.8029790000001</v>
      </c>
      <c r="D27" s="34">
        <v>1559.7280270000001</v>
      </c>
      <c r="E27" s="34">
        <v>1353.7543949999999</v>
      </c>
      <c r="F27" s="34">
        <v>1311.307495</v>
      </c>
      <c r="G27" s="34">
        <v>1290.616211</v>
      </c>
      <c r="H27" s="34">
        <v>1244.647827</v>
      </c>
      <c r="I27" s="34">
        <v>1281.358154</v>
      </c>
      <c r="J27" s="34">
        <v>1274.3654790000001</v>
      </c>
      <c r="K27" s="34">
        <v>1277.670044</v>
      </c>
      <c r="L27" s="34">
        <v>1292.6621090000001</v>
      </c>
      <c r="M27" s="34">
        <v>1246.6545410000001</v>
      </c>
      <c r="N27" s="34">
        <v>1220.7655030000001</v>
      </c>
      <c r="O27" s="34">
        <v>1220.154663</v>
      </c>
      <c r="P27" s="34">
        <v>1226.1766359999999</v>
      </c>
      <c r="Q27" s="34">
        <v>1241.9492190000001</v>
      </c>
      <c r="R27" s="34">
        <v>1242.4445800000001</v>
      </c>
      <c r="S27" s="34">
        <v>1261.1182859999999</v>
      </c>
      <c r="T27" s="34">
        <v>1272.991211</v>
      </c>
      <c r="U27" s="34">
        <v>1281.0579829999999</v>
      </c>
      <c r="V27" s="34">
        <v>1306.913818</v>
      </c>
      <c r="W27" s="34">
        <v>1298.489014</v>
      </c>
      <c r="X27" s="34">
        <v>1306.2883300000001</v>
      </c>
      <c r="Y27" s="34">
        <v>1321.6923830000001</v>
      </c>
      <c r="Z27" s="34">
        <v>1338.889893</v>
      </c>
      <c r="AA27" s="34">
        <v>1342.2338870000001</v>
      </c>
      <c r="AB27" s="34">
        <v>1356.6103519999999</v>
      </c>
      <c r="AC27" s="34">
        <v>1358.8596190000001</v>
      </c>
      <c r="AD27" s="34">
        <v>1369.5085449999999</v>
      </c>
      <c r="AE27" s="34">
        <v>1396.022827</v>
      </c>
      <c r="AF27" s="34">
        <v>1404.946289</v>
      </c>
      <c r="AG27" s="34">
        <v>1434.1484379999999</v>
      </c>
      <c r="AH27" s="34"/>
      <c r="AI27" s="134"/>
    </row>
    <row r="28" spans="1:35" ht="15" customHeight="1">
      <c r="A28" s="30" t="s">
        <v>201</v>
      </c>
      <c r="B28" s="26" t="s">
        <v>202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4"/>
    </row>
    <row r="29" spans="1:35" ht="15" customHeight="1">
      <c r="A29" s="30" t="s">
        <v>203</v>
      </c>
      <c r="B29" s="26" t="s">
        <v>204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4"/>
    </row>
    <row r="30" spans="1:35" ht="15" customHeight="1">
      <c r="A30" s="30" t="s">
        <v>205</v>
      </c>
      <c r="B30" s="26" t="s">
        <v>206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134"/>
    </row>
    <row r="31" spans="1:35" ht="15" customHeight="1">
      <c r="A31" s="30" t="s">
        <v>207</v>
      </c>
      <c r="B31" s="26" t="s">
        <v>208</v>
      </c>
      <c r="C31" s="34">
        <v>24</v>
      </c>
      <c r="D31" s="34">
        <v>24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0.12259100000000001</v>
      </c>
      <c r="S31" s="34">
        <v>0.12259100000000001</v>
      </c>
      <c r="T31" s="34">
        <v>0.12259100000000001</v>
      </c>
      <c r="U31" s="34">
        <v>0.12259100000000001</v>
      </c>
      <c r="V31" s="34">
        <v>0.12259100000000001</v>
      </c>
      <c r="W31" s="34">
        <v>0.12259100000000001</v>
      </c>
      <c r="X31" s="34">
        <v>3.088689</v>
      </c>
      <c r="Y31" s="34">
        <v>10.032171999999999</v>
      </c>
      <c r="Z31" s="34">
        <v>17.303830999999999</v>
      </c>
      <c r="AA31" s="34">
        <v>30.016643999999999</v>
      </c>
      <c r="AB31" s="34">
        <v>30.016643999999999</v>
      </c>
      <c r="AC31" s="34">
        <v>30.099703000000002</v>
      </c>
      <c r="AD31" s="34">
        <v>30.101928999999998</v>
      </c>
      <c r="AE31" s="34">
        <v>30.144165000000001</v>
      </c>
      <c r="AF31" s="34">
        <v>30.151713999999998</v>
      </c>
      <c r="AG31" s="34">
        <v>30.102277999999998</v>
      </c>
      <c r="AH31" s="34"/>
      <c r="AI31" s="134"/>
    </row>
    <row r="32" spans="1:35" ht="15" customHeight="1">
      <c r="A32" s="30" t="s">
        <v>209</v>
      </c>
      <c r="B32" s="26" t="s">
        <v>210</v>
      </c>
      <c r="C32" s="34">
        <v>904.565247</v>
      </c>
      <c r="D32" s="34">
        <v>881.06860400000005</v>
      </c>
      <c r="E32" s="34">
        <v>871.39929199999995</v>
      </c>
      <c r="F32" s="34">
        <v>878.04791299999999</v>
      </c>
      <c r="G32" s="34">
        <v>886.69226100000003</v>
      </c>
      <c r="H32" s="34">
        <v>893.32470699999999</v>
      </c>
      <c r="I32" s="34">
        <v>898.71209699999997</v>
      </c>
      <c r="J32" s="34">
        <v>902.63311799999997</v>
      </c>
      <c r="K32" s="34">
        <v>906.36199999999997</v>
      </c>
      <c r="L32" s="34">
        <v>909.52740500000004</v>
      </c>
      <c r="M32" s="34">
        <v>919.70165999999995</v>
      </c>
      <c r="N32" s="34">
        <v>922.91216999999995</v>
      </c>
      <c r="O32" s="34">
        <v>927.17205799999999</v>
      </c>
      <c r="P32" s="34">
        <v>932.37939500000005</v>
      </c>
      <c r="Q32" s="34">
        <v>937.20068400000002</v>
      </c>
      <c r="R32" s="34">
        <v>941.75030500000003</v>
      </c>
      <c r="S32" s="34">
        <v>949.89202899999998</v>
      </c>
      <c r="T32" s="34">
        <v>956.08252000000005</v>
      </c>
      <c r="U32" s="34">
        <v>962.67260699999997</v>
      </c>
      <c r="V32" s="34">
        <v>970.09393299999999</v>
      </c>
      <c r="W32" s="34">
        <v>978.64288299999998</v>
      </c>
      <c r="X32" s="34">
        <v>986.86077899999998</v>
      </c>
      <c r="Y32" s="34">
        <v>996.39758300000005</v>
      </c>
      <c r="Z32" s="34">
        <v>1006.248047</v>
      </c>
      <c r="AA32" s="34">
        <v>1023.948364</v>
      </c>
      <c r="AB32" s="34">
        <v>1033.163086</v>
      </c>
      <c r="AC32" s="34">
        <v>1042.666138</v>
      </c>
      <c r="AD32" s="34">
        <v>1052.415649</v>
      </c>
      <c r="AE32" s="34">
        <v>1062.65625</v>
      </c>
      <c r="AF32" s="34">
        <v>1073.288452</v>
      </c>
      <c r="AG32" s="34">
        <v>1084.1918949999999</v>
      </c>
      <c r="AH32" s="34"/>
      <c r="AI32" s="134"/>
    </row>
    <row r="33" spans="1:35" ht="15" customHeight="1">
      <c r="A33" s="30" t="s">
        <v>211</v>
      </c>
      <c r="B33" s="26" t="s">
        <v>212</v>
      </c>
      <c r="C33" s="34">
        <v>183.73800700000001</v>
      </c>
      <c r="D33" s="34">
        <v>195.48799099999999</v>
      </c>
      <c r="E33" s="34">
        <v>186.43525700000001</v>
      </c>
      <c r="F33" s="34">
        <v>181.92243999999999</v>
      </c>
      <c r="G33" s="34">
        <v>178.67967200000001</v>
      </c>
      <c r="H33" s="34">
        <v>177.22361799999999</v>
      </c>
      <c r="I33" s="34">
        <v>177.379715</v>
      </c>
      <c r="J33" s="34">
        <v>176.161407</v>
      </c>
      <c r="K33" s="34">
        <v>176.25470000000001</v>
      </c>
      <c r="L33" s="34">
        <v>177.569794</v>
      </c>
      <c r="M33" s="34">
        <v>182.34806800000001</v>
      </c>
      <c r="N33" s="34">
        <v>180.809799</v>
      </c>
      <c r="O33" s="34">
        <v>181.42254600000001</v>
      </c>
      <c r="P33" s="34">
        <v>181.21112099999999</v>
      </c>
      <c r="Q33" s="34">
        <v>183.38855000000001</v>
      </c>
      <c r="R33" s="34">
        <v>183.57119800000001</v>
      </c>
      <c r="S33" s="34">
        <v>185.22053500000001</v>
      </c>
      <c r="T33" s="34">
        <v>186.65741</v>
      </c>
      <c r="U33" s="34">
        <v>187.421875</v>
      </c>
      <c r="V33" s="34">
        <v>188.34783899999999</v>
      </c>
      <c r="W33" s="34">
        <v>188.65841699999999</v>
      </c>
      <c r="X33" s="34">
        <v>189.419678</v>
      </c>
      <c r="Y33" s="34">
        <v>191.547516</v>
      </c>
      <c r="Z33" s="34">
        <v>193.260391</v>
      </c>
      <c r="AA33" s="34">
        <v>194.52763400000001</v>
      </c>
      <c r="AB33" s="34">
        <v>195.92982499999999</v>
      </c>
      <c r="AC33" s="34">
        <v>196.502197</v>
      </c>
      <c r="AD33" s="34">
        <v>197.49458300000001</v>
      </c>
      <c r="AE33" s="34">
        <v>198.51693700000001</v>
      </c>
      <c r="AF33" s="34">
        <v>199.58959999999999</v>
      </c>
      <c r="AG33" s="34">
        <v>201.45791600000001</v>
      </c>
      <c r="AH33" s="34"/>
      <c r="AI33" s="134"/>
    </row>
    <row r="34" spans="1:35" ht="15" customHeight="1">
      <c r="A34" s="30" t="s">
        <v>213</v>
      </c>
      <c r="B34" s="25" t="s">
        <v>130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133"/>
    </row>
    <row r="36" spans="1:35" ht="15" customHeight="1">
      <c r="B36" s="25" t="s">
        <v>214</v>
      </c>
    </row>
    <row r="37" spans="1:35" ht="15" customHeight="1">
      <c r="A37" s="30" t="s">
        <v>215</v>
      </c>
      <c r="B37" s="25" t="s">
        <v>216</v>
      </c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133"/>
    </row>
    <row r="39" spans="1:35" ht="15" customHeight="1">
      <c r="B39" s="25" t="s">
        <v>217</v>
      </c>
    </row>
    <row r="40" spans="1:35" ht="15" customHeight="1">
      <c r="B40" s="25" t="s">
        <v>218</v>
      </c>
    </row>
    <row r="41" spans="1:35" ht="15" customHeight="1">
      <c r="A41" s="30" t="s">
        <v>219</v>
      </c>
      <c r="B41" s="26" t="s">
        <v>220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134"/>
    </row>
    <row r="42" spans="1:35" ht="15" customHeight="1">
      <c r="A42" s="30" t="s">
        <v>221</v>
      </c>
      <c r="B42" s="26" t="s">
        <v>222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134"/>
    </row>
    <row r="43" spans="1:35" ht="15" customHeight="1">
      <c r="A43" s="30" t="s">
        <v>223</v>
      </c>
      <c r="B43" s="26" t="s">
        <v>224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134"/>
    </row>
    <row r="44" spans="1:35" ht="15" customHeight="1">
      <c r="A44" s="30" t="s">
        <v>225</v>
      </c>
      <c r="B44" s="26" t="s">
        <v>226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134"/>
    </row>
    <row r="45" spans="1:35" ht="15" customHeight="1">
      <c r="A45" s="30" t="s">
        <v>227</v>
      </c>
      <c r="B45" s="26" t="s">
        <v>228</v>
      </c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134"/>
    </row>
    <row r="46" spans="1:35" ht="15" customHeight="1">
      <c r="A46" s="30" t="s">
        <v>229</v>
      </c>
      <c r="B46" s="26" t="s">
        <v>230</v>
      </c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134"/>
    </row>
    <row r="47" spans="1:35" ht="15" customHeight="1">
      <c r="A47" s="30" t="s">
        <v>231</v>
      </c>
      <c r="B47" s="26" t="s">
        <v>232</v>
      </c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134"/>
    </row>
    <row r="48" spans="1:35" ht="15" customHeight="1">
      <c r="A48" s="30" t="s">
        <v>233</v>
      </c>
      <c r="B48" s="26" t="s">
        <v>234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134"/>
    </row>
    <row r="49" spans="1:35" ht="15" customHeight="1">
      <c r="A49" s="30" t="s">
        <v>235</v>
      </c>
      <c r="B49" s="26" t="s">
        <v>236</v>
      </c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134"/>
    </row>
    <row r="50" spans="1:35" ht="15" customHeight="1">
      <c r="A50" s="30" t="s">
        <v>237</v>
      </c>
      <c r="B50" s="26" t="s">
        <v>238</v>
      </c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134"/>
    </row>
    <row r="51" spans="1:35" ht="15" customHeight="1">
      <c r="A51" s="30" t="s">
        <v>239</v>
      </c>
      <c r="B51" s="25" t="s">
        <v>240</v>
      </c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133"/>
    </row>
    <row r="53" spans="1:35" ht="15" customHeight="1">
      <c r="B53" s="25" t="s">
        <v>241</v>
      </c>
    </row>
    <row r="54" spans="1:35" ht="15" customHeight="1">
      <c r="A54" s="30" t="s">
        <v>242</v>
      </c>
      <c r="B54" s="25" t="s">
        <v>243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133"/>
    </row>
    <row r="57" spans="1:35" ht="15" customHeight="1">
      <c r="B57" s="25" t="s">
        <v>244</v>
      </c>
    </row>
    <row r="58" spans="1:35" ht="15" customHeight="1">
      <c r="B58" s="25" t="s">
        <v>245</v>
      </c>
    </row>
    <row r="59" spans="1:35" ht="15" customHeight="1">
      <c r="A59" s="30" t="s">
        <v>246</v>
      </c>
      <c r="B59" s="26" t="s">
        <v>220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134"/>
    </row>
    <row r="60" spans="1:35" ht="15" customHeight="1">
      <c r="A60" s="30" t="s">
        <v>247</v>
      </c>
      <c r="B60" s="26" t="s">
        <v>222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134"/>
    </row>
    <row r="61" spans="1:35" ht="15" customHeight="1">
      <c r="A61" s="30" t="s">
        <v>248</v>
      </c>
      <c r="B61" s="26" t="s">
        <v>224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134"/>
    </row>
    <row r="62" spans="1:35" ht="15" customHeight="1">
      <c r="A62" s="30" t="s">
        <v>249</v>
      </c>
      <c r="B62" s="26" t="s">
        <v>226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134"/>
    </row>
    <row r="63" spans="1:35" ht="15" customHeight="1">
      <c r="A63" s="30" t="s">
        <v>250</v>
      </c>
      <c r="B63" s="26" t="s">
        <v>228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134"/>
    </row>
    <row r="64" spans="1:35" ht="15" customHeight="1">
      <c r="A64" s="30" t="s">
        <v>251</v>
      </c>
      <c r="B64" s="26" t="s">
        <v>230</v>
      </c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134"/>
    </row>
    <row r="65" spans="1:35" ht="15" customHeight="1">
      <c r="A65" s="30" t="s">
        <v>252</v>
      </c>
      <c r="B65" s="26" t="s">
        <v>232</v>
      </c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134"/>
    </row>
    <row r="66" spans="1:35" ht="15" customHeight="1">
      <c r="A66" s="30" t="s">
        <v>253</v>
      </c>
      <c r="B66" s="26" t="s">
        <v>234</v>
      </c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134"/>
    </row>
    <row r="67" spans="1:35" ht="15" customHeight="1">
      <c r="A67" s="30" t="s">
        <v>254</v>
      </c>
      <c r="B67" s="26" t="s">
        <v>255</v>
      </c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134"/>
    </row>
    <row r="68" spans="1:35" ht="15" customHeight="1">
      <c r="A68" s="30" t="s">
        <v>256</v>
      </c>
      <c r="B68" s="26" t="s">
        <v>238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134"/>
    </row>
    <row r="69" spans="1:35" ht="15" customHeight="1">
      <c r="A69" s="30" t="s">
        <v>257</v>
      </c>
      <c r="B69" s="25" t="s">
        <v>130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133"/>
    </row>
    <row r="71" spans="1:35" ht="15" customHeight="1">
      <c r="B71" s="25" t="s">
        <v>258</v>
      </c>
    </row>
    <row r="72" spans="1:35" ht="15" customHeight="1">
      <c r="B72" s="25" t="s">
        <v>259</v>
      </c>
    </row>
    <row r="73" spans="1:35" ht="15" customHeight="1">
      <c r="A73" s="30" t="s">
        <v>260</v>
      </c>
      <c r="B73" s="26" t="s">
        <v>261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4"/>
    </row>
    <row r="74" spans="1:35" ht="15" customHeight="1">
      <c r="A74" s="30" t="s">
        <v>262</v>
      </c>
      <c r="B74" s="26" t="s">
        <v>234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134"/>
    </row>
    <row r="75" spans="1:35" ht="15" customHeight="1">
      <c r="A75" s="30" t="s">
        <v>263</v>
      </c>
      <c r="B75" s="26" t="s">
        <v>264</v>
      </c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134"/>
    </row>
    <row r="76" spans="1:35" ht="15" customHeight="1">
      <c r="A76" s="30" t="s">
        <v>265</v>
      </c>
      <c r="B76" s="26" t="s">
        <v>266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4"/>
    </row>
    <row r="77" spans="1:35" ht="15" customHeight="1">
      <c r="A77" s="30" t="s">
        <v>267</v>
      </c>
      <c r="B77" s="25" t="s">
        <v>240</v>
      </c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133"/>
    </row>
    <row r="78" spans="1:35" ht="15" customHeight="1">
      <c r="B78" s="25" t="s">
        <v>268</v>
      </c>
    </row>
    <row r="79" spans="1:35" ht="15" customHeight="1">
      <c r="A79" s="30" t="s">
        <v>269</v>
      </c>
      <c r="B79" s="26" t="s">
        <v>261</v>
      </c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134"/>
    </row>
    <row r="80" spans="1:35" ht="15" customHeight="1">
      <c r="A80" s="30" t="s">
        <v>270</v>
      </c>
      <c r="B80" s="26" t="s">
        <v>234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134"/>
    </row>
    <row r="81" spans="1:35" ht="15" customHeight="1">
      <c r="A81" s="30" t="s">
        <v>271</v>
      </c>
      <c r="B81" s="26" t="s">
        <v>264</v>
      </c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134"/>
    </row>
    <row r="82" spans="1:35" ht="15" customHeight="1">
      <c r="A82" s="30" t="s">
        <v>272</v>
      </c>
      <c r="B82" s="26" t="s">
        <v>266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134"/>
    </row>
    <row r="83" spans="1:35" ht="15" customHeight="1">
      <c r="A83" s="30" t="s">
        <v>273</v>
      </c>
      <c r="B83" s="25" t="s">
        <v>240</v>
      </c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133"/>
    </row>
    <row r="84" spans="1:35" ht="15" customHeight="1">
      <c r="B84" s="25" t="s">
        <v>274</v>
      </c>
    </row>
    <row r="85" spans="1:35" ht="15" customHeight="1">
      <c r="A85" s="30" t="s">
        <v>275</v>
      </c>
      <c r="B85" s="26" t="s">
        <v>276</v>
      </c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134"/>
    </row>
    <row r="86" spans="1:35" ht="15" customHeight="1">
      <c r="A86" s="30" t="s">
        <v>277</v>
      </c>
      <c r="B86" s="26" t="s">
        <v>278</v>
      </c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134"/>
    </row>
    <row r="88" spans="1:35" ht="15" customHeight="1">
      <c r="B88" s="25" t="s">
        <v>279</v>
      </c>
    </row>
    <row r="89" spans="1:35" ht="15" customHeight="1">
      <c r="B89" s="25" t="s">
        <v>280</v>
      </c>
    </row>
    <row r="90" spans="1:35" ht="15" customHeight="1">
      <c r="A90" s="30" t="s">
        <v>281</v>
      </c>
      <c r="B90" s="26" t="s">
        <v>282</v>
      </c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134"/>
    </row>
    <row r="91" spans="1:35" ht="15" customHeight="1">
      <c r="A91" s="30" t="s">
        <v>283</v>
      </c>
      <c r="B91" s="26" t="s">
        <v>284</v>
      </c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134"/>
    </row>
    <row r="92" spans="1:35" ht="15" customHeight="1">
      <c r="A92" s="30" t="s">
        <v>285</v>
      </c>
      <c r="B92" s="26" t="s">
        <v>286</v>
      </c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134"/>
    </row>
    <row r="93" spans="1:35" ht="15" customHeight="1">
      <c r="A93" s="30" t="s">
        <v>287</v>
      </c>
      <c r="B93" s="25" t="s">
        <v>288</v>
      </c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133"/>
    </row>
    <row r="94" spans="1:35" ht="15" customHeight="1" thickBot="1"/>
    <row r="95" spans="1:35" ht="15" customHeight="1">
      <c r="B95" s="129" t="s">
        <v>289</v>
      </c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  <c r="V95" s="129"/>
      <c r="W95" s="129"/>
      <c r="X95" s="129"/>
      <c r="Y95" s="129"/>
      <c r="Z95" s="129"/>
      <c r="AA95" s="129"/>
      <c r="AB95" s="129"/>
      <c r="AC95" s="129"/>
      <c r="AD95" s="129"/>
      <c r="AE95" s="129"/>
      <c r="AF95" s="129"/>
      <c r="AG95" s="129"/>
      <c r="AH95" s="129"/>
      <c r="AI95" s="129"/>
    </row>
    <row r="96" spans="1:35" ht="15" customHeight="1">
      <c r="B96" s="31" t="s">
        <v>290</v>
      </c>
    </row>
    <row r="97" spans="2:2" ht="15" customHeight="1">
      <c r="B97" s="31" t="s">
        <v>291</v>
      </c>
    </row>
    <row r="98" spans="2:2" ht="15" customHeight="1">
      <c r="B98" s="31" t="s">
        <v>292</v>
      </c>
    </row>
    <row r="99" spans="2:2" ht="15" customHeight="1">
      <c r="B99" s="31" t="s">
        <v>293</v>
      </c>
    </row>
    <row r="100" spans="2:2" ht="15" customHeight="1">
      <c r="B100" s="31" t="s">
        <v>294</v>
      </c>
    </row>
    <row r="101" spans="2:2" ht="15" customHeight="1">
      <c r="B101" s="31" t="s">
        <v>295</v>
      </c>
    </row>
    <row r="102" spans="2:2" ht="15" customHeight="1">
      <c r="B102" s="31" t="s">
        <v>296</v>
      </c>
    </row>
    <row r="103" spans="2:2" ht="15" customHeight="1">
      <c r="B103" s="31" t="s">
        <v>297</v>
      </c>
    </row>
    <row r="104" spans="2:2" ht="15" customHeight="1">
      <c r="B104" s="31" t="s">
        <v>298</v>
      </c>
    </row>
    <row r="105" spans="2:2" ht="15" customHeight="1">
      <c r="B105" s="31" t="s">
        <v>299</v>
      </c>
    </row>
    <row r="106" spans="2:2" ht="15" customHeight="1">
      <c r="B106" s="31" t="s">
        <v>300</v>
      </c>
    </row>
    <row r="107" spans="2:2" ht="15" customHeight="1">
      <c r="B107" s="31" t="s">
        <v>301</v>
      </c>
    </row>
    <row r="108" spans="2:2" ht="15" customHeight="1">
      <c r="B108" s="31" t="s">
        <v>302</v>
      </c>
    </row>
    <row r="109" spans="2:2" ht="15" customHeight="1">
      <c r="B109" s="31" t="s">
        <v>303</v>
      </c>
    </row>
    <row r="110" spans="2:2" ht="15" customHeight="1">
      <c r="B110" s="31" t="s">
        <v>304</v>
      </c>
    </row>
    <row r="111" spans="2:2" ht="15" customHeight="1">
      <c r="B111" s="31" t="s">
        <v>305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min="1" max="1" width="28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306</v>
      </c>
      <c r="B10" s="24" t="s">
        <v>307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308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309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A18" s="30" t="s">
        <v>311</v>
      </c>
      <c r="B18" s="26" t="s">
        <v>186</v>
      </c>
      <c r="C18" s="34">
        <v>2.570004</v>
      </c>
      <c r="D18" s="34">
        <v>4.9463720000000002</v>
      </c>
      <c r="E18" s="34">
        <v>3.584425</v>
      </c>
      <c r="F18" s="34">
        <v>2.3968419999999999</v>
      </c>
      <c r="G18" s="34">
        <v>1.7294160000000001</v>
      </c>
      <c r="H18" s="34">
        <v>1.5271319999999999</v>
      </c>
      <c r="I18" s="34">
        <v>1.3252889999999999</v>
      </c>
      <c r="J18" s="34">
        <v>1.3086979999999999</v>
      </c>
      <c r="K18" s="34">
        <v>1.326117</v>
      </c>
      <c r="L18" s="34">
        <v>1.350409</v>
      </c>
      <c r="M18" s="34">
        <v>1.330503</v>
      </c>
      <c r="N18" s="34">
        <v>1.3566009999999999</v>
      </c>
      <c r="O18" s="34">
        <v>1.334525</v>
      </c>
      <c r="P18" s="34">
        <v>1.332309</v>
      </c>
      <c r="Q18" s="34">
        <v>1.307064</v>
      </c>
      <c r="R18" s="34">
        <v>1.296343</v>
      </c>
      <c r="S18" s="34">
        <v>1.299288</v>
      </c>
      <c r="T18" s="34">
        <v>1.2624379999999999</v>
      </c>
      <c r="U18" s="34">
        <v>1.215517</v>
      </c>
      <c r="V18" s="34">
        <v>1.1975169999999999</v>
      </c>
      <c r="W18" s="34">
        <v>1.137421</v>
      </c>
      <c r="X18" s="34">
        <v>1.118987</v>
      </c>
      <c r="Y18" s="34">
        <v>1.100128</v>
      </c>
      <c r="Z18" s="34">
        <v>1.075636</v>
      </c>
      <c r="AA18" s="34">
        <v>1.0513920000000001</v>
      </c>
      <c r="AB18" s="34">
        <v>1.020993</v>
      </c>
      <c r="AC18" s="34">
        <v>0.99430099999999999</v>
      </c>
      <c r="AD18" s="34">
        <v>0.97513799999999995</v>
      </c>
      <c r="AE18" s="34">
        <v>0.950295</v>
      </c>
      <c r="AF18" s="34">
        <v>0.92070600000000002</v>
      </c>
      <c r="AG18" s="34">
        <v>0.91101100000000002</v>
      </c>
      <c r="AH18" s="34"/>
      <c r="AI18" s="134"/>
    </row>
    <row r="19" spans="1:35" ht="15" customHeight="1">
      <c r="A19" s="30" t="s">
        <v>312</v>
      </c>
      <c r="B19" s="26" t="s">
        <v>188</v>
      </c>
      <c r="C19" s="34">
        <v>15.745842</v>
      </c>
      <c r="D19" s="34">
        <v>25.588573</v>
      </c>
      <c r="E19" s="34">
        <v>20.870815</v>
      </c>
      <c r="F19" s="34">
        <v>16.410357999999999</v>
      </c>
      <c r="G19" s="34">
        <v>14.218937</v>
      </c>
      <c r="H19" s="34">
        <v>13.815626999999999</v>
      </c>
      <c r="I19" s="34">
        <v>13.406286</v>
      </c>
      <c r="J19" s="34">
        <v>13.466301</v>
      </c>
      <c r="K19" s="34">
        <v>13.605207</v>
      </c>
      <c r="L19" s="34">
        <v>13.692508999999999</v>
      </c>
      <c r="M19" s="34">
        <v>13.925649999999999</v>
      </c>
      <c r="N19" s="34">
        <v>13.972553</v>
      </c>
      <c r="O19" s="34">
        <v>13.981679</v>
      </c>
      <c r="P19" s="34">
        <v>14.031672</v>
      </c>
      <c r="Q19" s="34">
        <v>14.072319</v>
      </c>
      <c r="R19" s="34">
        <v>14.169069</v>
      </c>
      <c r="S19" s="34">
        <v>14.361848999999999</v>
      </c>
      <c r="T19" s="34">
        <v>14.345586000000001</v>
      </c>
      <c r="U19" s="34">
        <v>14.305217000000001</v>
      </c>
      <c r="V19" s="34">
        <v>14.383122</v>
      </c>
      <c r="W19" s="34">
        <v>14.262403000000001</v>
      </c>
      <c r="X19" s="34">
        <v>14.276825000000001</v>
      </c>
      <c r="Y19" s="34">
        <v>14.31148</v>
      </c>
      <c r="Z19" s="34">
        <v>14.294838</v>
      </c>
      <c r="AA19" s="34">
        <v>14.258540999999999</v>
      </c>
      <c r="AB19" s="34">
        <v>14.22406</v>
      </c>
      <c r="AC19" s="34">
        <v>14.234467</v>
      </c>
      <c r="AD19" s="34">
        <v>14.279954999999999</v>
      </c>
      <c r="AE19" s="34">
        <v>14.364417</v>
      </c>
      <c r="AF19" s="34">
        <v>14.376567</v>
      </c>
      <c r="AG19" s="34">
        <v>14.468688</v>
      </c>
      <c r="AH19" s="34"/>
      <c r="AI19" s="134"/>
    </row>
    <row r="20" spans="1:35" ht="15" customHeight="1">
      <c r="A20" s="30" t="s">
        <v>313</v>
      </c>
      <c r="B20" s="26" t="s">
        <v>314</v>
      </c>
      <c r="C20" s="34">
        <v>7.1707219999999996</v>
      </c>
      <c r="D20" s="34">
        <v>11.153480999999999</v>
      </c>
      <c r="E20" s="34">
        <v>7.2622640000000001</v>
      </c>
      <c r="F20" s="34">
        <v>7.2620500000000003</v>
      </c>
      <c r="G20" s="34">
        <v>5.9436790000000004</v>
      </c>
      <c r="H20" s="34">
        <v>5.5852250000000003</v>
      </c>
      <c r="I20" s="34">
        <v>5.2907409999999997</v>
      </c>
      <c r="J20" s="34">
        <v>5.290813</v>
      </c>
      <c r="K20" s="34">
        <v>5.3070719999999998</v>
      </c>
      <c r="L20" s="34">
        <v>5.3329899999999997</v>
      </c>
      <c r="M20" s="34">
        <v>5.3920490000000001</v>
      </c>
      <c r="N20" s="34">
        <v>5.389462</v>
      </c>
      <c r="O20" s="34">
        <v>5.3705069999999999</v>
      </c>
      <c r="P20" s="34">
        <v>5.3813810000000002</v>
      </c>
      <c r="Q20" s="34">
        <v>5.3769289999999996</v>
      </c>
      <c r="R20" s="34">
        <v>5.3963710000000003</v>
      </c>
      <c r="S20" s="34">
        <v>5.4420650000000004</v>
      </c>
      <c r="T20" s="34">
        <v>5.3956670000000004</v>
      </c>
      <c r="U20" s="34">
        <v>5.349208</v>
      </c>
      <c r="V20" s="34">
        <v>5.3401779999999999</v>
      </c>
      <c r="W20" s="34">
        <v>5.2792539999999999</v>
      </c>
      <c r="X20" s="34">
        <v>5.270804</v>
      </c>
      <c r="Y20" s="34">
        <v>5.2706429999999997</v>
      </c>
      <c r="Z20" s="34">
        <v>5.261164</v>
      </c>
      <c r="AA20" s="34">
        <v>5.2290419999999997</v>
      </c>
      <c r="AB20" s="34">
        <v>5.2143470000000001</v>
      </c>
      <c r="AC20" s="34">
        <v>5.1957000000000004</v>
      </c>
      <c r="AD20" s="34">
        <v>5.19313</v>
      </c>
      <c r="AE20" s="34">
        <v>5.2026430000000001</v>
      </c>
      <c r="AF20" s="34">
        <v>5.1881389999999996</v>
      </c>
      <c r="AG20" s="34">
        <v>5.2123989999999996</v>
      </c>
      <c r="AH20" s="34"/>
      <c r="AI20" s="134"/>
    </row>
    <row r="21" spans="1:35" ht="15" customHeight="1">
      <c r="A21" s="30" t="s">
        <v>315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4"/>
    </row>
    <row r="22" spans="1:35" ht="15" customHeight="1">
      <c r="A22" s="30" t="s">
        <v>316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4"/>
    </row>
    <row r="23" spans="1:35" ht="15" customHeight="1">
      <c r="A23" s="30" t="s">
        <v>317</v>
      </c>
      <c r="B23" s="26" t="s">
        <v>200</v>
      </c>
      <c r="C23" s="34">
        <v>695.34313999999995</v>
      </c>
      <c r="D23" s="34">
        <v>690.56298800000002</v>
      </c>
      <c r="E23" s="34">
        <v>737.25866699999995</v>
      </c>
      <c r="F23" s="34">
        <v>765.58111599999995</v>
      </c>
      <c r="G23" s="34">
        <v>784.22875999999997</v>
      </c>
      <c r="H23" s="34">
        <v>795.04736300000002</v>
      </c>
      <c r="I23" s="34">
        <v>802.84533699999997</v>
      </c>
      <c r="J23" s="34">
        <v>807.57568400000002</v>
      </c>
      <c r="K23" s="34">
        <v>811.56488000000002</v>
      </c>
      <c r="L23" s="34">
        <v>815.64135699999997</v>
      </c>
      <c r="M23" s="34">
        <v>813.96447799999999</v>
      </c>
      <c r="N23" s="34">
        <v>817.08813499999997</v>
      </c>
      <c r="O23" s="34">
        <v>820.57788100000005</v>
      </c>
      <c r="P23" s="34">
        <v>826.48529099999996</v>
      </c>
      <c r="Q23" s="34">
        <v>834.75256300000001</v>
      </c>
      <c r="R23" s="34">
        <v>843.13830600000006</v>
      </c>
      <c r="S23" s="34">
        <v>851.88763400000005</v>
      </c>
      <c r="T23" s="34">
        <v>860.610229</v>
      </c>
      <c r="U23" s="34">
        <v>869.92059300000005</v>
      </c>
      <c r="V23" s="34">
        <v>879.55670199999997</v>
      </c>
      <c r="W23" s="34">
        <v>889.54937700000005</v>
      </c>
      <c r="X23" s="34">
        <v>898.62914999999998</v>
      </c>
      <c r="Y23" s="34">
        <v>907.80255099999999</v>
      </c>
      <c r="Z23" s="34">
        <v>917.44769299999996</v>
      </c>
      <c r="AA23" s="34">
        <v>927.00280799999996</v>
      </c>
      <c r="AB23" s="34">
        <v>937.41137700000002</v>
      </c>
      <c r="AC23" s="34">
        <v>947.88452099999995</v>
      </c>
      <c r="AD23" s="34">
        <v>958.23339799999997</v>
      </c>
      <c r="AE23" s="34">
        <v>970.21673599999997</v>
      </c>
      <c r="AF23" s="34">
        <v>982.49279799999999</v>
      </c>
      <c r="AG23" s="34">
        <v>994.40655500000003</v>
      </c>
      <c r="AH23" s="34"/>
      <c r="AI23" s="134"/>
    </row>
    <row r="24" spans="1:35" ht="15" customHeight="1">
      <c r="A24" s="30" t="s">
        <v>318</v>
      </c>
      <c r="B24" s="26" t="s">
        <v>319</v>
      </c>
      <c r="C24" s="34">
        <v>111.31398</v>
      </c>
      <c r="D24" s="34">
        <v>111.694237</v>
      </c>
      <c r="E24" s="34">
        <v>113.034683</v>
      </c>
      <c r="F24" s="34">
        <v>114.585449</v>
      </c>
      <c r="G24" s="34">
        <v>116.156059</v>
      </c>
      <c r="H24" s="34">
        <v>116.946686</v>
      </c>
      <c r="I24" s="34">
        <v>117.73391700000001</v>
      </c>
      <c r="J24" s="34">
        <v>118.525322</v>
      </c>
      <c r="K24" s="34">
        <v>119.329269</v>
      </c>
      <c r="L24" s="34">
        <v>119.736969</v>
      </c>
      <c r="M24" s="34">
        <v>120.123413</v>
      </c>
      <c r="N24" s="34">
        <v>120.513992</v>
      </c>
      <c r="O24" s="34">
        <v>120.93100699999999</v>
      </c>
      <c r="P24" s="34">
        <v>120.979118</v>
      </c>
      <c r="Q24" s="34">
        <v>121.054665</v>
      </c>
      <c r="R24" s="34">
        <v>121.136887</v>
      </c>
      <c r="S24" s="34">
        <v>121.230385</v>
      </c>
      <c r="T24" s="34">
        <v>121.326294</v>
      </c>
      <c r="U24" s="34">
        <v>121.423233</v>
      </c>
      <c r="V24" s="34">
        <v>121.52531399999999</v>
      </c>
      <c r="W24" s="34">
        <v>121.636047</v>
      </c>
      <c r="X24" s="34">
        <v>121.750214</v>
      </c>
      <c r="Y24" s="34">
        <v>121.86901899999999</v>
      </c>
      <c r="Z24" s="34">
        <v>121.99076100000001</v>
      </c>
      <c r="AA24" s="34">
        <v>122.111954</v>
      </c>
      <c r="AB24" s="34">
        <v>122.239197</v>
      </c>
      <c r="AC24" s="34">
        <v>122.36520400000001</v>
      </c>
      <c r="AD24" s="34">
        <v>122.49472</v>
      </c>
      <c r="AE24" s="34">
        <v>122.635239</v>
      </c>
      <c r="AF24" s="34">
        <v>122.776314</v>
      </c>
      <c r="AG24" s="34">
        <v>122.92229500000001</v>
      </c>
      <c r="AH24" s="34"/>
      <c r="AI24" s="134"/>
    </row>
    <row r="25" spans="1:35" ht="15" customHeight="1">
      <c r="A25" s="30" t="s">
        <v>320</v>
      </c>
      <c r="B25" s="26" t="s">
        <v>321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134"/>
    </row>
    <row r="26" spans="1:35" ht="15" customHeight="1">
      <c r="A26" s="30" t="s">
        <v>322</v>
      </c>
      <c r="B26" s="26" t="s">
        <v>212</v>
      </c>
      <c r="C26" s="34">
        <v>238.085083</v>
      </c>
      <c r="D26" s="34">
        <v>251.21347</v>
      </c>
      <c r="E26" s="34">
        <v>252.448624</v>
      </c>
      <c r="F26" s="34">
        <v>261.26303100000001</v>
      </c>
      <c r="G26" s="34">
        <v>269.28619400000002</v>
      </c>
      <c r="H26" s="34">
        <v>275.26293900000002</v>
      </c>
      <c r="I26" s="34">
        <v>280.50219700000002</v>
      </c>
      <c r="J26" s="34">
        <v>285.842804</v>
      </c>
      <c r="K26" s="34">
        <v>290.83963</v>
      </c>
      <c r="L26" s="34">
        <v>294.49111900000003</v>
      </c>
      <c r="M26" s="34">
        <v>298.242615</v>
      </c>
      <c r="N26" s="34">
        <v>301.60174599999999</v>
      </c>
      <c r="O26" s="34">
        <v>305.64920000000001</v>
      </c>
      <c r="P26" s="34">
        <v>309.188873</v>
      </c>
      <c r="Q26" s="34">
        <v>313.35693400000002</v>
      </c>
      <c r="R26" s="34">
        <v>317.34848</v>
      </c>
      <c r="S26" s="34">
        <v>321.68804899999998</v>
      </c>
      <c r="T26" s="34">
        <v>325.76428199999998</v>
      </c>
      <c r="U26" s="34">
        <v>329.87710600000003</v>
      </c>
      <c r="V26" s="34">
        <v>334.098907</v>
      </c>
      <c r="W26" s="34">
        <v>338.328644</v>
      </c>
      <c r="X26" s="34">
        <v>342.29675300000002</v>
      </c>
      <c r="Y26" s="34">
        <v>346.296021</v>
      </c>
      <c r="Z26" s="34">
        <v>350.33468599999998</v>
      </c>
      <c r="AA26" s="34">
        <v>354.23461900000001</v>
      </c>
      <c r="AB26" s="34">
        <v>358.28268400000002</v>
      </c>
      <c r="AC26" s="34">
        <v>362.354309</v>
      </c>
      <c r="AD26" s="34">
        <v>366.43810999999999</v>
      </c>
      <c r="AE26" s="34">
        <v>370.91699199999999</v>
      </c>
      <c r="AF26" s="34">
        <v>375.46624800000001</v>
      </c>
      <c r="AG26" s="34">
        <v>379.925476</v>
      </c>
      <c r="AH26" s="34"/>
      <c r="AI26" s="134"/>
    </row>
    <row r="27" spans="1:35" ht="15" customHeight="1">
      <c r="A27" s="30" t="s">
        <v>323</v>
      </c>
      <c r="B27" s="25" t="s">
        <v>130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133"/>
    </row>
    <row r="29" spans="1:35" ht="15" customHeight="1">
      <c r="B29" s="25" t="s">
        <v>324</v>
      </c>
    </row>
    <row r="30" spans="1:35" ht="15" customHeight="1">
      <c r="B30" s="25" t="s">
        <v>325</v>
      </c>
    </row>
    <row r="31" spans="1:35" ht="15" customHeight="1">
      <c r="A31" s="30" t="s">
        <v>326</v>
      </c>
      <c r="B31" s="26" t="s">
        <v>186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4"/>
    </row>
    <row r="32" spans="1:35" ht="15" customHeight="1">
      <c r="A32" s="30" t="s">
        <v>327</v>
      </c>
      <c r="B32" s="26" t="s">
        <v>188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4"/>
    </row>
    <row r="33" spans="1:35" ht="15" customHeight="1">
      <c r="A33" s="30" t="s">
        <v>328</v>
      </c>
      <c r="B33" s="26" t="s">
        <v>314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4"/>
    </row>
    <row r="34" spans="1:35" ht="15" customHeight="1">
      <c r="A34" s="30" t="s">
        <v>329</v>
      </c>
      <c r="B34" s="26" t="s">
        <v>196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330</v>
      </c>
      <c r="B35" s="26" t="s">
        <v>198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331</v>
      </c>
      <c r="B36" s="26" t="s">
        <v>200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332</v>
      </c>
      <c r="B37" s="26" t="s">
        <v>319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333</v>
      </c>
      <c r="B38" s="26" t="s">
        <v>321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334</v>
      </c>
      <c r="B39" s="26" t="s">
        <v>212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335</v>
      </c>
      <c r="B40" s="25" t="s">
        <v>130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133"/>
    </row>
    <row r="42" spans="1:35" ht="15" customHeight="1">
      <c r="B42" s="25" t="s">
        <v>336</v>
      </c>
    </row>
    <row r="43" spans="1:35" ht="15" customHeight="1">
      <c r="A43" s="30" t="s">
        <v>337</v>
      </c>
      <c r="B43" s="25" t="s">
        <v>216</v>
      </c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133"/>
    </row>
    <row r="45" spans="1:35" ht="15" customHeight="1">
      <c r="B45" s="25" t="s">
        <v>338</v>
      </c>
    </row>
    <row r="46" spans="1:35" ht="15" customHeight="1">
      <c r="B46" s="25" t="s">
        <v>259</v>
      </c>
    </row>
    <row r="47" spans="1:35" ht="15" customHeight="1">
      <c r="A47" s="30" t="s">
        <v>339</v>
      </c>
      <c r="B47" s="26" t="s">
        <v>261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4"/>
    </row>
    <row r="48" spans="1:35" ht="15" customHeight="1">
      <c r="A48" s="30" t="s">
        <v>340</v>
      </c>
      <c r="B48" s="26" t="s">
        <v>234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4"/>
    </row>
    <row r="49" spans="1:35" ht="15" customHeight="1">
      <c r="A49" s="30" t="s">
        <v>341</v>
      </c>
      <c r="B49" s="26" t="s">
        <v>342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4"/>
    </row>
    <row r="50" spans="1:35" ht="15" customHeight="1">
      <c r="A50" s="30" t="s">
        <v>343</v>
      </c>
      <c r="B50" s="26" t="s">
        <v>266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344</v>
      </c>
      <c r="B51" s="25" t="s">
        <v>240</v>
      </c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133"/>
    </row>
    <row r="52" spans="1:35" ht="15" customHeight="1">
      <c r="B52" s="25" t="s">
        <v>268</v>
      </c>
    </row>
    <row r="53" spans="1:35" ht="15" customHeight="1">
      <c r="A53" s="30" t="s">
        <v>345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346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4"/>
    </row>
    <row r="55" spans="1:35" ht="15" customHeight="1">
      <c r="A55" s="30" t="s">
        <v>347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348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349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3"/>
    </row>
    <row r="58" spans="1:35" ht="15" customHeight="1">
      <c r="B58" s="25" t="s">
        <v>274</v>
      </c>
    </row>
    <row r="59" spans="1:35" ht="15" customHeight="1">
      <c r="A59" s="30" t="s">
        <v>350</v>
      </c>
      <c r="B59" s="26" t="s">
        <v>276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4"/>
    </row>
    <row r="60" spans="1:35" ht="15" customHeight="1">
      <c r="A60" s="30" t="s">
        <v>351</v>
      </c>
      <c r="B60" s="26" t="s">
        <v>278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4"/>
    </row>
    <row r="61" spans="1:35" ht="15" customHeight="1" thickBot="1"/>
    <row r="62" spans="1:35" ht="15" customHeight="1">
      <c r="B62" s="129" t="s">
        <v>352</v>
      </c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  <c r="X62" s="129"/>
      <c r="Y62" s="129"/>
      <c r="Z62" s="129"/>
      <c r="AA62" s="129"/>
      <c r="AB62" s="129"/>
      <c r="AC62" s="129"/>
      <c r="AD62" s="129"/>
      <c r="AE62" s="129"/>
      <c r="AF62" s="129"/>
      <c r="AG62" s="129"/>
      <c r="AH62" s="129"/>
      <c r="AI62" s="129"/>
    </row>
    <row r="63" spans="1:35" ht="15" customHeight="1">
      <c r="B63" s="31" t="s">
        <v>353</v>
      </c>
    </row>
    <row r="64" spans="1:35" ht="15" customHeight="1">
      <c r="B64" s="31" t="s">
        <v>354</v>
      </c>
    </row>
    <row r="65" spans="2:2" ht="15" customHeight="1">
      <c r="B65" s="31" t="s">
        <v>355</v>
      </c>
    </row>
    <row r="66" spans="2:2" ht="15" customHeight="1">
      <c r="B66" s="31" t="s">
        <v>356</v>
      </c>
    </row>
    <row r="67" spans="2:2" ht="15" customHeight="1">
      <c r="B67" s="31" t="s">
        <v>299</v>
      </c>
    </row>
    <row r="68" spans="2:2" ht="15" customHeight="1">
      <c r="B68" s="31" t="s">
        <v>300</v>
      </c>
    </row>
    <row r="69" spans="2:2" ht="15" customHeight="1">
      <c r="B69" s="31" t="s">
        <v>301</v>
      </c>
    </row>
    <row r="70" spans="2:2" ht="15" customHeight="1">
      <c r="B70" s="31" t="s">
        <v>302</v>
      </c>
    </row>
    <row r="71" spans="2:2" ht="15" customHeight="1">
      <c r="B71" s="31" t="s">
        <v>303</v>
      </c>
    </row>
    <row r="72" spans="2:2" ht="15" customHeight="1">
      <c r="B72" s="31" t="s">
        <v>357</v>
      </c>
    </row>
    <row r="73" spans="2:2" ht="15" customHeight="1">
      <c r="B73" s="31" t="s">
        <v>358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9.1640625" defaultRowHeight="15" customHeight="1"/>
  <cols>
    <col min="1" max="1" width="63.16406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363</v>
      </c>
      <c r="B10" s="24" t="s">
        <v>364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366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A18" s="30" t="s">
        <v>367</v>
      </c>
      <c r="B18" s="26" t="s">
        <v>186</v>
      </c>
      <c r="C18" s="34">
        <v>3.554284</v>
      </c>
      <c r="D18" s="34">
        <v>3.5550730000000001</v>
      </c>
      <c r="E18" s="34">
        <v>3.5585830000000001</v>
      </c>
      <c r="F18" s="34">
        <v>3.7466140000000001</v>
      </c>
      <c r="G18" s="34">
        <v>3.9896790000000002</v>
      </c>
      <c r="H18" s="34">
        <v>4.1076069999999998</v>
      </c>
      <c r="I18" s="34">
        <v>4.2291470000000002</v>
      </c>
      <c r="J18" s="34">
        <v>4.3646719999999997</v>
      </c>
      <c r="K18" s="34">
        <v>4.5241429999999996</v>
      </c>
      <c r="L18" s="34">
        <v>4.6642739999999998</v>
      </c>
      <c r="M18" s="34">
        <v>4.8371130000000004</v>
      </c>
      <c r="N18" s="34">
        <v>5.0491960000000002</v>
      </c>
      <c r="O18" s="34">
        <v>5.2889270000000002</v>
      </c>
      <c r="P18" s="34">
        <v>5.4926490000000001</v>
      </c>
      <c r="Q18" s="34">
        <v>5.7091349999999998</v>
      </c>
      <c r="R18" s="34">
        <v>5.9330280000000002</v>
      </c>
      <c r="S18" s="34">
        <v>6.150366</v>
      </c>
      <c r="T18" s="34">
        <v>6.3591009999999999</v>
      </c>
      <c r="U18" s="34">
        <v>6.5506719999999996</v>
      </c>
      <c r="V18" s="34">
        <v>6.7314480000000003</v>
      </c>
      <c r="W18" s="34">
        <v>6.8811499999999999</v>
      </c>
      <c r="X18" s="34">
        <v>7.027393</v>
      </c>
      <c r="Y18" s="34">
        <v>7.1736760000000004</v>
      </c>
      <c r="Z18" s="34">
        <v>7.3331799999999996</v>
      </c>
      <c r="AA18" s="34">
        <v>7.4808719999999997</v>
      </c>
      <c r="AB18" s="34">
        <v>7.6403489999999996</v>
      </c>
      <c r="AC18" s="34">
        <v>7.7920790000000002</v>
      </c>
      <c r="AD18" s="34">
        <v>7.9582940000000004</v>
      </c>
      <c r="AE18" s="34">
        <v>8.1106619999999996</v>
      </c>
      <c r="AF18" s="34">
        <v>8.2612299999999994</v>
      </c>
      <c r="AG18" s="34">
        <v>8.4148589999999999</v>
      </c>
      <c r="AH18" s="34"/>
      <c r="AI18" s="134"/>
    </row>
    <row r="19" spans="1:35" ht="15" customHeight="1">
      <c r="A19" s="30" t="s">
        <v>368</v>
      </c>
      <c r="B19" s="26" t="s">
        <v>188</v>
      </c>
      <c r="C19" s="34">
        <v>3.056476</v>
      </c>
      <c r="D19" s="34">
        <v>3.1161859999999999</v>
      </c>
      <c r="E19" s="34">
        <v>3.2569729999999999</v>
      </c>
      <c r="F19" s="34">
        <v>3.271147</v>
      </c>
      <c r="G19" s="34">
        <v>3.3353329999999999</v>
      </c>
      <c r="H19" s="34">
        <v>3.4143460000000001</v>
      </c>
      <c r="I19" s="34">
        <v>3.45187</v>
      </c>
      <c r="J19" s="34">
        <v>3.4455819999999999</v>
      </c>
      <c r="K19" s="34">
        <v>3.4418570000000002</v>
      </c>
      <c r="L19" s="34">
        <v>3.4097520000000001</v>
      </c>
      <c r="M19" s="34">
        <v>3.380579</v>
      </c>
      <c r="N19" s="34">
        <v>3.3649550000000001</v>
      </c>
      <c r="O19" s="34">
        <v>3.3426260000000001</v>
      </c>
      <c r="P19" s="34">
        <v>3.3182290000000001</v>
      </c>
      <c r="Q19" s="34">
        <v>3.3009879999999998</v>
      </c>
      <c r="R19" s="34">
        <v>3.2992780000000002</v>
      </c>
      <c r="S19" s="34">
        <v>3.3097889999999999</v>
      </c>
      <c r="T19" s="34">
        <v>3.295099</v>
      </c>
      <c r="U19" s="34">
        <v>3.2808169999999999</v>
      </c>
      <c r="V19" s="34">
        <v>3.2913739999999998</v>
      </c>
      <c r="W19" s="34">
        <v>3.2554880000000002</v>
      </c>
      <c r="X19" s="34">
        <v>3.2340089999999999</v>
      </c>
      <c r="Y19" s="34">
        <v>3.2143989999999998</v>
      </c>
      <c r="Z19" s="34">
        <v>3.2003059999999999</v>
      </c>
      <c r="AA19" s="34">
        <v>3.1826919999999999</v>
      </c>
      <c r="AB19" s="34">
        <v>3.1651669999999998</v>
      </c>
      <c r="AC19" s="34">
        <v>3.1566770000000002</v>
      </c>
      <c r="AD19" s="34">
        <v>3.1525859999999999</v>
      </c>
      <c r="AE19" s="34">
        <v>3.1505800000000002</v>
      </c>
      <c r="AF19" s="34">
        <v>3.1381079999999999</v>
      </c>
      <c r="AG19" s="34">
        <v>3.1281720000000002</v>
      </c>
      <c r="AH19" s="34"/>
      <c r="AI19" s="134"/>
    </row>
    <row r="20" spans="1:35" ht="15" customHeight="1">
      <c r="A20" s="30" t="s">
        <v>369</v>
      </c>
      <c r="B20" s="26" t="s">
        <v>314</v>
      </c>
      <c r="C20" s="34">
        <v>2.925643</v>
      </c>
      <c r="D20" s="34">
        <v>2.836713</v>
      </c>
      <c r="E20" s="34">
        <v>2.2228720000000002</v>
      </c>
      <c r="F20" s="34">
        <v>2.596606</v>
      </c>
      <c r="G20" s="34">
        <v>2.6100629999999998</v>
      </c>
      <c r="H20" s="34">
        <v>2.604177</v>
      </c>
      <c r="I20" s="34">
        <v>2.6317390000000001</v>
      </c>
      <c r="J20" s="34">
        <v>2.644469</v>
      </c>
      <c r="K20" s="34">
        <v>2.61571</v>
      </c>
      <c r="L20" s="34">
        <v>2.5801349999999998</v>
      </c>
      <c r="M20" s="34">
        <v>2.5134940000000001</v>
      </c>
      <c r="N20" s="34">
        <v>2.4802249999999999</v>
      </c>
      <c r="O20" s="34">
        <v>2.454831</v>
      </c>
      <c r="P20" s="34">
        <v>2.4275250000000002</v>
      </c>
      <c r="Q20" s="34">
        <v>2.4050880000000001</v>
      </c>
      <c r="R20" s="34">
        <v>2.3959510000000002</v>
      </c>
      <c r="S20" s="34">
        <v>2.3822420000000002</v>
      </c>
      <c r="T20" s="34">
        <v>2.3478080000000001</v>
      </c>
      <c r="U20" s="34">
        <v>2.330867</v>
      </c>
      <c r="V20" s="34">
        <v>2.3223509999999998</v>
      </c>
      <c r="W20" s="34">
        <v>2.3039450000000001</v>
      </c>
      <c r="X20" s="34">
        <v>2.28146</v>
      </c>
      <c r="Y20" s="34">
        <v>2.260977</v>
      </c>
      <c r="Z20" s="34">
        <v>2.258572</v>
      </c>
      <c r="AA20" s="34">
        <v>2.2403430000000002</v>
      </c>
      <c r="AB20" s="34">
        <v>2.2331349999999999</v>
      </c>
      <c r="AC20" s="34">
        <v>2.2175590000000001</v>
      </c>
      <c r="AD20" s="34">
        <v>2.2057449999999998</v>
      </c>
      <c r="AE20" s="34">
        <v>2.1938589999999998</v>
      </c>
      <c r="AF20" s="34">
        <v>2.1784289999999999</v>
      </c>
      <c r="AG20" s="34">
        <v>2.1635960000000001</v>
      </c>
      <c r="AH20" s="34"/>
      <c r="AI20" s="134"/>
    </row>
    <row r="21" spans="1:35" ht="15" customHeight="1">
      <c r="A21" s="30" t="s">
        <v>370</v>
      </c>
      <c r="B21" s="26" t="s">
        <v>192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4"/>
    </row>
    <row r="22" spans="1:35" ht="15" customHeight="1">
      <c r="A22" s="30" t="s">
        <v>371</v>
      </c>
      <c r="B22" s="26" t="s">
        <v>196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34">
        <v>0</v>
      </c>
      <c r="AC22" s="34">
        <v>0</v>
      </c>
      <c r="AD22" s="34">
        <v>0</v>
      </c>
      <c r="AE22" s="34">
        <v>0</v>
      </c>
      <c r="AF22" s="34">
        <v>0</v>
      </c>
      <c r="AG22" s="34">
        <v>0</v>
      </c>
      <c r="AH22" s="34"/>
      <c r="AI22" s="134"/>
    </row>
    <row r="23" spans="1:35" ht="15" customHeight="1">
      <c r="A23" s="30" t="s">
        <v>372</v>
      </c>
      <c r="B23" s="26" t="s">
        <v>198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134"/>
    </row>
    <row r="24" spans="1:35" ht="15" customHeight="1">
      <c r="A24" s="30" t="s">
        <v>373</v>
      </c>
      <c r="B24" s="26" t="s">
        <v>200</v>
      </c>
      <c r="C24" s="34">
        <v>500.701324</v>
      </c>
      <c r="D24" s="34">
        <v>500.55224600000003</v>
      </c>
      <c r="E24" s="34">
        <v>512.692139</v>
      </c>
      <c r="F24" s="34">
        <v>508.36163299999998</v>
      </c>
      <c r="G24" s="34">
        <v>509.11596700000001</v>
      </c>
      <c r="H24" s="34">
        <v>508.44220000000001</v>
      </c>
      <c r="I24" s="34">
        <v>506.99865699999998</v>
      </c>
      <c r="J24" s="34">
        <v>503.47814899999997</v>
      </c>
      <c r="K24" s="34">
        <v>500.09140000000002</v>
      </c>
      <c r="L24" s="34">
        <v>496.40228300000001</v>
      </c>
      <c r="M24" s="34">
        <v>492.79278599999998</v>
      </c>
      <c r="N24" s="34">
        <v>490.50295999999997</v>
      </c>
      <c r="O24" s="34">
        <v>488.22500600000001</v>
      </c>
      <c r="P24" s="34">
        <v>485.50811800000002</v>
      </c>
      <c r="Q24" s="34">
        <v>484.105255</v>
      </c>
      <c r="R24" s="34">
        <v>483.76001000000002</v>
      </c>
      <c r="S24" s="34">
        <v>483.340912</v>
      </c>
      <c r="T24" s="34">
        <v>483.94030800000002</v>
      </c>
      <c r="U24" s="34">
        <v>485.31457499999999</v>
      </c>
      <c r="V24" s="34">
        <v>487.067139</v>
      </c>
      <c r="W24" s="34">
        <v>487.659943</v>
      </c>
      <c r="X24" s="34">
        <v>488.72640999999999</v>
      </c>
      <c r="Y24" s="34">
        <v>490.32794200000001</v>
      </c>
      <c r="Z24" s="34">
        <v>493.82693499999999</v>
      </c>
      <c r="AA24" s="34">
        <v>496.06231700000001</v>
      </c>
      <c r="AB24" s="34">
        <v>500.12329099999999</v>
      </c>
      <c r="AC24" s="34">
        <v>503.16217</v>
      </c>
      <c r="AD24" s="34">
        <v>506.99612400000001</v>
      </c>
      <c r="AE24" s="34">
        <v>509.65508999999997</v>
      </c>
      <c r="AF24" s="34">
        <v>512.875</v>
      </c>
      <c r="AG24" s="34">
        <v>516.20831299999998</v>
      </c>
      <c r="AH24" s="34"/>
      <c r="AI24" s="134"/>
    </row>
    <row r="25" spans="1:35" ht="15" customHeight="1">
      <c r="A25" s="30" t="s">
        <v>374</v>
      </c>
      <c r="B25" s="26" t="s">
        <v>319</v>
      </c>
      <c r="C25" s="34">
        <v>33.737301000000002</v>
      </c>
      <c r="D25" s="34">
        <v>33.706398</v>
      </c>
      <c r="E25" s="34">
        <v>34.088844000000002</v>
      </c>
      <c r="F25" s="34">
        <v>34.558300000000003</v>
      </c>
      <c r="G25" s="34">
        <v>35.060997</v>
      </c>
      <c r="H25" s="34">
        <v>35.342498999999997</v>
      </c>
      <c r="I25" s="34">
        <v>35.680382000000002</v>
      </c>
      <c r="J25" s="34">
        <v>36.091037999999998</v>
      </c>
      <c r="K25" s="34">
        <v>36.606304000000002</v>
      </c>
      <c r="L25" s="34">
        <v>37.120747000000001</v>
      </c>
      <c r="M25" s="34">
        <v>37.789825</v>
      </c>
      <c r="N25" s="34">
        <v>38.6096</v>
      </c>
      <c r="O25" s="34">
        <v>39.562550000000002</v>
      </c>
      <c r="P25" s="34">
        <v>40.462741999999999</v>
      </c>
      <c r="Q25" s="34">
        <v>41.422893999999999</v>
      </c>
      <c r="R25" s="34">
        <v>42.398685</v>
      </c>
      <c r="S25" s="34">
        <v>43.327637000000003</v>
      </c>
      <c r="T25" s="34">
        <v>44.221096000000003</v>
      </c>
      <c r="U25" s="34">
        <v>45.072516999999998</v>
      </c>
      <c r="V25" s="34">
        <v>45.860855000000001</v>
      </c>
      <c r="W25" s="34">
        <v>46.563301000000003</v>
      </c>
      <c r="X25" s="34">
        <v>47.258259000000002</v>
      </c>
      <c r="Y25" s="34">
        <v>47.969524</v>
      </c>
      <c r="Z25" s="34">
        <v>48.745700999999997</v>
      </c>
      <c r="AA25" s="34">
        <v>49.500487999999997</v>
      </c>
      <c r="AB25" s="34">
        <v>50.336959999999998</v>
      </c>
      <c r="AC25" s="34">
        <v>51.170124000000001</v>
      </c>
      <c r="AD25" s="34">
        <v>52.079807000000002</v>
      </c>
      <c r="AE25" s="34">
        <v>52.937012000000003</v>
      </c>
      <c r="AF25" s="34">
        <v>53.815907000000003</v>
      </c>
      <c r="AG25" s="34">
        <v>54.712864000000003</v>
      </c>
      <c r="AH25" s="34"/>
      <c r="AI25" s="134"/>
    </row>
    <row r="26" spans="1:35" ht="15" customHeight="1">
      <c r="A26" s="30" t="s">
        <v>375</v>
      </c>
      <c r="B26" s="26" t="s">
        <v>321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134"/>
    </row>
    <row r="27" spans="1:35" ht="15" customHeight="1">
      <c r="A27" s="30" t="s">
        <v>376</v>
      </c>
      <c r="B27" s="26" t="s">
        <v>212</v>
      </c>
      <c r="C27" s="34">
        <v>154.76355000000001</v>
      </c>
      <c r="D27" s="34">
        <v>155.36106899999999</v>
      </c>
      <c r="E27" s="34">
        <v>153.48237599999999</v>
      </c>
      <c r="F27" s="34">
        <v>154.28454600000001</v>
      </c>
      <c r="G27" s="34">
        <v>155.55862400000001</v>
      </c>
      <c r="H27" s="34">
        <v>155.139984</v>
      </c>
      <c r="I27" s="34">
        <v>154.31880200000001</v>
      </c>
      <c r="J27" s="34">
        <v>153.06617700000001</v>
      </c>
      <c r="K27" s="34">
        <v>151.61767599999999</v>
      </c>
      <c r="L27" s="34">
        <v>149.21362300000001</v>
      </c>
      <c r="M27" s="34">
        <v>146.93592799999999</v>
      </c>
      <c r="N27" s="34">
        <v>144.64063999999999</v>
      </c>
      <c r="O27" s="34">
        <v>142.56448399999999</v>
      </c>
      <c r="P27" s="34">
        <v>139.902863</v>
      </c>
      <c r="Q27" s="34">
        <v>137.73142999999999</v>
      </c>
      <c r="R27" s="34">
        <v>135.96017499999999</v>
      </c>
      <c r="S27" s="34">
        <v>134.46739199999999</v>
      </c>
      <c r="T27" s="34">
        <v>133.305634</v>
      </c>
      <c r="U27" s="34">
        <v>132.505966</v>
      </c>
      <c r="V27" s="34">
        <v>131.94897499999999</v>
      </c>
      <c r="W27" s="34">
        <v>131.27041600000001</v>
      </c>
      <c r="X27" s="34">
        <v>130.712402</v>
      </c>
      <c r="Y27" s="34">
        <v>130.356842</v>
      </c>
      <c r="Z27" s="34">
        <v>130.427032</v>
      </c>
      <c r="AA27" s="34">
        <v>130.25382999999999</v>
      </c>
      <c r="AB27" s="34">
        <v>130.464752</v>
      </c>
      <c r="AC27" s="34">
        <v>130.620148</v>
      </c>
      <c r="AD27" s="34">
        <v>130.997208</v>
      </c>
      <c r="AE27" s="34">
        <v>131.180588</v>
      </c>
      <c r="AF27" s="34">
        <v>131.49963399999999</v>
      </c>
      <c r="AG27" s="34">
        <v>131.78478999999999</v>
      </c>
      <c r="AH27" s="34"/>
      <c r="AI27" s="134"/>
    </row>
    <row r="28" spans="1:35" ht="15" customHeight="1">
      <c r="A28" s="30" t="s">
        <v>377</v>
      </c>
      <c r="B28" s="25" t="s">
        <v>130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133"/>
    </row>
    <row r="30" spans="1:35" ht="15" customHeight="1">
      <c r="B30" s="25" t="s">
        <v>324</v>
      </c>
    </row>
    <row r="31" spans="1:35" ht="15" customHeight="1">
      <c r="B31" s="25" t="s">
        <v>325</v>
      </c>
    </row>
    <row r="32" spans="1:35" ht="15" customHeight="1">
      <c r="A32" s="30" t="s">
        <v>378</v>
      </c>
      <c r="B32" s="26" t="s">
        <v>186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4"/>
    </row>
    <row r="33" spans="1:35" ht="15" customHeight="1">
      <c r="A33" s="30" t="s">
        <v>379</v>
      </c>
      <c r="B33" s="26" t="s">
        <v>188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4"/>
    </row>
    <row r="34" spans="1:35" ht="15" customHeight="1">
      <c r="A34" s="30" t="s">
        <v>380</v>
      </c>
      <c r="B34" s="26" t="s">
        <v>314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381</v>
      </c>
      <c r="B35" s="26" t="s">
        <v>192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382</v>
      </c>
      <c r="B36" s="26" t="s">
        <v>196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383</v>
      </c>
      <c r="B37" s="26" t="s">
        <v>198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384</v>
      </c>
      <c r="B38" s="26" t="s">
        <v>200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385</v>
      </c>
      <c r="B39" s="26" t="s">
        <v>319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386</v>
      </c>
      <c r="B40" s="26" t="s">
        <v>321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4"/>
    </row>
    <row r="41" spans="1:35" ht="15" customHeight="1">
      <c r="A41" s="30" t="s">
        <v>387</v>
      </c>
      <c r="B41" s="26" t="s">
        <v>212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388</v>
      </c>
      <c r="B42" s="25" t="s">
        <v>130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133"/>
    </row>
    <row r="44" spans="1:35" ht="15" customHeight="1">
      <c r="B44" s="25" t="s">
        <v>336</v>
      </c>
    </row>
    <row r="45" spans="1:35" ht="15" customHeight="1">
      <c r="A45" s="30" t="s">
        <v>389</v>
      </c>
      <c r="B45" s="25" t="s">
        <v>216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133"/>
    </row>
    <row r="47" spans="1:35" ht="15" customHeight="1">
      <c r="B47" s="25" t="s">
        <v>338</v>
      </c>
    </row>
    <row r="48" spans="1:35" ht="15" customHeight="1">
      <c r="B48" s="25" t="s">
        <v>259</v>
      </c>
    </row>
    <row r="49" spans="1:35" ht="15" customHeight="1">
      <c r="A49" s="30" t="s">
        <v>390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4"/>
    </row>
    <row r="50" spans="1:35" ht="15" customHeight="1">
      <c r="A50" s="30" t="s">
        <v>391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392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4"/>
    </row>
    <row r="52" spans="1:35" ht="15" customHeight="1">
      <c r="A52" s="30" t="s">
        <v>393</v>
      </c>
      <c r="B52" s="26" t="s">
        <v>266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4"/>
    </row>
    <row r="53" spans="1:35" ht="15" customHeight="1">
      <c r="A53" s="30" t="s">
        <v>394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3"/>
    </row>
    <row r="54" spans="1:35" ht="15" customHeight="1">
      <c r="B54" s="25" t="s">
        <v>268</v>
      </c>
    </row>
    <row r="55" spans="1:35" ht="15" customHeight="1">
      <c r="A55" s="30" t="s">
        <v>395</v>
      </c>
      <c r="B55" s="26" t="s">
        <v>261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396</v>
      </c>
      <c r="B56" s="26" t="s">
        <v>234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397</v>
      </c>
      <c r="B57" s="26" t="s">
        <v>342</v>
      </c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134"/>
    </row>
    <row r="58" spans="1:35" ht="15" customHeight="1">
      <c r="A58" s="30" t="s">
        <v>398</v>
      </c>
      <c r="B58" s="26" t="s">
        <v>266</v>
      </c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134"/>
    </row>
    <row r="59" spans="1:35" ht="15" customHeight="1">
      <c r="A59" s="30" t="s">
        <v>399</v>
      </c>
      <c r="B59" s="25" t="s">
        <v>240</v>
      </c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133"/>
    </row>
    <row r="60" spans="1:35" ht="15" customHeight="1">
      <c r="B60" s="25" t="s">
        <v>274</v>
      </c>
    </row>
    <row r="61" spans="1:35" ht="15" customHeight="1">
      <c r="A61" s="30" t="s">
        <v>400</v>
      </c>
      <c r="B61" s="26" t="s">
        <v>276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4"/>
    </row>
    <row r="62" spans="1:35" ht="15" customHeight="1" thickBot="1">
      <c r="A62" s="30" t="s">
        <v>401</v>
      </c>
      <c r="B62" s="26" t="s">
        <v>278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>
      <c r="B63" s="129" t="s">
        <v>352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129"/>
      <c r="AB63" s="129"/>
      <c r="AC63" s="129"/>
      <c r="AD63" s="129"/>
      <c r="AE63" s="129"/>
      <c r="AF63" s="129"/>
      <c r="AG63" s="129"/>
      <c r="AH63" s="129"/>
      <c r="AI63" s="129"/>
    </row>
    <row r="64" spans="1:35" ht="15" customHeight="1">
      <c r="B64" s="31" t="s">
        <v>402</v>
      </c>
    </row>
    <row r="65" spans="2:2" ht="15" customHeight="1">
      <c r="B65" s="31" t="s">
        <v>354</v>
      </c>
    </row>
    <row r="66" spans="2:2" ht="15" customHeight="1">
      <c r="B66" s="31" t="s">
        <v>355</v>
      </c>
    </row>
    <row r="67" spans="2:2" ht="15" customHeight="1">
      <c r="B67" s="31" t="s">
        <v>356</v>
      </c>
    </row>
    <row r="68" spans="2:2" ht="15" customHeight="1">
      <c r="B68" s="31" t="s">
        <v>299</v>
      </c>
    </row>
    <row r="69" spans="2:2" ht="15" customHeight="1">
      <c r="B69" s="31" t="s">
        <v>300</v>
      </c>
    </row>
    <row r="70" spans="2:2" ht="15" customHeight="1">
      <c r="B70" s="31" t="s">
        <v>301</v>
      </c>
    </row>
    <row r="71" spans="2:2" ht="15" customHeight="1">
      <c r="B71" s="31" t="s">
        <v>302</v>
      </c>
    </row>
    <row r="72" spans="2:2" ht="15" customHeight="1">
      <c r="B72" s="31" t="s">
        <v>303</v>
      </c>
    </row>
    <row r="73" spans="2:2" ht="15" customHeight="1">
      <c r="B73" s="31" t="s">
        <v>357</v>
      </c>
    </row>
    <row r="74" spans="2:2" ht="15" customHeight="1">
      <c r="B74" s="31" t="s">
        <v>358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min="1" max="1" width="31.8320312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 t="s">
        <v>21</v>
      </c>
      <c r="D3" s="32" t="s">
        <v>359</v>
      </c>
      <c r="E3" s="32"/>
      <c r="F3" s="32"/>
      <c r="G3" s="32"/>
      <c r="H3" s="32"/>
    </row>
    <row r="4" spans="1:35" ht="15" customHeight="1">
      <c r="C4" s="32" t="s">
        <v>23</v>
      </c>
      <c r="D4" s="32" t="s">
        <v>360</v>
      </c>
      <c r="E4" s="32"/>
      <c r="F4" s="32"/>
      <c r="G4" s="32" t="s">
        <v>25</v>
      </c>
      <c r="H4" s="32"/>
    </row>
    <row r="5" spans="1:35" ht="15" customHeight="1">
      <c r="C5" s="32" t="s">
        <v>26</v>
      </c>
      <c r="D5" s="32" t="s">
        <v>361</v>
      </c>
      <c r="E5" s="32"/>
      <c r="F5" s="32"/>
      <c r="G5" s="32"/>
      <c r="H5" s="32"/>
    </row>
    <row r="6" spans="1:35" ht="15" customHeight="1">
      <c r="C6" s="32" t="s">
        <v>28</v>
      </c>
      <c r="D6" s="32"/>
      <c r="E6" s="32" t="s">
        <v>362</v>
      </c>
      <c r="F6" s="32"/>
      <c r="G6" s="32"/>
      <c r="H6" s="32"/>
    </row>
    <row r="10" spans="1:35" ht="15" customHeight="1">
      <c r="A10" s="30" t="s">
        <v>403</v>
      </c>
      <c r="B10" s="24" t="s">
        <v>404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405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B18" s="25" t="s">
        <v>406</v>
      </c>
    </row>
    <row r="19" spans="1:35" ht="15" customHeight="1">
      <c r="A19" s="30" t="s">
        <v>407</v>
      </c>
      <c r="B19" s="26" t="s">
        <v>220</v>
      </c>
      <c r="C19" s="34">
        <v>2.5100169999999999</v>
      </c>
      <c r="D19" s="34">
        <v>2.9762909999999998</v>
      </c>
      <c r="E19" s="34">
        <v>2.8773420000000001</v>
      </c>
      <c r="F19" s="34">
        <v>2.6873960000000001</v>
      </c>
      <c r="G19" s="34">
        <v>2.5320230000000001</v>
      </c>
      <c r="H19" s="34">
        <v>2.473595</v>
      </c>
      <c r="I19" s="34">
        <v>2.3801269999999999</v>
      </c>
      <c r="J19" s="34">
        <v>2.4590019999999999</v>
      </c>
      <c r="K19" s="34">
        <v>2.5588739999999999</v>
      </c>
      <c r="L19" s="34">
        <v>2.645664</v>
      </c>
      <c r="M19" s="34">
        <v>2.7107929999999998</v>
      </c>
      <c r="N19" s="34">
        <v>2.7944049999999998</v>
      </c>
      <c r="O19" s="34">
        <v>2.8344149999999999</v>
      </c>
      <c r="P19" s="34">
        <v>2.865923</v>
      </c>
      <c r="Q19" s="34">
        <v>2.892576</v>
      </c>
      <c r="R19" s="34">
        <v>2.9373909999999999</v>
      </c>
      <c r="S19" s="34">
        <v>2.975854</v>
      </c>
      <c r="T19" s="34">
        <v>2.9766319999999999</v>
      </c>
      <c r="U19" s="34">
        <v>2.9586920000000001</v>
      </c>
      <c r="V19" s="34">
        <v>2.9785550000000001</v>
      </c>
      <c r="W19" s="34">
        <v>2.9036559999999998</v>
      </c>
      <c r="X19" s="34">
        <v>2.8869180000000001</v>
      </c>
      <c r="Y19" s="34">
        <v>2.879928</v>
      </c>
      <c r="Z19" s="34">
        <v>2.888366</v>
      </c>
      <c r="AA19" s="34">
        <v>2.8864879999999999</v>
      </c>
      <c r="AB19" s="34">
        <v>2.8688760000000002</v>
      </c>
      <c r="AC19" s="34">
        <v>2.8461150000000002</v>
      </c>
      <c r="AD19" s="34">
        <v>2.842266</v>
      </c>
      <c r="AE19" s="34">
        <v>2.8134109999999999</v>
      </c>
      <c r="AF19" s="34">
        <v>2.7828599999999999</v>
      </c>
      <c r="AG19" s="34">
        <v>2.7921490000000002</v>
      </c>
      <c r="AH19" s="34"/>
      <c r="AI19" s="134"/>
    </row>
    <row r="20" spans="1:35" ht="15" customHeight="1">
      <c r="A20" s="30" t="s">
        <v>408</v>
      </c>
      <c r="B20" s="26" t="s">
        <v>222</v>
      </c>
      <c r="C20" s="34">
        <v>43.787384000000003</v>
      </c>
      <c r="D20" s="34">
        <v>45.875965000000001</v>
      </c>
      <c r="E20" s="34">
        <v>49.220894000000001</v>
      </c>
      <c r="F20" s="34">
        <v>50.165503999999999</v>
      </c>
      <c r="G20" s="34">
        <v>52.412253999999997</v>
      </c>
      <c r="H20" s="34">
        <v>54.750022999999999</v>
      </c>
      <c r="I20" s="34">
        <v>56.678229999999999</v>
      </c>
      <c r="J20" s="34">
        <v>58.205658</v>
      </c>
      <c r="K20" s="34">
        <v>60.245643999999999</v>
      </c>
      <c r="L20" s="34">
        <v>61.917732000000001</v>
      </c>
      <c r="M20" s="34">
        <v>63.920616000000003</v>
      </c>
      <c r="N20" s="34">
        <v>65.908530999999996</v>
      </c>
      <c r="O20" s="34">
        <v>67.813086999999996</v>
      </c>
      <c r="P20" s="34">
        <v>69.641739000000001</v>
      </c>
      <c r="Q20" s="34">
        <v>72.271698000000001</v>
      </c>
      <c r="R20" s="34">
        <v>74.954880000000003</v>
      </c>
      <c r="S20" s="34">
        <v>77.452788999999996</v>
      </c>
      <c r="T20" s="34">
        <v>79.753928999999999</v>
      </c>
      <c r="U20" s="34">
        <v>82.071106</v>
      </c>
      <c r="V20" s="34">
        <v>84.502655000000004</v>
      </c>
      <c r="W20" s="34">
        <v>86.165206999999995</v>
      </c>
      <c r="X20" s="34">
        <v>88.266846000000001</v>
      </c>
      <c r="Y20" s="34">
        <v>90.539467000000002</v>
      </c>
      <c r="Z20" s="34">
        <v>93.669235</v>
      </c>
      <c r="AA20" s="34">
        <v>96.480620999999999</v>
      </c>
      <c r="AB20" s="34">
        <v>99.755195999999998</v>
      </c>
      <c r="AC20" s="34">
        <v>102.18137400000001</v>
      </c>
      <c r="AD20" s="34">
        <v>104.52417</v>
      </c>
      <c r="AE20" s="34">
        <v>106.92128</v>
      </c>
      <c r="AF20" s="34">
        <v>110.14872</v>
      </c>
      <c r="AG20" s="34">
        <v>113.570847</v>
      </c>
      <c r="AH20" s="34"/>
      <c r="AI20" s="134"/>
    </row>
    <row r="21" spans="1:35" ht="15" customHeight="1">
      <c r="A21" s="30" t="s">
        <v>409</v>
      </c>
      <c r="B21" s="26" t="s">
        <v>410</v>
      </c>
      <c r="C21" s="34">
        <v>9.6533580000000008</v>
      </c>
      <c r="D21" s="34">
        <v>10.808071</v>
      </c>
      <c r="E21" s="34">
        <v>8.3312740000000005</v>
      </c>
      <c r="F21" s="34">
        <v>10.452249999999999</v>
      </c>
      <c r="G21" s="34">
        <v>9.9453580000000006</v>
      </c>
      <c r="H21" s="34">
        <v>9.8440960000000004</v>
      </c>
      <c r="I21" s="34">
        <v>9.7007689999999993</v>
      </c>
      <c r="J21" s="34">
        <v>9.7619199999999999</v>
      </c>
      <c r="K21" s="34">
        <v>9.8442609999999995</v>
      </c>
      <c r="L21" s="34">
        <v>9.923997</v>
      </c>
      <c r="M21" s="34">
        <v>9.9902669999999993</v>
      </c>
      <c r="N21" s="34">
        <v>10.084827000000001</v>
      </c>
      <c r="O21" s="34">
        <v>10.116356</v>
      </c>
      <c r="P21" s="34">
        <v>10.175234</v>
      </c>
      <c r="Q21" s="34">
        <v>10.267212000000001</v>
      </c>
      <c r="R21" s="34">
        <v>10.408026</v>
      </c>
      <c r="S21" s="34">
        <v>10.516811000000001</v>
      </c>
      <c r="T21" s="34">
        <v>10.545412000000001</v>
      </c>
      <c r="U21" s="34">
        <v>10.545247</v>
      </c>
      <c r="V21" s="34">
        <v>10.600002</v>
      </c>
      <c r="W21" s="34">
        <v>10.495262</v>
      </c>
      <c r="X21" s="34">
        <v>10.499313000000001</v>
      </c>
      <c r="Y21" s="34">
        <v>10.532284000000001</v>
      </c>
      <c r="Z21" s="34">
        <v>10.637862</v>
      </c>
      <c r="AA21" s="34">
        <v>10.680773</v>
      </c>
      <c r="AB21" s="34">
        <v>10.752598000000001</v>
      </c>
      <c r="AC21" s="34">
        <v>10.744839000000001</v>
      </c>
      <c r="AD21" s="34">
        <v>10.740561</v>
      </c>
      <c r="AE21" s="34">
        <v>10.727065</v>
      </c>
      <c r="AF21" s="34">
        <v>10.736921000000001</v>
      </c>
      <c r="AG21" s="34">
        <v>10.815659999999999</v>
      </c>
      <c r="AH21" s="34"/>
      <c r="AI21" s="134"/>
    </row>
    <row r="22" spans="1:35" ht="15" customHeight="1">
      <c r="A22" s="30" t="s">
        <v>411</v>
      </c>
      <c r="B22" s="26" t="s">
        <v>226</v>
      </c>
      <c r="C22" s="34">
        <v>18.556792999999999</v>
      </c>
      <c r="D22" s="34">
        <v>23.551158999999998</v>
      </c>
      <c r="E22" s="34">
        <v>19.842334999999999</v>
      </c>
      <c r="F22" s="34">
        <v>22.749110999999999</v>
      </c>
      <c r="G22" s="34">
        <v>24.795618000000001</v>
      </c>
      <c r="H22" s="34">
        <v>25.844517</v>
      </c>
      <c r="I22" s="34">
        <v>26.313846999999999</v>
      </c>
      <c r="J22" s="34">
        <v>28.830103000000001</v>
      </c>
      <c r="K22" s="34">
        <v>31.717890000000001</v>
      </c>
      <c r="L22" s="34">
        <v>33.605288999999999</v>
      </c>
      <c r="M22" s="34">
        <v>35.582718</v>
      </c>
      <c r="N22" s="34">
        <v>37.484158000000001</v>
      </c>
      <c r="O22" s="34">
        <v>38.904007</v>
      </c>
      <c r="P22" s="34">
        <v>39.367817000000002</v>
      </c>
      <c r="Q22" s="34">
        <v>39.849018000000001</v>
      </c>
      <c r="R22" s="34">
        <v>40.625186999999997</v>
      </c>
      <c r="S22" s="34">
        <v>41.325828999999999</v>
      </c>
      <c r="T22" s="34">
        <v>41.403824</v>
      </c>
      <c r="U22" s="34">
        <v>41.157654000000001</v>
      </c>
      <c r="V22" s="34">
        <v>41.461818999999998</v>
      </c>
      <c r="W22" s="34">
        <v>40.387802000000001</v>
      </c>
      <c r="X22" s="34">
        <v>40.240341000000001</v>
      </c>
      <c r="Y22" s="34">
        <v>40.269638</v>
      </c>
      <c r="Z22" s="34">
        <v>40.514969000000001</v>
      </c>
      <c r="AA22" s="34">
        <v>40.535229000000001</v>
      </c>
      <c r="AB22" s="34">
        <v>40.441704000000001</v>
      </c>
      <c r="AC22" s="34">
        <v>40.169041</v>
      </c>
      <c r="AD22" s="34">
        <v>40.130629999999996</v>
      </c>
      <c r="AE22" s="34">
        <v>39.850254</v>
      </c>
      <c r="AF22" s="34">
        <v>39.517539999999997</v>
      </c>
      <c r="AG22" s="34">
        <v>39.837859999999999</v>
      </c>
      <c r="AH22" s="34"/>
      <c r="AI22" s="134"/>
    </row>
    <row r="23" spans="1:35" ht="15" customHeight="1">
      <c r="A23" s="30" t="s">
        <v>412</v>
      </c>
      <c r="B23" s="26" t="s">
        <v>230</v>
      </c>
      <c r="C23" s="34">
        <v>251.08311499999999</v>
      </c>
      <c r="D23" s="34">
        <v>301.59201000000002</v>
      </c>
      <c r="E23" s="34">
        <v>200.24977100000001</v>
      </c>
      <c r="F23" s="34">
        <v>187.54458600000001</v>
      </c>
      <c r="G23" s="34">
        <v>176.524216</v>
      </c>
      <c r="H23" s="34">
        <v>171.92224100000001</v>
      </c>
      <c r="I23" s="34">
        <v>165.01799</v>
      </c>
      <c r="J23" s="34">
        <v>171.48580899999999</v>
      </c>
      <c r="K23" s="34">
        <v>179.41336100000001</v>
      </c>
      <c r="L23" s="34">
        <v>186.17913799999999</v>
      </c>
      <c r="M23" s="34">
        <v>191.87413000000001</v>
      </c>
      <c r="N23" s="34">
        <v>198.14856</v>
      </c>
      <c r="O23" s="34">
        <v>201.52590900000001</v>
      </c>
      <c r="P23" s="34">
        <v>203.956772</v>
      </c>
      <c r="Q23" s="34">
        <v>205.97126800000001</v>
      </c>
      <c r="R23" s="34">
        <v>209.42584199999999</v>
      </c>
      <c r="S23" s="34">
        <v>212.455185</v>
      </c>
      <c r="T23" s="34">
        <v>212.54205300000001</v>
      </c>
      <c r="U23" s="34">
        <v>211.21623199999999</v>
      </c>
      <c r="V23" s="34">
        <v>212.74696399999999</v>
      </c>
      <c r="W23" s="34">
        <v>207.08009300000001</v>
      </c>
      <c r="X23" s="34">
        <v>205.9478</v>
      </c>
      <c r="Y23" s="34">
        <v>205.515289</v>
      </c>
      <c r="Z23" s="34">
        <v>206.27713</v>
      </c>
      <c r="AA23" s="34">
        <v>206.26525899999999</v>
      </c>
      <c r="AB23" s="34">
        <v>204.94976800000001</v>
      </c>
      <c r="AC23" s="34">
        <v>203.22889699999999</v>
      </c>
      <c r="AD23" s="34">
        <v>203.06655900000001</v>
      </c>
      <c r="AE23" s="34">
        <v>200.81205700000001</v>
      </c>
      <c r="AF23" s="34">
        <v>198.35299699999999</v>
      </c>
      <c r="AG23" s="34">
        <v>199.10829200000001</v>
      </c>
      <c r="AH23" s="34"/>
      <c r="AI23" s="134"/>
    </row>
    <row r="24" spans="1:35" ht="15" customHeight="1">
      <c r="A24" s="30" t="s">
        <v>413</v>
      </c>
      <c r="B24" s="26" t="s">
        <v>232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134"/>
    </row>
    <row r="25" spans="1:35" ht="15" customHeight="1">
      <c r="A25" s="30" t="s">
        <v>414</v>
      </c>
      <c r="B25" s="26" t="s">
        <v>234</v>
      </c>
      <c r="C25" s="34">
        <v>2421.211182</v>
      </c>
      <c r="D25" s="34">
        <v>2308.05249</v>
      </c>
      <c r="E25" s="34">
        <v>2482.694336</v>
      </c>
      <c r="F25" s="34">
        <v>2629.9221189999998</v>
      </c>
      <c r="G25" s="34">
        <v>2813.383789</v>
      </c>
      <c r="H25" s="34">
        <v>2934.7700199999999</v>
      </c>
      <c r="I25" s="34">
        <v>3043.1298830000001</v>
      </c>
      <c r="J25" s="34">
        <v>3075.9726559999999</v>
      </c>
      <c r="K25" s="34">
        <v>3113.8334960000002</v>
      </c>
      <c r="L25" s="34">
        <v>3146.4182129999999</v>
      </c>
      <c r="M25" s="34">
        <v>3192.9428710000002</v>
      </c>
      <c r="N25" s="34">
        <v>3239.849365</v>
      </c>
      <c r="O25" s="34">
        <v>3288.326172</v>
      </c>
      <c r="P25" s="34">
        <v>3332.1748050000001</v>
      </c>
      <c r="Q25" s="34">
        <v>3402.524414</v>
      </c>
      <c r="R25" s="34">
        <v>3468.189453</v>
      </c>
      <c r="S25" s="34">
        <v>3522.0590820000002</v>
      </c>
      <c r="T25" s="34">
        <v>3590.716797</v>
      </c>
      <c r="U25" s="34">
        <v>3656.5500489999999</v>
      </c>
      <c r="V25" s="34">
        <v>3713.8466800000001</v>
      </c>
      <c r="W25" s="34">
        <v>3769.673828</v>
      </c>
      <c r="X25" s="34">
        <v>3821.4914549999999</v>
      </c>
      <c r="Y25" s="34">
        <v>3879.4965820000002</v>
      </c>
      <c r="Z25" s="34">
        <v>3968.6721189999998</v>
      </c>
      <c r="AA25" s="34">
        <v>4050.7578119999998</v>
      </c>
      <c r="AB25" s="34">
        <v>4156.1933589999999</v>
      </c>
      <c r="AC25" s="34">
        <v>4232.0170900000003</v>
      </c>
      <c r="AD25" s="34">
        <v>4298.4970700000003</v>
      </c>
      <c r="AE25" s="34">
        <v>4376.2255859999996</v>
      </c>
      <c r="AF25" s="34">
        <v>4486.4833980000003</v>
      </c>
      <c r="AG25" s="34">
        <v>4594.0693359999996</v>
      </c>
      <c r="AH25" s="34"/>
      <c r="AI25" s="134"/>
    </row>
    <row r="26" spans="1:35" ht="15" customHeight="1">
      <c r="A26" s="30" t="s">
        <v>415</v>
      </c>
      <c r="B26" s="26" t="s">
        <v>236</v>
      </c>
      <c r="C26" s="34">
        <v>48.054409</v>
      </c>
      <c r="D26" s="34">
        <v>47.944533999999997</v>
      </c>
      <c r="E26" s="34">
        <v>48.815196999999998</v>
      </c>
      <c r="F26" s="34">
        <v>49.627659000000001</v>
      </c>
      <c r="G26" s="34">
        <v>50.612929999999999</v>
      </c>
      <c r="H26" s="34">
        <v>51.216206</v>
      </c>
      <c r="I26" s="34">
        <v>51.715846999999997</v>
      </c>
      <c r="J26" s="34">
        <v>52.169533000000001</v>
      </c>
      <c r="K26" s="34">
        <v>52.678925</v>
      </c>
      <c r="L26" s="34">
        <v>52.949528000000001</v>
      </c>
      <c r="M26" s="34">
        <v>53.261913</v>
      </c>
      <c r="N26" s="34">
        <v>53.568756</v>
      </c>
      <c r="O26" s="34">
        <v>53.847133999999997</v>
      </c>
      <c r="P26" s="34">
        <v>53.931418999999998</v>
      </c>
      <c r="Q26" s="34">
        <v>54.193787</v>
      </c>
      <c r="R26" s="34">
        <v>54.401062000000003</v>
      </c>
      <c r="S26" s="34">
        <v>54.547417000000003</v>
      </c>
      <c r="T26" s="34">
        <v>54.699570000000001</v>
      </c>
      <c r="U26" s="34">
        <v>54.797958000000001</v>
      </c>
      <c r="V26" s="34">
        <v>54.910130000000002</v>
      </c>
      <c r="W26" s="34">
        <v>54.924804999999999</v>
      </c>
      <c r="X26" s="34">
        <v>54.977623000000001</v>
      </c>
      <c r="Y26" s="34">
        <v>55.035567999999998</v>
      </c>
      <c r="Z26" s="34">
        <v>55.214333000000003</v>
      </c>
      <c r="AA26" s="34">
        <v>55.348739999999999</v>
      </c>
      <c r="AB26" s="34">
        <v>55.549652000000002</v>
      </c>
      <c r="AC26" s="34">
        <v>55.592815000000002</v>
      </c>
      <c r="AD26" s="34">
        <v>55.584845999999999</v>
      </c>
      <c r="AE26" s="34">
        <v>55.594658000000003</v>
      </c>
      <c r="AF26" s="34">
        <v>55.720286999999999</v>
      </c>
      <c r="AG26" s="34">
        <v>55.834141000000002</v>
      </c>
      <c r="AH26" s="34"/>
      <c r="AI26" s="134"/>
    </row>
    <row r="27" spans="1:35" ht="15" customHeight="1">
      <c r="A27" s="30" t="s">
        <v>416</v>
      </c>
      <c r="B27" s="26" t="s">
        <v>417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134"/>
    </row>
    <row r="28" spans="1:35" ht="15" customHeight="1">
      <c r="A28" s="30" t="s">
        <v>418</v>
      </c>
      <c r="B28" s="26" t="s">
        <v>238</v>
      </c>
      <c r="C28" s="34">
        <v>412.504456</v>
      </c>
      <c r="D28" s="34">
        <v>411.44482399999998</v>
      </c>
      <c r="E28" s="34">
        <v>417.13662699999998</v>
      </c>
      <c r="F28" s="34">
        <v>429.29351800000001</v>
      </c>
      <c r="G28" s="34">
        <v>450.26678500000003</v>
      </c>
      <c r="H28" s="34">
        <v>463.32135</v>
      </c>
      <c r="I28" s="34">
        <v>472.334564</v>
      </c>
      <c r="J28" s="34">
        <v>477.14807100000002</v>
      </c>
      <c r="K28" s="34">
        <v>483.63970899999998</v>
      </c>
      <c r="L28" s="34">
        <v>487.11086999999998</v>
      </c>
      <c r="M28" s="34">
        <v>492.33755500000001</v>
      </c>
      <c r="N28" s="34">
        <v>497.46612499999998</v>
      </c>
      <c r="O28" s="34">
        <v>501.237213</v>
      </c>
      <c r="P28" s="34">
        <v>502.24646000000001</v>
      </c>
      <c r="Q28" s="34">
        <v>507.25585899999999</v>
      </c>
      <c r="R28" s="34">
        <v>512.25256300000001</v>
      </c>
      <c r="S28" s="34">
        <v>514.66747999999995</v>
      </c>
      <c r="T28" s="34">
        <v>517.36920199999997</v>
      </c>
      <c r="U28" s="34">
        <v>518.50830099999996</v>
      </c>
      <c r="V28" s="34">
        <v>519.33569299999999</v>
      </c>
      <c r="W28" s="34">
        <v>514.62524399999995</v>
      </c>
      <c r="X28" s="34">
        <v>511.28277600000001</v>
      </c>
      <c r="Y28" s="34">
        <v>508.34088100000002</v>
      </c>
      <c r="Z28" s="34">
        <v>510.23834199999999</v>
      </c>
      <c r="AA28" s="34">
        <v>508.730164</v>
      </c>
      <c r="AB28" s="34">
        <v>508.84518400000002</v>
      </c>
      <c r="AC28" s="34">
        <v>501.84631300000001</v>
      </c>
      <c r="AD28" s="34">
        <v>492.685089</v>
      </c>
      <c r="AE28" s="34">
        <v>481.73983800000002</v>
      </c>
      <c r="AF28" s="34">
        <v>473.614014</v>
      </c>
      <c r="AG28" s="34">
        <v>464.01275600000002</v>
      </c>
      <c r="AH28" s="34"/>
      <c r="AI28" s="134"/>
    </row>
    <row r="29" spans="1:35" ht="15" customHeight="1">
      <c r="A29" s="30" t="s">
        <v>419</v>
      </c>
      <c r="B29" s="26" t="s">
        <v>420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134"/>
    </row>
    <row r="30" spans="1:35" ht="15" customHeight="1">
      <c r="B30" s="25" t="s">
        <v>421</v>
      </c>
    </row>
    <row r="31" spans="1:35" ht="15" customHeight="1">
      <c r="A31" s="30" t="s">
        <v>422</v>
      </c>
      <c r="B31" s="26" t="s">
        <v>423</v>
      </c>
      <c r="C31" s="34">
        <v>2971.9001459999999</v>
      </c>
      <c r="D31" s="34">
        <v>3009.241943</v>
      </c>
      <c r="E31" s="34">
        <v>3332.2719729999999</v>
      </c>
      <c r="F31" s="34">
        <v>3573.3596189999998</v>
      </c>
      <c r="G31" s="34">
        <v>3681.2133789999998</v>
      </c>
      <c r="H31" s="34">
        <v>3757.1660160000001</v>
      </c>
      <c r="I31" s="34">
        <v>3814.1420899999998</v>
      </c>
      <c r="J31" s="34">
        <v>3844.47876</v>
      </c>
      <c r="K31" s="34">
        <v>3888.5683589999999</v>
      </c>
      <c r="L31" s="34">
        <v>3932.8325199999999</v>
      </c>
      <c r="M31" s="34">
        <v>3983.6210940000001</v>
      </c>
      <c r="N31" s="34">
        <v>4037.3591310000002</v>
      </c>
      <c r="O31" s="34">
        <v>4081.3874510000001</v>
      </c>
      <c r="P31" s="34">
        <v>4117.1435549999997</v>
      </c>
      <c r="Q31" s="34">
        <v>4169.7138670000004</v>
      </c>
      <c r="R31" s="34">
        <v>4227.3344729999999</v>
      </c>
      <c r="S31" s="34">
        <v>4273.1445309999999</v>
      </c>
      <c r="T31" s="34">
        <v>4322.720703</v>
      </c>
      <c r="U31" s="34">
        <v>4364.8920900000003</v>
      </c>
      <c r="V31" s="34">
        <v>4404.9072269999997</v>
      </c>
      <c r="W31" s="34">
        <v>4412.7788090000004</v>
      </c>
      <c r="X31" s="34">
        <v>4431.1020509999998</v>
      </c>
      <c r="Y31" s="34">
        <v>4455.0317379999997</v>
      </c>
      <c r="Z31" s="34">
        <v>4509.701172</v>
      </c>
      <c r="AA31" s="34">
        <v>4546.2524409999996</v>
      </c>
      <c r="AB31" s="34">
        <v>4599.2705079999996</v>
      </c>
      <c r="AC31" s="34">
        <v>4621.9985349999997</v>
      </c>
      <c r="AD31" s="34">
        <v>4646.0278319999998</v>
      </c>
      <c r="AE31" s="34">
        <v>4661.7026370000003</v>
      </c>
      <c r="AF31" s="34">
        <v>4702.1064450000003</v>
      </c>
      <c r="AG31" s="34">
        <v>4751.294922</v>
      </c>
      <c r="AH31" s="34"/>
      <c r="AI31" s="134"/>
    </row>
    <row r="32" spans="1:35" ht="15" customHeight="1">
      <c r="A32" s="30" t="s">
        <v>424</v>
      </c>
      <c r="B32" s="26" t="s">
        <v>425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134"/>
    </row>
    <row r="33" spans="1:35" ht="15" customHeight="1">
      <c r="A33" s="30" t="s">
        <v>426</v>
      </c>
      <c r="B33" s="26" t="s">
        <v>427</v>
      </c>
      <c r="C33" s="34">
        <v>0.58092500000000002</v>
      </c>
      <c r="D33" s="34">
        <v>0.58957400000000004</v>
      </c>
      <c r="E33" s="34">
        <v>0.625668</v>
      </c>
      <c r="F33" s="34">
        <v>0.626996</v>
      </c>
      <c r="G33" s="34">
        <v>0.62952600000000003</v>
      </c>
      <c r="H33" s="34">
        <v>0.63149900000000003</v>
      </c>
      <c r="I33" s="34">
        <v>0.63285899999999995</v>
      </c>
      <c r="J33" s="34">
        <v>0.63378000000000001</v>
      </c>
      <c r="K33" s="34">
        <v>0.63493699999999997</v>
      </c>
      <c r="L33" s="34">
        <v>0.63596900000000001</v>
      </c>
      <c r="M33" s="34">
        <v>0.63719899999999996</v>
      </c>
      <c r="N33" s="34">
        <v>0.63840300000000005</v>
      </c>
      <c r="O33" s="34">
        <v>0.63940399999999997</v>
      </c>
      <c r="P33" s="34">
        <v>0.64029999999999998</v>
      </c>
      <c r="Q33" s="34">
        <v>0.64167600000000002</v>
      </c>
      <c r="R33" s="34">
        <v>0.64298699999999998</v>
      </c>
      <c r="S33" s="34">
        <v>0.64402499999999996</v>
      </c>
      <c r="T33" s="34">
        <v>0.645069</v>
      </c>
      <c r="U33" s="34">
        <v>0.64597899999999997</v>
      </c>
      <c r="V33" s="34">
        <v>0.64684399999999997</v>
      </c>
      <c r="W33" s="34">
        <v>0.64719300000000002</v>
      </c>
      <c r="X33" s="34">
        <v>0.647706</v>
      </c>
      <c r="Y33" s="34">
        <v>0.64833200000000002</v>
      </c>
      <c r="Z33" s="34">
        <v>0.64945399999999998</v>
      </c>
      <c r="AA33" s="34">
        <v>0.65031099999999997</v>
      </c>
      <c r="AB33" s="34">
        <v>0.65144000000000002</v>
      </c>
      <c r="AC33" s="34">
        <v>0.65201699999999996</v>
      </c>
      <c r="AD33" s="34">
        <v>0.65251800000000004</v>
      </c>
      <c r="AE33" s="34">
        <v>0.65303199999999995</v>
      </c>
      <c r="AF33" s="34">
        <v>0.65394200000000002</v>
      </c>
      <c r="AG33" s="34">
        <v>0.65487499999999998</v>
      </c>
      <c r="AH33" s="34"/>
      <c r="AI33" s="134"/>
    </row>
    <row r="34" spans="1:35" ht="15" customHeight="1">
      <c r="A34" s="30" t="s">
        <v>428</v>
      </c>
      <c r="B34" s="26" t="s">
        <v>234</v>
      </c>
      <c r="C34" s="34">
        <v>570.79998799999998</v>
      </c>
      <c r="D34" s="34">
        <v>583.21276899999998</v>
      </c>
      <c r="E34" s="34">
        <v>628.88812299999995</v>
      </c>
      <c r="F34" s="34">
        <v>641.06243900000004</v>
      </c>
      <c r="G34" s="34">
        <v>659.99926800000003</v>
      </c>
      <c r="H34" s="34">
        <v>673.15197799999999</v>
      </c>
      <c r="I34" s="34">
        <v>685.91516100000001</v>
      </c>
      <c r="J34" s="34">
        <v>693.92352300000005</v>
      </c>
      <c r="K34" s="34">
        <v>703.18090800000004</v>
      </c>
      <c r="L34" s="34">
        <v>712.12670900000001</v>
      </c>
      <c r="M34" s="34">
        <v>723.16717500000004</v>
      </c>
      <c r="N34" s="34">
        <v>734.02929700000004</v>
      </c>
      <c r="O34" s="34">
        <v>746.23937999999998</v>
      </c>
      <c r="P34" s="34">
        <v>756.12481700000001</v>
      </c>
      <c r="Q34" s="34">
        <v>764.84191899999996</v>
      </c>
      <c r="R34" s="34">
        <v>775.82141100000001</v>
      </c>
      <c r="S34" s="34">
        <v>785.21618699999999</v>
      </c>
      <c r="T34" s="34">
        <v>794.72186299999998</v>
      </c>
      <c r="U34" s="34">
        <v>805.07647699999995</v>
      </c>
      <c r="V34" s="34">
        <v>814.96893299999999</v>
      </c>
      <c r="W34" s="34">
        <v>819.42327899999998</v>
      </c>
      <c r="X34" s="34">
        <v>825.45519999999999</v>
      </c>
      <c r="Y34" s="34">
        <v>831.66052200000001</v>
      </c>
      <c r="Z34" s="34">
        <v>844.40765399999998</v>
      </c>
      <c r="AA34" s="34">
        <v>854.02941899999996</v>
      </c>
      <c r="AB34" s="34">
        <v>866.49749799999995</v>
      </c>
      <c r="AC34" s="34">
        <v>872.19140600000003</v>
      </c>
      <c r="AD34" s="34">
        <v>876.92053199999998</v>
      </c>
      <c r="AE34" s="34">
        <v>880.56957999999997</v>
      </c>
      <c r="AF34" s="34">
        <v>888.80914299999995</v>
      </c>
      <c r="AG34" s="34">
        <v>897.747253</v>
      </c>
      <c r="AH34" s="34"/>
      <c r="AI34" s="134"/>
    </row>
    <row r="35" spans="1:35" ht="15" customHeight="1">
      <c r="A35" s="30" t="s">
        <v>429</v>
      </c>
      <c r="B35" s="26" t="s">
        <v>430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134"/>
    </row>
    <row r="36" spans="1:35" ht="15" customHeight="1">
      <c r="A36" s="30" t="s">
        <v>431</v>
      </c>
      <c r="B36" s="25" t="s">
        <v>432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133"/>
    </row>
    <row r="38" spans="1:35" ht="15" customHeight="1">
      <c r="B38" s="25" t="s">
        <v>324</v>
      </c>
    </row>
    <row r="39" spans="1:35" ht="15" customHeight="1">
      <c r="B39" s="25" t="s">
        <v>325</v>
      </c>
    </row>
    <row r="40" spans="1:35" ht="15" customHeight="1">
      <c r="B40" s="25" t="s">
        <v>406</v>
      </c>
    </row>
    <row r="41" spans="1:35" ht="15" customHeight="1">
      <c r="A41" s="30" t="s">
        <v>433</v>
      </c>
      <c r="B41" s="26" t="s">
        <v>220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434</v>
      </c>
      <c r="B42" s="26" t="s">
        <v>222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4"/>
    </row>
    <row r="43" spans="1:35" ht="15" customHeight="1">
      <c r="A43" s="30" t="s">
        <v>435</v>
      </c>
      <c r="B43" s="26" t="s">
        <v>410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4"/>
    </row>
    <row r="44" spans="1:35" ht="15" customHeight="1">
      <c r="A44" s="30" t="s">
        <v>436</v>
      </c>
      <c r="B44" s="26" t="s">
        <v>226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4"/>
    </row>
    <row r="45" spans="1:35" ht="15" customHeight="1">
      <c r="A45" s="30" t="s">
        <v>437</v>
      </c>
      <c r="B45" s="26" t="s">
        <v>230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4"/>
    </row>
    <row r="46" spans="1:35" ht="15" customHeight="1">
      <c r="A46" s="30" t="s">
        <v>438</v>
      </c>
      <c r="B46" s="26" t="s">
        <v>232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4"/>
    </row>
    <row r="47" spans="1:35" ht="15" customHeight="1">
      <c r="A47" s="30" t="s">
        <v>439</v>
      </c>
      <c r="B47" s="26" t="s">
        <v>234</v>
      </c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134"/>
    </row>
    <row r="48" spans="1:35" ht="15" customHeight="1">
      <c r="A48" s="30" t="s">
        <v>440</v>
      </c>
      <c r="B48" s="26" t="s">
        <v>236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134"/>
    </row>
    <row r="49" spans="1:35" ht="15" customHeight="1">
      <c r="A49" s="30" t="s">
        <v>441</v>
      </c>
      <c r="B49" s="26" t="s">
        <v>417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4"/>
    </row>
    <row r="50" spans="1:35" ht="15" customHeight="1">
      <c r="A50" s="30" t="s">
        <v>442</v>
      </c>
      <c r="B50" s="26" t="s">
        <v>238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443</v>
      </c>
      <c r="B51" s="26" t="s">
        <v>420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4"/>
    </row>
    <row r="52" spans="1:35" ht="15" customHeight="1">
      <c r="B52" s="25" t="s">
        <v>421</v>
      </c>
    </row>
    <row r="53" spans="1:35" ht="15" customHeight="1">
      <c r="A53" s="30" t="s">
        <v>444</v>
      </c>
      <c r="B53" s="26" t="s">
        <v>423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445</v>
      </c>
      <c r="B54" s="26" t="s">
        <v>427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4"/>
    </row>
    <row r="55" spans="1:35" ht="15" customHeight="1">
      <c r="A55" s="30" t="s">
        <v>446</v>
      </c>
      <c r="B55" s="26" t="s">
        <v>234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447</v>
      </c>
      <c r="B56" s="26" t="s">
        <v>430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448</v>
      </c>
      <c r="B57" s="25" t="s">
        <v>432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3"/>
    </row>
    <row r="59" spans="1:35" ht="15" customHeight="1">
      <c r="B59" s="25" t="s">
        <v>214</v>
      </c>
    </row>
    <row r="60" spans="1:35" ht="15" customHeight="1">
      <c r="A60" s="30" t="s">
        <v>449</v>
      </c>
      <c r="B60" s="25" t="s">
        <v>216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133"/>
    </row>
    <row r="62" spans="1:35" ht="15" customHeight="1">
      <c r="B62" s="25" t="s">
        <v>450</v>
      </c>
    </row>
    <row r="63" spans="1:35" ht="15" customHeight="1">
      <c r="B63" s="25" t="s">
        <v>259</v>
      </c>
    </row>
    <row r="64" spans="1:35" ht="15" customHeight="1">
      <c r="A64" s="30" t="s">
        <v>451</v>
      </c>
      <c r="B64" s="26" t="s">
        <v>261</v>
      </c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134"/>
    </row>
    <row r="65" spans="1:35" ht="15" customHeight="1">
      <c r="A65" s="30" t="s">
        <v>452</v>
      </c>
      <c r="B65" s="26" t="s">
        <v>234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4"/>
    </row>
    <row r="66" spans="1:35" ht="15" customHeight="1">
      <c r="A66" s="30" t="s">
        <v>453</v>
      </c>
      <c r="B66" s="26" t="s">
        <v>342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4"/>
    </row>
    <row r="67" spans="1:35" ht="15" customHeight="1">
      <c r="A67" s="30" t="s">
        <v>454</v>
      </c>
      <c r="B67" s="26" t="s">
        <v>455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134"/>
    </row>
    <row r="68" spans="1:35" ht="15" customHeight="1">
      <c r="A68" s="30" t="s">
        <v>456</v>
      </c>
      <c r="B68" s="25" t="s">
        <v>240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133"/>
    </row>
    <row r="69" spans="1:35" ht="15" customHeight="1">
      <c r="B69" s="25" t="s">
        <v>268</v>
      </c>
    </row>
    <row r="70" spans="1:35" ht="15" customHeight="1">
      <c r="A70" s="30" t="s">
        <v>457</v>
      </c>
      <c r="B70" s="26" t="s">
        <v>261</v>
      </c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134"/>
    </row>
    <row r="71" spans="1:35" ht="15" customHeight="1">
      <c r="A71" s="30" t="s">
        <v>458</v>
      </c>
      <c r="B71" s="26" t="s">
        <v>234</v>
      </c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134"/>
    </row>
    <row r="72" spans="1:35" ht="15" customHeight="1">
      <c r="A72" s="30" t="s">
        <v>459</v>
      </c>
      <c r="B72" s="26" t="s">
        <v>342</v>
      </c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134"/>
    </row>
    <row r="73" spans="1:35" ht="15" customHeight="1">
      <c r="A73" s="30" t="s">
        <v>460</v>
      </c>
      <c r="B73" s="26" t="s">
        <v>455</v>
      </c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134"/>
    </row>
    <row r="74" spans="1:35" ht="15" customHeight="1">
      <c r="A74" s="30" t="s">
        <v>461</v>
      </c>
      <c r="B74" s="25" t="s">
        <v>240</v>
      </c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133"/>
    </row>
    <row r="75" spans="1:35" ht="15" customHeight="1">
      <c r="B75" s="25" t="s">
        <v>274</v>
      </c>
    </row>
    <row r="76" spans="1:35" ht="15" customHeight="1">
      <c r="A76" s="30" t="s">
        <v>462</v>
      </c>
      <c r="B76" s="26" t="s">
        <v>276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134"/>
    </row>
    <row r="77" spans="1:35" ht="15" customHeight="1">
      <c r="A77" s="30" t="s">
        <v>463</v>
      </c>
      <c r="B77" s="26" t="s">
        <v>278</v>
      </c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134"/>
    </row>
    <row r="78" spans="1:35" ht="15" customHeight="1" thickBot="1"/>
    <row r="79" spans="1:35" ht="15" customHeight="1">
      <c r="B79" s="129" t="s">
        <v>352</v>
      </c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  <c r="V79" s="129"/>
      <c r="W79" s="129"/>
      <c r="X79" s="129"/>
      <c r="Y79" s="129"/>
      <c r="Z79" s="129"/>
      <c r="AA79" s="129"/>
      <c r="AB79" s="129"/>
      <c r="AC79" s="129"/>
      <c r="AD79" s="129"/>
      <c r="AE79" s="129"/>
      <c r="AF79" s="129"/>
      <c r="AG79" s="129"/>
      <c r="AH79" s="129"/>
      <c r="AI79" s="129"/>
    </row>
    <row r="80" spans="1:35" ht="15" customHeight="1">
      <c r="B80" s="31" t="s">
        <v>402</v>
      </c>
    </row>
    <row r="81" spans="2:2" ht="15" customHeight="1">
      <c r="B81" s="31" t="s">
        <v>464</v>
      </c>
    </row>
    <row r="82" spans="2:2" ht="15" customHeight="1">
      <c r="B82" s="31" t="s">
        <v>465</v>
      </c>
    </row>
    <row r="83" spans="2:2" ht="15" customHeight="1">
      <c r="B83" s="31" t="s">
        <v>466</v>
      </c>
    </row>
    <row r="84" spans="2:2" ht="15" customHeight="1">
      <c r="B84" s="31" t="s">
        <v>467</v>
      </c>
    </row>
    <row r="85" spans="2:2" ht="15" customHeight="1">
      <c r="B85" s="31" t="s">
        <v>299</v>
      </c>
    </row>
    <row r="86" spans="2:2" ht="15" customHeight="1">
      <c r="B86" s="31" t="s">
        <v>300</v>
      </c>
    </row>
    <row r="87" spans="2:2" ht="15" customHeight="1">
      <c r="B87" s="31" t="s">
        <v>301</v>
      </c>
    </row>
    <row r="88" spans="2:2" ht="15" customHeight="1">
      <c r="B88" s="31" t="s">
        <v>302</v>
      </c>
    </row>
    <row r="89" spans="2:2" ht="15" customHeight="1">
      <c r="B89" s="31" t="s">
        <v>303</v>
      </c>
    </row>
    <row r="90" spans="2:2" ht="15" customHeight="1">
      <c r="B90" s="31" t="s">
        <v>357</v>
      </c>
    </row>
    <row r="91" spans="2:2" ht="15" customHeight="1">
      <c r="B91" s="31" t="s">
        <v>358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min="1" max="1" width="20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468</v>
      </c>
      <c r="B10" s="24" t="s">
        <v>469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470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s="55" customFormat="1" ht="15" customHeight="1">
      <c r="A18" s="53" t="s">
        <v>471</v>
      </c>
      <c r="B18" s="39" t="s">
        <v>186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54">
        <v>0</v>
      </c>
      <c r="P18" s="54">
        <v>0</v>
      </c>
      <c r="Q18" s="54">
        <v>0</v>
      </c>
      <c r="R18" s="54">
        <v>0</v>
      </c>
      <c r="S18" s="54">
        <v>0</v>
      </c>
      <c r="T18" s="54">
        <v>0</v>
      </c>
      <c r="U18" s="54">
        <v>0</v>
      </c>
      <c r="V18" s="54">
        <v>0</v>
      </c>
      <c r="W18" s="54">
        <v>0</v>
      </c>
      <c r="X18" s="54">
        <v>0</v>
      </c>
      <c r="Y18" s="54">
        <v>0</v>
      </c>
      <c r="Z18" s="54">
        <v>0</v>
      </c>
      <c r="AA18" s="54">
        <v>0</v>
      </c>
      <c r="AB18" s="54">
        <v>0</v>
      </c>
      <c r="AC18" s="54">
        <v>0</v>
      </c>
      <c r="AD18" s="54">
        <v>0</v>
      </c>
      <c r="AE18" s="54">
        <v>0</v>
      </c>
      <c r="AF18" s="54">
        <v>0</v>
      </c>
      <c r="AG18" s="54">
        <v>0</v>
      </c>
      <c r="AH18" s="54"/>
      <c r="AI18" s="135"/>
    </row>
    <row r="19" spans="1:35" s="55" customFormat="1" ht="15" customHeight="1">
      <c r="A19" s="53" t="s">
        <v>472</v>
      </c>
      <c r="B19" s="39" t="s">
        <v>188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4">
        <v>0</v>
      </c>
      <c r="R19" s="54">
        <v>0</v>
      </c>
      <c r="S19" s="54">
        <v>0</v>
      </c>
      <c r="T19" s="54">
        <v>0</v>
      </c>
      <c r="U19" s="54">
        <v>0</v>
      </c>
      <c r="V19" s="54">
        <v>0</v>
      </c>
      <c r="W19" s="54">
        <v>0</v>
      </c>
      <c r="X19" s="54">
        <v>0</v>
      </c>
      <c r="Y19" s="54">
        <v>0</v>
      </c>
      <c r="Z19" s="54">
        <v>0</v>
      </c>
      <c r="AA19" s="54">
        <v>0</v>
      </c>
      <c r="AB19" s="54">
        <v>0</v>
      </c>
      <c r="AC19" s="54">
        <v>0</v>
      </c>
      <c r="AD19" s="54">
        <v>0</v>
      </c>
      <c r="AE19" s="54">
        <v>0</v>
      </c>
      <c r="AF19" s="54">
        <v>0</v>
      </c>
      <c r="AG19" s="54">
        <v>0</v>
      </c>
      <c r="AH19" s="54"/>
      <c r="AI19" s="135"/>
    </row>
    <row r="20" spans="1:35" s="55" customFormat="1" ht="15" customHeight="1">
      <c r="A20" s="53" t="s">
        <v>473</v>
      </c>
      <c r="B20" s="39" t="s">
        <v>314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4">
        <v>0</v>
      </c>
      <c r="R20" s="54">
        <v>0</v>
      </c>
      <c r="S20" s="54">
        <v>0</v>
      </c>
      <c r="T20" s="54">
        <v>0</v>
      </c>
      <c r="U20" s="54">
        <v>0</v>
      </c>
      <c r="V20" s="54">
        <v>0</v>
      </c>
      <c r="W20" s="54">
        <v>0</v>
      </c>
      <c r="X20" s="54">
        <v>0</v>
      </c>
      <c r="Y20" s="54">
        <v>0</v>
      </c>
      <c r="Z20" s="54">
        <v>0</v>
      </c>
      <c r="AA20" s="54">
        <v>0</v>
      </c>
      <c r="AB20" s="54">
        <v>0</v>
      </c>
      <c r="AC20" s="54">
        <v>0</v>
      </c>
      <c r="AD20" s="54">
        <v>0</v>
      </c>
      <c r="AE20" s="54">
        <v>0</v>
      </c>
      <c r="AF20" s="54">
        <v>0</v>
      </c>
      <c r="AG20" s="54">
        <v>0</v>
      </c>
      <c r="AH20" s="54"/>
      <c r="AI20" s="135"/>
    </row>
    <row r="21" spans="1:35" s="55" customFormat="1" ht="15" customHeight="1">
      <c r="A21" s="53" t="s">
        <v>474</v>
      </c>
      <c r="B21" s="39" t="s">
        <v>198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135"/>
    </row>
    <row r="22" spans="1:35" s="55" customFormat="1" ht="15" customHeight="1">
      <c r="A22" s="53" t="s">
        <v>475</v>
      </c>
      <c r="B22" s="39" t="s">
        <v>200</v>
      </c>
      <c r="C22" s="54">
        <v>140.50145000000001</v>
      </c>
      <c r="D22" s="54">
        <v>135.47125199999999</v>
      </c>
      <c r="E22" s="54">
        <v>140.500168</v>
      </c>
      <c r="F22" s="54">
        <v>139.73344399999999</v>
      </c>
      <c r="G22" s="54">
        <v>139.80853300000001</v>
      </c>
      <c r="H22" s="54">
        <v>139.60176100000001</v>
      </c>
      <c r="I22" s="54">
        <v>138.14913899999999</v>
      </c>
      <c r="J22" s="54">
        <v>135.74295000000001</v>
      </c>
      <c r="K22" s="54">
        <v>133.093842</v>
      </c>
      <c r="L22" s="54">
        <v>131.01904300000001</v>
      </c>
      <c r="M22" s="54">
        <v>128.71675099999999</v>
      </c>
      <c r="N22" s="54">
        <v>126.994499</v>
      </c>
      <c r="O22" s="54">
        <v>125.27093499999999</v>
      </c>
      <c r="P22" s="54">
        <v>123.873131</v>
      </c>
      <c r="Q22" s="54">
        <v>123.016632</v>
      </c>
      <c r="R22" s="54">
        <v>123.543762</v>
      </c>
      <c r="S22" s="54">
        <v>123.694168</v>
      </c>
      <c r="T22" s="54">
        <v>123.409187</v>
      </c>
      <c r="U22" s="54">
        <v>123.41011</v>
      </c>
      <c r="V22" s="54">
        <v>123.58593</v>
      </c>
      <c r="W22" s="54">
        <v>124.214462</v>
      </c>
      <c r="X22" s="54">
        <v>125.671257</v>
      </c>
      <c r="Y22" s="54">
        <v>126.50502</v>
      </c>
      <c r="Z22" s="54">
        <v>127.33721199999999</v>
      </c>
      <c r="AA22" s="54">
        <v>128.24726899999999</v>
      </c>
      <c r="AB22" s="54">
        <v>129.798599</v>
      </c>
      <c r="AC22" s="54">
        <v>131.23448200000001</v>
      </c>
      <c r="AD22" s="54">
        <v>132.01232899999999</v>
      </c>
      <c r="AE22" s="54">
        <v>133.240768</v>
      </c>
      <c r="AF22" s="54">
        <v>134.56938199999999</v>
      </c>
      <c r="AG22" s="54">
        <v>136.05275</v>
      </c>
      <c r="AH22" s="54"/>
      <c r="AI22" s="135"/>
    </row>
    <row r="23" spans="1:35" s="55" customFormat="1" ht="15" customHeight="1">
      <c r="A23" s="53" t="s">
        <v>476</v>
      </c>
      <c r="B23" s="39" t="s">
        <v>319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4">
        <v>0</v>
      </c>
      <c r="R23" s="54">
        <v>0</v>
      </c>
      <c r="S23" s="54">
        <v>0</v>
      </c>
      <c r="T23" s="54">
        <v>0</v>
      </c>
      <c r="U23" s="54">
        <v>0</v>
      </c>
      <c r="V23" s="54">
        <v>0</v>
      </c>
      <c r="W23" s="54">
        <v>0</v>
      </c>
      <c r="X23" s="54">
        <v>0</v>
      </c>
      <c r="Y23" s="54">
        <v>0</v>
      </c>
      <c r="Z23" s="54">
        <v>0</v>
      </c>
      <c r="AA23" s="54">
        <v>0</v>
      </c>
      <c r="AB23" s="54">
        <v>0</v>
      </c>
      <c r="AC23" s="54">
        <v>0</v>
      </c>
      <c r="AD23" s="54">
        <v>0</v>
      </c>
      <c r="AE23" s="54">
        <v>0</v>
      </c>
      <c r="AF23" s="54">
        <v>0</v>
      </c>
      <c r="AG23" s="54">
        <v>0</v>
      </c>
      <c r="AH23" s="54"/>
      <c r="AI23" s="135"/>
    </row>
    <row r="24" spans="1:35" s="55" customFormat="1" ht="15" customHeight="1">
      <c r="A24" s="53" t="s">
        <v>477</v>
      </c>
      <c r="B24" s="39" t="s">
        <v>212</v>
      </c>
      <c r="C24" s="54">
        <v>39.970379000000001</v>
      </c>
      <c r="D24" s="54">
        <v>39.169654999999999</v>
      </c>
      <c r="E24" s="54">
        <v>39.796745000000001</v>
      </c>
      <c r="F24" s="54">
        <v>41.009872000000001</v>
      </c>
      <c r="G24" s="54">
        <v>42.334400000000002</v>
      </c>
      <c r="H24" s="54">
        <v>43.218426000000001</v>
      </c>
      <c r="I24" s="54">
        <v>43.862831</v>
      </c>
      <c r="J24" s="54">
        <v>44.224758000000001</v>
      </c>
      <c r="K24" s="54">
        <v>44.480938000000002</v>
      </c>
      <c r="L24" s="54">
        <v>44.620345999999998</v>
      </c>
      <c r="M24" s="54">
        <v>44.729743999999997</v>
      </c>
      <c r="N24" s="54">
        <v>44.975783999999997</v>
      </c>
      <c r="O24" s="54">
        <v>45.261096999999999</v>
      </c>
      <c r="P24" s="54">
        <v>45.324317999999998</v>
      </c>
      <c r="Q24" s="54">
        <v>45.539893999999997</v>
      </c>
      <c r="R24" s="54">
        <v>46.231437999999997</v>
      </c>
      <c r="S24" s="54">
        <v>46.763527000000003</v>
      </c>
      <c r="T24" s="54">
        <v>47.099578999999999</v>
      </c>
      <c r="U24" s="54">
        <v>47.498947000000001</v>
      </c>
      <c r="V24" s="54">
        <v>47.921622999999997</v>
      </c>
      <c r="W24" s="54">
        <v>48.482967000000002</v>
      </c>
      <c r="X24" s="54">
        <v>49.326962000000002</v>
      </c>
      <c r="Y24" s="54">
        <v>49.924557</v>
      </c>
      <c r="Z24" s="54">
        <v>50.508823</v>
      </c>
      <c r="AA24" s="54">
        <v>51.121482999999998</v>
      </c>
      <c r="AB24" s="54">
        <v>51.983082000000003</v>
      </c>
      <c r="AC24" s="54">
        <v>52.782665000000001</v>
      </c>
      <c r="AD24" s="54">
        <v>53.345703</v>
      </c>
      <c r="AE24" s="54">
        <v>54.062897</v>
      </c>
      <c r="AF24" s="54">
        <v>54.833061000000001</v>
      </c>
      <c r="AG24" s="54">
        <v>55.682571000000003</v>
      </c>
      <c r="AH24" s="54"/>
      <c r="AI24" s="135"/>
    </row>
    <row r="25" spans="1:35" ht="15" customHeight="1">
      <c r="A25" s="30" t="s">
        <v>478</v>
      </c>
      <c r="B25" s="25" t="s">
        <v>130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133"/>
    </row>
    <row r="27" spans="1:35" ht="15" customHeight="1">
      <c r="B27" s="25" t="s">
        <v>324</v>
      </c>
    </row>
    <row r="28" spans="1:35" ht="15" customHeight="1">
      <c r="B28" s="25" t="s">
        <v>325</v>
      </c>
    </row>
    <row r="29" spans="1:35" ht="15" customHeight="1">
      <c r="A29" s="30" t="s">
        <v>479</v>
      </c>
      <c r="B29" s="26" t="s">
        <v>186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134"/>
    </row>
    <row r="30" spans="1:35" ht="15" customHeight="1">
      <c r="A30" s="30" t="s">
        <v>480</v>
      </c>
      <c r="B30" s="26" t="s">
        <v>188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134"/>
    </row>
    <row r="31" spans="1:35" ht="15" customHeight="1">
      <c r="A31" s="30" t="s">
        <v>481</v>
      </c>
      <c r="B31" s="26" t="s">
        <v>314</v>
      </c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134"/>
    </row>
    <row r="32" spans="1:35" ht="15" customHeight="1">
      <c r="A32" s="30" t="s">
        <v>482</v>
      </c>
      <c r="B32" s="26" t="s">
        <v>198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134"/>
    </row>
    <row r="33" spans="1:35" ht="15" customHeight="1">
      <c r="A33" s="30" t="s">
        <v>483</v>
      </c>
      <c r="B33" s="26" t="s">
        <v>200</v>
      </c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134"/>
    </row>
    <row r="34" spans="1:35" ht="15" customHeight="1">
      <c r="A34" s="30" t="s">
        <v>484</v>
      </c>
      <c r="B34" s="26" t="s">
        <v>319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485</v>
      </c>
      <c r="B35" s="26" t="s">
        <v>212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486</v>
      </c>
      <c r="B36" s="25" t="s">
        <v>130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133"/>
    </row>
    <row r="38" spans="1:35" ht="15" customHeight="1">
      <c r="B38" s="25" t="s">
        <v>487</v>
      </c>
    </row>
    <row r="39" spans="1:35" ht="15" customHeight="1">
      <c r="A39" s="30" t="s">
        <v>488</v>
      </c>
      <c r="B39" s="25" t="s">
        <v>216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133"/>
    </row>
    <row r="41" spans="1:35" ht="15" customHeight="1">
      <c r="B41" s="25" t="s">
        <v>489</v>
      </c>
    </row>
    <row r="42" spans="1:35" ht="15" customHeight="1">
      <c r="B42" s="25" t="s">
        <v>259</v>
      </c>
    </row>
    <row r="43" spans="1:35" ht="15" customHeight="1">
      <c r="A43" s="30" t="s">
        <v>490</v>
      </c>
      <c r="B43" s="26" t="s">
        <v>261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4"/>
    </row>
    <row r="44" spans="1:35" ht="15" customHeight="1">
      <c r="A44" s="30" t="s">
        <v>491</v>
      </c>
      <c r="B44" s="26" t="s">
        <v>234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4"/>
    </row>
    <row r="45" spans="1:35" ht="15" customHeight="1">
      <c r="A45" s="30" t="s">
        <v>492</v>
      </c>
      <c r="B45" s="26" t="s">
        <v>342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4"/>
    </row>
    <row r="46" spans="1:35" ht="15" customHeight="1">
      <c r="A46" s="30" t="s">
        <v>493</v>
      </c>
      <c r="B46" s="26" t="s">
        <v>494</v>
      </c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134"/>
    </row>
    <row r="47" spans="1:35" ht="15" customHeight="1">
      <c r="A47" s="30" t="s">
        <v>495</v>
      </c>
      <c r="B47" s="25" t="s">
        <v>240</v>
      </c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133"/>
    </row>
    <row r="48" spans="1:35" ht="15" customHeight="1">
      <c r="B48" s="25" t="s">
        <v>268</v>
      </c>
    </row>
    <row r="49" spans="1:35" ht="15" customHeight="1">
      <c r="A49" s="30" t="s">
        <v>496</v>
      </c>
      <c r="B49" s="26" t="s">
        <v>261</v>
      </c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134"/>
    </row>
    <row r="50" spans="1:35" ht="15" customHeight="1">
      <c r="A50" s="30" t="s">
        <v>497</v>
      </c>
      <c r="B50" s="26" t="s">
        <v>234</v>
      </c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134"/>
    </row>
    <row r="51" spans="1:35" ht="15" customHeight="1">
      <c r="A51" s="30" t="s">
        <v>498</v>
      </c>
      <c r="B51" s="26" t="s">
        <v>342</v>
      </c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134"/>
    </row>
    <row r="52" spans="1:35" ht="15" customHeight="1">
      <c r="A52" s="30" t="s">
        <v>499</v>
      </c>
      <c r="B52" s="26" t="s">
        <v>494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134"/>
    </row>
    <row r="53" spans="1:35" ht="15" customHeight="1">
      <c r="A53" s="30" t="s">
        <v>500</v>
      </c>
      <c r="B53" s="25" t="s">
        <v>240</v>
      </c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133"/>
    </row>
    <row r="54" spans="1:35" ht="15" customHeight="1">
      <c r="B54" s="25" t="s">
        <v>274</v>
      </c>
    </row>
    <row r="55" spans="1:35" ht="15" customHeight="1">
      <c r="A55" s="30" t="s">
        <v>501</v>
      </c>
      <c r="B55" s="26" t="s">
        <v>276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 thickBot="1">
      <c r="A56" s="30" t="s">
        <v>502</v>
      </c>
      <c r="B56" s="26" t="s">
        <v>278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B57" s="129" t="s">
        <v>352</v>
      </c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  <c r="X57" s="129"/>
      <c r="Y57" s="129"/>
      <c r="Z57" s="129"/>
      <c r="AA57" s="129"/>
      <c r="AB57" s="129"/>
      <c r="AC57" s="129"/>
      <c r="AD57" s="129"/>
      <c r="AE57" s="129"/>
      <c r="AF57" s="129"/>
      <c r="AG57" s="129"/>
      <c r="AH57" s="129"/>
      <c r="AI57" s="129"/>
    </row>
    <row r="58" spans="1:35" ht="15" customHeight="1">
      <c r="B58" s="31" t="s">
        <v>503</v>
      </c>
    </row>
    <row r="59" spans="1:35" ht="15" customHeight="1">
      <c r="B59" s="31" t="s">
        <v>504</v>
      </c>
    </row>
    <row r="60" spans="1:35" ht="15" customHeight="1">
      <c r="B60" s="31" t="s">
        <v>505</v>
      </c>
    </row>
    <row r="61" spans="1:35" ht="15" customHeight="1">
      <c r="B61" s="31" t="s">
        <v>299</v>
      </c>
    </row>
    <row r="62" spans="1:35" ht="15" customHeight="1">
      <c r="B62" s="31" t="s">
        <v>300</v>
      </c>
    </row>
    <row r="63" spans="1:35" ht="15" customHeight="1">
      <c r="B63" s="31" t="s">
        <v>301</v>
      </c>
    </row>
    <row r="64" spans="1:35" ht="15" customHeight="1">
      <c r="B64" s="31" t="s">
        <v>302</v>
      </c>
    </row>
    <row r="65" spans="2:2" ht="15" customHeight="1">
      <c r="B65" s="31" t="s">
        <v>303</v>
      </c>
    </row>
    <row r="66" spans="2:2" ht="15" customHeight="1">
      <c r="B66" s="31" t="s">
        <v>357</v>
      </c>
    </row>
    <row r="67" spans="2:2" ht="15" customHeight="1">
      <c r="B67" s="31" t="s">
        <v>358</v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min="1" max="1" width="37.5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506</v>
      </c>
      <c r="B10" s="24" t="s">
        <v>507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508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s="55" customFormat="1" ht="15" customHeight="1">
      <c r="A18" s="53" t="s">
        <v>509</v>
      </c>
      <c r="B18" s="39" t="s">
        <v>188</v>
      </c>
      <c r="C18" s="54">
        <v>3.987905</v>
      </c>
      <c r="D18" s="54">
        <v>3.8298890000000001</v>
      </c>
      <c r="E18" s="54">
        <v>4.0528380000000004</v>
      </c>
      <c r="F18" s="54">
        <v>4.1461050000000004</v>
      </c>
      <c r="G18" s="54">
        <v>4.2055680000000004</v>
      </c>
      <c r="H18" s="54">
        <v>4.259976</v>
      </c>
      <c r="I18" s="54">
        <v>4.2696290000000001</v>
      </c>
      <c r="J18" s="54">
        <v>4.2592840000000001</v>
      </c>
      <c r="K18" s="54">
        <v>4.2489270000000001</v>
      </c>
      <c r="L18" s="54">
        <v>4.2411899999999996</v>
      </c>
      <c r="M18" s="54">
        <v>4.2471990000000002</v>
      </c>
      <c r="N18" s="54">
        <v>4.268338</v>
      </c>
      <c r="O18" s="54">
        <v>4.2654740000000002</v>
      </c>
      <c r="P18" s="54">
        <v>4.245457</v>
      </c>
      <c r="Q18" s="54">
        <v>4.1289889999999998</v>
      </c>
      <c r="R18" s="54">
        <v>4.1695589999999996</v>
      </c>
      <c r="S18" s="54">
        <v>4.1867770000000002</v>
      </c>
      <c r="T18" s="54">
        <v>4.176482</v>
      </c>
      <c r="U18" s="54">
        <v>4.1614779999999998</v>
      </c>
      <c r="V18" s="54">
        <v>4.1409459999999996</v>
      </c>
      <c r="W18" s="54">
        <v>4.126722</v>
      </c>
      <c r="X18" s="54">
        <v>4.1213280000000001</v>
      </c>
      <c r="Y18" s="54">
        <v>4.1031890000000004</v>
      </c>
      <c r="Z18" s="54">
        <v>4.0880609999999997</v>
      </c>
      <c r="AA18" s="54">
        <v>4.0759400000000001</v>
      </c>
      <c r="AB18" s="54">
        <v>4.0616250000000003</v>
      </c>
      <c r="AC18" s="54">
        <v>4.051844</v>
      </c>
      <c r="AD18" s="54">
        <v>4.0377879999999999</v>
      </c>
      <c r="AE18" s="54">
        <v>4.0294699999999999</v>
      </c>
      <c r="AF18" s="54">
        <v>4.0244770000000001</v>
      </c>
      <c r="AG18" s="54">
        <v>4.025773</v>
      </c>
      <c r="AH18" s="54"/>
      <c r="AI18" s="135"/>
    </row>
    <row r="19" spans="1:35" s="55" customFormat="1" ht="15" customHeight="1">
      <c r="A19" s="53" t="s">
        <v>510</v>
      </c>
      <c r="B19" s="39" t="s">
        <v>186</v>
      </c>
      <c r="C19" s="54">
        <v>0.36896000000000001</v>
      </c>
      <c r="D19" s="54">
        <v>0.36890899999999999</v>
      </c>
      <c r="E19" s="54">
        <v>0.369892</v>
      </c>
      <c r="F19" s="54">
        <v>0.38875399999999999</v>
      </c>
      <c r="G19" s="54">
        <v>0.40761599999999998</v>
      </c>
      <c r="H19" s="54">
        <v>0.41704599999999997</v>
      </c>
      <c r="I19" s="54">
        <v>0.42647800000000002</v>
      </c>
      <c r="J19" s="54">
        <v>0.43590899999999999</v>
      </c>
      <c r="K19" s="54">
        <v>0.44534000000000001</v>
      </c>
      <c r="L19" s="54">
        <v>0.45005499999999998</v>
      </c>
      <c r="M19" s="54">
        <v>0.45477000000000001</v>
      </c>
      <c r="N19" s="54">
        <v>0.45948600000000001</v>
      </c>
      <c r="O19" s="54">
        <v>0.46420099999999997</v>
      </c>
      <c r="P19" s="54">
        <v>0.46420099999999997</v>
      </c>
      <c r="Q19" s="54">
        <v>0.46420099999999997</v>
      </c>
      <c r="R19" s="54">
        <v>0.46420099999999997</v>
      </c>
      <c r="S19" s="54">
        <v>0.4642</v>
      </c>
      <c r="T19" s="54">
        <v>0.4642</v>
      </c>
      <c r="U19" s="54">
        <v>0.4642</v>
      </c>
      <c r="V19" s="54">
        <v>0.4642</v>
      </c>
      <c r="W19" s="54">
        <v>0.4642</v>
      </c>
      <c r="X19" s="54">
        <v>0.4642</v>
      </c>
      <c r="Y19" s="54">
        <v>0.4642</v>
      </c>
      <c r="Z19" s="54">
        <v>0.46419899999999997</v>
      </c>
      <c r="AA19" s="54">
        <v>0.46419899999999997</v>
      </c>
      <c r="AB19" s="54">
        <v>0.46419899999999997</v>
      </c>
      <c r="AC19" s="54">
        <v>0.46419899999999997</v>
      </c>
      <c r="AD19" s="54">
        <v>0.46419899999999997</v>
      </c>
      <c r="AE19" s="54">
        <v>0.464198</v>
      </c>
      <c r="AF19" s="54">
        <v>0.464198</v>
      </c>
      <c r="AG19" s="54">
        <v>0.464198</v>
      </c>
      <c r="AH19" s="54"/>
      <c r="AI19" s="135"/>
    </row>
    <row r="20" spans="1:35" s="55" customFormat="1" ht="15" customHeight="1">
      <c r="A20" s="53" t="s">
        <v>511</v>
      </c>
      <c r="B20" s="39" t="s">
        <v>314</v>
      </c>
      <c r="C20" s="54">
        <v>1.888188</v>
      </c>
      <c r="D20" s="54">
        <v>1.7557240000000001</v>
      </c>
      <c r="E20" s="54">
        <v>1.401769</v>
      </c>
      <c r="F20" s="54">
        <v>1.5545819999999999</v>
      </c>
      <c r="G20" s="54">
        <v>1.546365</v>
      </c>
      <c r="H20" s="54">
        <v>1.5375589999999999</v>
      </c>
      <c r="I20" s="54">
        <v>1.548292</v>
      </c>
      <c r="J20" s="54">
        <v>1.54294</v>
      </c>
      <c r="K20" s="54">
        <v>1.513109</v>
      </c>
      <c r="L20" s="54">
        <v>1.4849969999999999</v>
      </c>
      <c r="M20" s="54">
        <v>1.4402200000000001</v>
      </c>
      <c r="N20" s="54">
        <v>1.4278329999999999</v>
      </c>
      <c r="O20" s="54">
        <v>1.4195180000000001</v>
      </c>
      <c r="P20" s="54">
        <v>1.4091419999999999</v>
      </c>
      <c r="Q20" s="54">
        <v>1.3986050000000001</v>
      </c>
      <c r="R20" s="54">
        <v>1.3988149999999999</v>
      </c>
      <c r="S20" s="54">
        <v>1.3916500000000001</v>
      </c>
      <c r="T20" s="54">
        <v>1.368541</v>
      </c>
      <c r="U20" s="54">
        <v>1.3571759999999999</v>
      </c>
      <c r="V20" s="54">
        <v>1.346115</v>
      </c>
      <c r="W20" s="54">
        <v>1.335852</v>
      </c>
      <c r="X20" s="54">
        <v>1.325507</v>
      </c>
      <c r="Y20" s="54">
        <v>1.312057</v>
      </c>
      <c r="Z20" s="54">
        <v>1.3074300000000001</v>
      </c>
      <c r="AA20" s="54">
        <v>1.299644</v>
      </c>
      <c r="AB20" s="54">
        <v>1.2933079999999999</v>
      </c>
      <c r="AC20" s="54">
        <v>1.284016</v>
      </c>
      <c r="AD20" s="54">
        <v>1.2739579999999999</v>
      </c>
      <c r="AE20" s="54">
        <v>1.261428</v>
      </c>
      <c r="AF20" s="54">
        <v>1.251333</v>
      </c>
      <c r="AG20" s="54">
        <v>1.2462580000000001</v>
      </c>
      <c r="AH20" s="54"/>
      <c r="AI20" s="135"/>
    </row>
    <row r="21" spans="1:35" s="55" customFormat="1" ht="15" customHeight="1">
      <c r="A21" s="53" t="s">
        <v>512</v>
      </c>
      <c r="B21" s="39" t="s">
        <v>192</v>
      </c>
      <c r="C21" s="54">
        <v>3.7226949999999999</v>
      </c>
      <c r="D21" s="54">
        <v>3.5596009999999998</v>
      </c>
      <c r="E21" s="54">
        <v>3.107278</v>
      </c>
      <c r="F21" s="54">
        <v>4.0780479999999999</v>
      </c>
      <c r="G21" s="54">
        <v>4.997369</v>
      </c>
      <c r="H21" s="54">
        <v>5.3976550000000003</v>
      </c>
      <c r="I21" s="54">
        <v>5.7598200000000004</v>
      </c>
      <c r="J21" s="54">
        <v>6.0899720000000004</v>
      </c>
      <c r="K21" s="54">
        <v>6.3920750000000002</v>
      </c>
      <c r="L21" s="54">
        <v>6.4667149999999998</v>
      </c>
      <c r="M21" s="54">
        <v>6.551399</v>
      </c>
      <c r="N21" s="54">
        <v>6.6478590000000004</v>
      </c>
      <c r="O21" s="54">
        <v>6.7115650000000002</v>
      </c>
      <c r="P21" s="54">
        <v>6.5638990000000002</v>
      </c>
      <c r="Q21" s="54">
        <v>6.2249230000000004</v>
      </c>
      <c r="R21" s="54">
        <v>6.3785860000000003</v>
      </c>
      <c r="S21" s="54">
        <v>6.5101810000000002</v>
      </c>
      <c r="T21" s="54">
        <v>6.6083100000000004</v>
      </c>
      <c r="U21" s="54">
        <v>6.6949740000000002</v>
      </c>
      <c r="V21" s="54">
        <v>6.7616310000000004</v>
      </c>
      <c r="W21" s="54">
        <v>6.8719539999999997</v>
      </c>
      <c r="X21" s="54">
        <v>6.9915700000000003</v>
      </c>
      <c r="Y21" s="54">
        <v>7.0857520000000003</v>
      </c>
      <c r="Z21" s="54">
        <v>7.183351</v>
      </c>
      <c r="AA21" s="54">
        <v>7.2822870000000002</v>
      </c>
      <c r="AB21" s="54">
        <v>7.3797110000000004</v>
      </c>
      <c r="AC21" s="54">
        <v>7.481922</v>
      </c>
      <c r="AD21" s="54">
        <v>7.5770499999999998</v>
      </c>
      <c r="AE21" s="54">
        <v>7.6762540000000001</v>
      </c>
      <c r="AF21" s="54">
        <v>7.7827710000000003</v>
      </c>
      <c r="AG21" s="54">
        <v>7.8962950000000003</v>
      </c>
      <c r="AH21" s="54"/>
      <c r="AI21" s="135"/>
    </row>
    <row r="22" spans="1:35" s="55" customFormat="1" ht="15" customHeight="1">
      <c r="A22" s="53" t="s">
        <v>513</v>
      </c>
      <c r="B22" s="39" t="s">
        <v>196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4">
        <v>0</v>
      </c>
      <c r="R22" s="54">
        <v>0</v>
      </c>
      <c r="S22" s="54">
        <v>0</v>
      </c>
      <c r="T22" s="54">
        <v>0</v>
      </c>
      <c r="U22" s="54">
        <v>0</v>
      </c>
      <c r="V22" s="54">
        <v>0</v>
      </c>
      <c r="W22" s="54">
        <v>0</v>
      </c>
      <c r="X22" s="54">
        <v>0</v>
      </c>
      <c r="Y22" s="54">
        <v>0</v>
      </c>
      <c r="Z22" s="54">
        <v>0</v>
      </c>
      <c r="AA22" s="54">
        <v>0</v>
      </c>
      <c r="AB22" s="54">
        <v>0</v>
      </c>
      <c r="AC22" s="54">
        <v>0</v>
      </c>
      <c r="AD22" s="54">
        <v>0</v>
      </c>
      <c r="AE22" s="54">
        <v>0</v>
      </c>
      <c r="AF22" s="54">
        <v>0</v>
      </c>
      <c r="AG22" s="54">
        <v>0</v>
      </c>
      <c r="AH22" s="54"/>
      <c r="AI22" s="135"/>
    </row>
    <row r="23" spans="1:35" s="55" customFormat="1" ht="15" customHeight="1">
      <c r="A23" s="53" t="s">
        <v>514</v>
      </c>
      <c r="B23" s="39" t="s">
        <v>198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135"/>
    </row>
    <row r="24" spans="1:35" s="55" customFormat="1" ht="15" customHeight="1">
      <c r="A24" s="53" t="s">
        <v>515</v>
      </c>
      <c r="B24" s="39" t="s">
        <v>200</v>
      </c>
      <c r="C24" s="54">
        <v>30.894155999999999</v>
      </c>
      <c r="D24" s="54">
        <v>29.948093</v>
      </c>
      <c r="E24" s="54">
        <v>30.815183999999999</v>
      </c>
      <c r="F24" s="54">
        <v>30.406286000000001</v>
      </c>
      <c r="G24" s="54">
        <v>29.768796999999999</v>
      </c>
      <c r="H24" s="54">
        <v>29.439913000000001</v>
      </c>
      <c r="I24" s="54">
        <v>28.970359999999999</v>
      </c>
      <c r="J24" s="54">
        <v>28.422546000000001</v>
      </c>
      <c r="K24" s="54">
        <v>27.888746000000001</v>
      </c>
      <c r="L24" s="54">
        <v>27.557499</v>
      </c>
      <c r="M24" s="54">
        <v>27.326875999999999</v>
      </c>
      <c r="N24" s="54">
        <v>27.237680000000001</v>
      </c>
      <c r="O24" s="54">
        <v>27.152939</v>
      </c>
      <c r="P24" s="54">
        <v>27.077442000000001</v>
      </c>
      <c r="Q24" s="54">
        <v>26.961290000000002</v>
      </c>
      <c r="R24" s="54">
        <v>26.977191999999999</v>
      </c>
      <c r="S24" s="54">
        <v>26.832598000000001</v>
      </c>
      <c r="T24" s="54">
        <v>26.520716</v>
      </c>
      <c r="U24" s="54">
        <v>26.232624000000001</v>
      </c>
      <c r="V24" s="54">
        <v>25.882363999999999</v>
      </c>
      <c r="W24" s="54">
        <v>25.606945</v>
      </c>
      <c r="X24" s="54">
        <v>25.380075000000001</v>
      </c>
      <c r="Y24" s="54">
        <v>25.041516999999999</v>
      </c>
      <c r="Z24" s="54">
        <v>24.726595</v>
      </c>
      <c r="AA24" s="54">
        <v>24.449667000000002</v>
      </c>
      <c r="AB24" s="54">
        <v>24.209707000000002</v>
      </c>
      <c r="AC24" s="54">
        <v>23.981546000000002</v>
      </c>
      <c r="AD24" s="54">
        <v>23.708708000000001</v>
      </c>
      <c r="AE24" s="54">
        <v>23.466813999999999</v>
      </c>
      <c r="AF24" s="54">
        <v>23.251954999999999</v>
      </c>
      <c r="AG24" s="54">
        <v>23.0641</v>
      </c>
      <c r="AH24" s="54"/>
      <c r="AI24" s="135"/>
    </row>
    <row r="25" spans="1:35" s="55" customFormat="1" ht="15" customHeight="1">
      <c r="A25" s="53" t="s">
        <v>516</v>
      </c>
      <c r="B25" s="39" t="s">
        <v>319</v>
      </c>
      <c r="C25" s="54">
        <v>154.52018699999999</v>
      </c>
      <c r="D25" s="54">
        <v>148.34875500000001</v>
      </c>
      <c r="E25" s="54">
        <v>147.18493699999999</v>
      </c>
      <c r="F25" s="54">
        <v>144.156982</v>
      </c>
      <c r="G25" s="54">
        <v>140.10115099999999</v>
      </c>
      <c r="H25" s="54">
        <v>134.939514</v>
      </c>
      <c r="I25" s="54">
        <v>129.093445</v>
      </c>
      <c r="J25" s="54">
        <v>122.716736</v>
      </c>
      <c r="K25" s="54">
        <v>116.005646</v>
      </c>
      <c r="L25" s="54">
        <v>108.92941999999999</v>
      </c>
      <c r="M25" s="54">
        <v>101.99344600000001</v>
      </c>
      <c r="N25" s="54">
        <v>95.376761999999999</v>
      </c>
      <c r="O25" s="54">
        <v>88.898048000000003</v>
      </c>
      <c r="P25" s="54">
        <v>82.457672000000002</v>
      </c>
      <c r="Q25" s="54">
        <v>75.419990999999996</v>
      </c>
      <c r="R25" s="54">
        <v>73.395743999999993</v>
      </c>
      <c r="S25" s="54">
        <v>71.555808999999996</v>
      </c>
      <c r="T25" s="54">
        <v>69.823036000000002</v>
      </c>
      <c r="U25" s="54">
        <v>68.342262000000005</v>
      </c>
      <c r="V25" s="54">
        <v>66.976532000000006</v>
      </c>
      <c r="W25" s="54">
        <v>65.997780000000006</v>
      </c>
      <c r="X25" s="54">
        <v>65.214889999999997</v>
      </c>
      <c r="Y25" s="54">
        <v>64.374877999999995</v>
      </c>
      <c r="Z25" s="54">
        <v>63.643894000000003</v>
      </c>
      <c r="AA25" s="54">
        <v>63.012374999999999</v>
      </c>
      <c r="AB25" s="54">
        <v>62.446350000000002</v>
      </c>
      <c r="AC25" s="54">
        <v>61.960433999999999</v>
      </c>
      <c r="AD25" s="54">
        <v>61.476112000000001</v>
      </c>
      <c r="AE25" s="54">
        <v>61.072482999999998</v>
      </c>
      <c r="AF25" s="54">
        <v>60.760838</v>
      </c>
      <c r="AG25" s="54">
        <v>60.539378999999997</v>
      </c>
      <c r="AH25" s="54"/>
      <c r="AI25" s="135"/>
    </row>
    <row r="26" spans="1:35" s="55" customFormat="1" ht="15" customHeight="1">
      <c r="A26" s="53" t="s">
        <v>517</v>
      </c>
      <c r="B26" s="39" t="s">
        <v>518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135"/>
    </row>
    <row r="27" spans="1:35" s="55" customFormat="1" ht="15" customHeight="1">
      <c r="A27" s="53" t="s">
        <v>519</v>
      </c>
      <c r="B27" s="39" t="s">
        <v>520</v>
      </c>
      <c r="C27" s="54">
        <v>154.52018699999999</v>
      </c>
      <c r="D27" s="54">
        <v>148.34875500000001</v>
      </c>
      <c r="E27" s="54">
        <v>147.18493699999999</v>
      </c>
      <c r="F27" s="54">
        <v>144.156982</v>
      </c>
      <c r="G27" s="54">
        <v>140.10115099999999</v>
      </c>
      <c r="H27" s="54">
        <v>134.939514</v>
      </c>
      <c r="I27" s="54">
        <v>129.093445</v>
      </c>
      <c r="J27" s="54">
        <v>122.716736</v>
      </c>
      <c r="K27" s="54">
        <v>116.005646</v>
      </c>
      <c r="L27" s="54">
        <v>108.92941999999999</v>
      </c>
      <c r="M27" s="54">
        <v>101.99344600000001</v>
      </c>
      <c r="N27" s="54">
        <v>95.376761999999999</v>
      </c>
      <c r="O27" s="54">
        <v>88.898048000000003</v>
      </c>
      <c r="P27" s="54">
        <v>82.457672000000002</v>
      </c>
      <c r="Q27" s="54">
        <v>75.419990999999996</v>
      </c>
      <c r="R27" s="54">
        <v>73.395743999999993</v>
      </c>
      <c r="S27" s="54">
        <v>71.555808999999996</v>
      </c>
      <c r="T27" s="54">
        <v>69.823036000000002</v>
      </c>
      <c r="U27" s="54">
        <v>68.342262000000005</v>
      </c>
      <c r="V27" s="54">
        <v>66.976532000000006</v>
      </c>
      <c r="W27" s="54">
        <v>65.997780000000006</v>
      </c>
      <c r="X27" s="54">
        <v>65.214889999999997</v>
      </c>
      <c r="Y27" s="54">
        <v>64.374877999999995</v>
      </c>
      <c r="Z27" s="54">
        <v>63.643894000000003</v>
      </c>
      <c r="AA27" s="54">
        <v>63.012374999999999</v>
      </c>
      <c r="AB27" s="54">
        <v>62.446350000000002</v>
      </c>
      <c r="AC27" s="54">
        <v>61.960433999999999</v>
      </c>
      <c r="AD27" s="54">
        <v>61.476112000000001</v>
      </c>
      <c r="AE27" s="54">
        <v>61.072482999999998</v>
      </c>
      <c r="AF27" s="54">
        <v>60.760838</v>
      </c>
      <c r="AG27" s="54">
        <v>60.539378999999997</v>
      </c>
      <c r="AH27" s="54"/>
      <c r="AI27" s="135"/>
    </row>
    <row r="28" spans="1:35" s="55" customFormat="1" ht="15" customHeight="1">
      <c r="A28" s="53" t="s">
        <v>521</v>
      </c>
      <c r="B28" s="39" t="s">
        <v>321</v>
      </c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135"/>
    </row>
    <row r="29" spans="1:35" s="55" customFormat="1" ht="15" customHeight="1">
      <c r="A29" s="53" t="s">
        <v>522</v>
      </c>
      <c r="B29" s="39" t="s">
        <v>212</v>
      </c>
      <c r="C29" s="54">
        <v>43.718864000000004</v>
      </c>
      <c r="D29" s="54">
        <v>42.480246999999999</v>
      </c>
      <c r="E29" s="54">
        <v>42.47945</v>
      </c>
      <c r="F29" s="54">
        <v>43.446609000000002</v>
      </c>
      <c r="G29" s="54">
        <v>44.268932</v>
      </c>
      <c r="H29" s="54">
        <v>44.737380999999999</v>
      </c>
      <c r="I29" s="54">
        <v>44.673653000000002</v>
      </c>
      <c r="J29" s="54">
        <v>44.341175</v>
      </c>
      <c r="K29" s="54">
        <v>43.849201000000001</v>
      </c>
      <c r="L29" s="54">
        <v>43.22242</v>
      </c>
      <c r="M29" s="54">
        <v>42.708080000000002</v>
      </c>
      <c r="N29" s="54">
        <v>42.284072999999999</v>
      </c>
      <c r="O29" s="54">
        <v>41.740138999999999</v>
      </c>
      <c r="P29" s="54">
        <v>41.221882000000001</v>
      </c>
      <c r="Q29" s="54">
        <v>40.597087999999999</v>
      </c>
      <c r="R29" s="54">
        <v>40.402599000000002</v>
      </c>
      <c r="S29" s="54">
        <v>40.165748999999998</v>
      </c>
      <c r="T29" s="54">
        <v>39.894882000000003</v>
      </c>
      <c r="U29" s="54">
        <v>39.674553000000003</v>
      </c>
      <c r="V29" s="54">
        <v>39.444622000000003</v>
      </c>
      <c r="W29" s="54">
        <v>39.425949000000003</v>
      </c>
      <c r="X29" s="54">
        <v>39.488869000000001</v>
      </c>
      <c r="Y29" s="54">
        <v>39.471535000000003</v>
      </c>
      <c r="Z29" s="54">
        <v>39.515663000000004</v>
      </c>
      <c r="AA29" s="54">
        <v>39.610523000000001</v>
      </c>
      <c r="AB29" s="54">
        <v>39.719521</v>
      </c>
      <c r="AC29" s="54">
        <v>39.879458999999997</v>
      </c>
      <c r="AD29" s="54">
        <v>40.014290000000003</v>
      </c>
      <c r="AE29" s="54">
        <v>40.191806999999997</v>
      </c>
      <c r="AF29" s="54">
        <v>40.442138999999997</v>
      </c>
      <c r="AG29" s="54">
        <v>40.749640999999997</v>
      </c>
      <c r="AH29" s="54"/>
      <c r="AI29" s="135"/>
    </row>
    <row r="30" spans="1:35" s="55" customFormat="1" ht="15" customHeight="1">
      <c r="A30" s="53" t="s">
        <v>523</v>
      </c>
      <c r="B30" s="56" t="s">
        <v>130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136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524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525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526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527</v>
      </c>
      <c r="B37" s="26" t="s">
        <v>192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528</v>
      </c>
      <c r="B38" s="26" t="s">
        <v>196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529</v>
      </c>
      <c r="B39" s="26" t="s">
        <v>198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530</v>
      </c>
      <c r="B40" s="26" t="s">
        <v>200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4"/>
    </row>
    <row r="41" spans="1:35" ht="15" customHeight="1">
      <c r="A41" s="30" t="s">
        <v>531</v>
      </c>
      <c r="B41" s="26" t="s">
        <v>319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532</v>
      </c>
      <c r="B42" s="26" t="s">
        <v>518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4"/>
    </row>
    <row r="43" spans="1:35" ht="15" customHeight="1">
      <c r="A43" s="30" t="s">
        <v>533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4"/>
    </row>
    <row r="44" spans="1:35" ht="15" customHeight="1">
      <c r="A44" s="30" t="s">
        <v>534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4"/>
    </row>
    <row r="45" spans="1:35" ht="15" customHeight="1">
      <c r="A45" s="30" t="s">
        <v>535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4"/>
    </row>
    <row r="46" spans="1:35" ht="15" customHeight="1">
      <c r="A46" s="30" t="s">
        <v>536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3"/>
    </row>
    <row r="48" spans="1:35" ht="15" customHeight="1">
      <c r="B48" s="25" t="s">
        <v>336</v>
      </c>
    </row>
    <row r="49" spans="1:35" ht="15" customHeight="1">
      <c r="A49" s="30" t="s">
        <v>537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3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538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539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4"/>
    </row>
    <row r="55" spans="1:35" ht="15" customHeight="1">
      <c r="A55" s="30" t="s">
        <v>540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541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542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3"/>
    </row>
    <row r="58" spans="1:35" ht="15" customHeight="1">
      <c r="B58" s="25" t="s">
        <v>268</v>
      </c>
    </row>
    <row r="59" spans="1:35" ht="15" customHeight="1">
      <c r="A59" s="30" t="s">
        <v>543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4"/>
    </row>
    <row r="60" spans="1:35" ht="15" customHeight="1">
      <c r="A60" s="30" t="s">
        <v>544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4"/>
    </row>
    <row r="61" spans="1:35" ht="15" customHeight="1">
      <c r="A61" s="30" t="s">
        <v>545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4"/>
    </row>
    <row r="62" spans="1:35" ht="15" customHeight="1">
      <c r="A62" s="30" t="s">
        <v>546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>
      <c r="A63" s="30" t="s">
        <v>547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3"/>
    </row>
    <row r="64" spans="1:35" ht="15" customHeight="1">
      <c r="B64" s="25" t="s">
        <v>274</v>
      </c>
    </row>
    <row r="65" spans="1:35" ht="15" customHeight="1">
      <c r="A65" s="30" t="s">
        <v>548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4"/>
    </row>
    <row r="66" spans="1:35" ht="15" customHeight="1" thickBot="1">
      <c r="A66" s="30" t="s">
        <v>549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4"/>
    </row>
    <row r="67" spans="1:35" ht="15" customHeight="1">
      <c r="B67" s="162" t="s">
        <v>352</v>
      </c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550</v>
      </c>
    </row>
    <row r="78" spans="1:35" ht="15" customHeight="1">
      <c r="B78" s="31" t="s">
        <v>551</v>
      </c>
    </row>
    <row r="79" spans="1:35" ht="15" customHeight="1">
      <c r="B79" s="31" t="s">
        <v>305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min="1" max="1" width="31" style="29" customWidth="1"/>
    <col min="2" max="2" width="45.6640625" style="29" customWidth="1"/>
    <col min="3" max="4" width="9.1640625" style="29" customWidth="1"/>
    <col min="5" max="16384" width="9.1640625" style="29"/>
  </cols>
  <sheetData>
    <row r="1" spans="1:35" ht="15" customHeight="1" thickBot="1">
      <c r="B1" s="22"/>
      <c r="C1" s="23">
        <v>2020</v>
      </c>
      <c r="D1" s="23">
        <v>2021</v>
      </c>
      <c r="E1" s="23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  <c r="AH1" s="23"/>
    </row>
    <row r="2" spans="1:35" ht="15" customHeight="1" thickTop="1"/>
    <row r="3" spans="1:35" ht="15" customHeight="1">
      <c r="C3" s="32"/>
      <c r="D3" s="32"/>
      <c r="E3" s="32"/>
      <c r="F3" s="32"/>
      <c r="G3" s="32"/>
      <c r="H3" s="32"/>
    </row>
    <row r="4" spans="1:35" ht="15" customHeight="1">
      <c r="C4" s="32"/>
      <c r="D4" s="32"/>
      <c r="E4" s="32"/>
      <c r="F4" s="32"/>
      <c r="G4" s="32"/>
      <c r="H4" s="32"/>
    </row>
    <row r="5" spans="1:35" ht="15" customHeight="1">
      <c r="C5" s="32"/>
      <c r="D5" s="32"/>
      <c r="E5" s="32"/>
      <c r="F5" s="32"/>
      <c r="G5" s="32"/>
      <c r="H5" s="32"/>
    </row>
    <row r="6" spans="1:35" ht="15" customHeight="1">
      <c r="C6" s="32"/>
      <c r="D6" s="32"/>
      <c r="E6" s="32"/>
      <c r="F6" s="32"/>
      <c r="G6" s="32"/>
      <c r="H6" s="32"/>
    </row>
    <row r="10" spans="1:35" ht="15" customHeight="1">
      <c r="A10" s="30" t="s">
        <v>552</v>
      </c>
      <c r="B10" s="24" t="s">
        <v>553</v>
      </c>
    </row>
    <row r="11" spans="1:35" ht="15" customHeight="1">
      <c r="B11" s="22"/>
    </row>
    <row r="12" spans="1:35" ht="15" customHeight="1">
      <c r="B12" s="22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 t="s">
        <v>365</v>
      </c>
    </row>
    <row r="13" spans="1:35" ht="15" customHeight="1" thickBot="1">
      <c r="B13" s="23" t="s">
        <v>178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</row>
    <row r="14" spans="1:35" ht="15" customHeight="1" thickTop="1"/>
    <row r="15" spans="1:35" ht="15" customHeight="1">
      <c r="A15" s="30" t="s">
        <v>554</v>
      </c>
      <c r="B15" s="25" t="s">
        <v>180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133"/>
    </row>
    <row r="17" spans="1:35" ht="15" customHeight="1">
      <c r="B17" s="25" t="s">
        <v>310</v>
      </c>
    </row>
    <row r="18" spans="1:35" ht="15" customHeight="1">
      <c r="A18" s="30" t="s">
        <v>555</v>
      </c>
      <c r="B18" s="26" t="s">
        <v>188</v>
      </c>
      <c r="C18" s="34">
        <v>3.9105780000000001</v>
      </c>
      <c r="D18" s="34">
        <v>3.1840850000000001</v>
      </c>
      <c r="E18" s="34">
        <v>3.3761320000000001</v>
      </c>
      <c r="F18" s="34">
        <v>3.3762780000000001</v>
      </c>
      <c r="G18" s="34">
        <v>3.461487</v>
      </c>
      <c r="H18" s="34">
        <v>3.6219239999999999</v>
      </c>
      <c r="I18" s="34">
        <v>3.6612960000000001</v>
      </c>
      <c r="J18" s="34">
        <v>3.5902289999999999</v>
      </c>
      <c r="K18" s="34">
        <v>3.5001609999999999</v>
      </c>
      <c r="L18" s="34">
        <v>3.3923770000000002</v>
      </c>
      <c r="M18" s="34">
        <v>3.2959179999999999</v>
      </c>
      <c r="N18" s="34">
        <v>3.2817949999999998</v>
      </c>
      <c r="O18" s="34">
        <v>3.2822659999999999</v>
      </c>
      <c r="P18" s="34">
        <v>3.2611319999999999</v>
      </c>
      <c r="Q18" s="34">
        <v>3.2362160000000002</v>
      </c>
      <c r="R18" s="34">
        <v>3.235852</v>
      </c>
      <c r="S18" s="34">
        <v>3.237787</v>
      </c>
      <c r="T18" s="34">
        <v>3.2152069999999999</v>
      </c>
      <c r="U18" s="34">
        <v>3.2041379999999999</v>
      </c>
      <c r="V18" s="34">
        <v>3.2215310000000001</v>
      </c>
      <c r="W18" s="34">
        <v>3.1672180000000001</v>
      </c>
      <c r="X18" s="34">
        <v>3.1456490000000001</v>
      </c>
      <c r="Y18" s="34">
        <v>3.1513</v>
      </c>
      <c r="Z18" s="34">
        <v>3.1837390000000001</v>
      </c>
      <c r="AA18" s="34">
        <v>3.185724</v>
      </c>
      <c r="AB18" s="34">
        <v>3.1749909999999999</v>
      </c>
      <c r="AC18" s="34">
        <v>3.1552859999999998</v>
      </c>
      <c r="AD18" s="34">
        <v>3.1200770000000002</v>
      </c>
      <c r="AE18" s="34">
        <v>3.098916</v>
      </c>
      <c r="AF18" s="34">
        <v>3.0781939999999999</v>
      </c>
      <c r="AG18" s="34">
        <v>3.0932520000000001</v>
      </c>
      <c r="AH18" s="34"/>
      <c r="AI18" s="134"/>
    </row>
    <row r="19" spans="1:35" ht="15" customHeight="1">
      <c r="A19" s="30" t="s">
        <v>556</v>
      </c>
      <c r="B19" s="26" t="s">
        <v>186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34">
        <v>0</v>
      </c>
      <c r="AC19" s="34">
        <v>0</v>
      </c>
      <c r="AD19" s="34">
        <v>0</v>
      </c>
      <c r="AE19" s="34">
        <v>0</v>
      </c>
      <c r="AF19" s="34">
        <v>0</v>
      </c>
      <c r="AG19" s="34">
        <v>0</v>
      </c>
      <c r="AH19" s="34"/>
      <c r="AI19" s="134"/>
    </row>
    <row r="20" spans="1:35" ht="15" customHeight="1">
      <c r="A20" s="30" t="s">
        <v>557</v>
      </c>
      <c r="B20" s="26" t="s">
        <v>314</v>
      </c>
      <c r="C20" s="34">
        <v>0.74996200000000002</v>
      </c>
      <c r="D20" s="34">
        <v>0.580094</v>
      </c>
      <c r="E20" s="34">
        <v>0.46051700000000001</v>
      </c>
      <c r="F20" s="34">
        <v>0.50335300000000005</v>
      </c>
      <c r="G20" s="34">
        <v>0.50906099999999999</v>
      </c>
      <c r="H20" s="34">
        <v>0.51938600000000001</v>
      </c>
      <c r="I20" s="34">
        <v>0.52585599999999999</v>
      </c>
      <c r="J20" s="34">
        <v>0.51824700000000001</v>
      </c>
      <c r="K20" s="34">
        <v>0.498749</v>
      </c>
      <c r="L20" s="34">
        <v>0.48007300000000003</v>
      </c>
      <c r="M20" s="34">
        <v>0.45717099999999999</v>
      </c>
      <c r="N20" s="34">
        <v>0.450652</v>
      </c>
      <c r="O20" s="34">
        <v>0.44855200000000001</v>
      </c>
      <c r="P20" s="34">
        <v>0.44313200000000003</v>
      </c>
      <c r="Q20" s="34">
        <v>0.436554</v>
      </c>
      <c r="R20" s="34">
        <v>0.433253</v>
      </c>
      <c r="S20" s="34">
        <v>0.427732</v>
      </c>
      <c r="T20" s="34">
        <v>0.41899700000000001</v>
      </c>
      <c r="U20" s="34">
        <v>0.414358</v>
      </c>
      <c r="V20" s="34">
        <v>0.411995</v>
      </c>
      <c r="W20" s="34">
        <v>0.40513100000000002</v>
      </c>
      <c r="X20" s="34">
        <v>0.39982499999999999</v>
      </c>
      <c r="Y20" s="34">
        <v>0.39799200000000001</v>
      </c>
      <c r="Z20" s="34">
        <v>0.40219100000000002</v>
      </c>
      <c r="AA20" s="34">
        <v>0.40052500000000002</v>
      </c>
      <c r="AB20" s="34">
        <v>0.39895900000000001</v>
      </c>
      <c r="AC20" s="34">
        <v>0.393679</v>
      </c>
      <c r="AD20" s="34">
        <v>0.386519</v>
      </c>
      <c r="AE20" s="34">
        <v>0.380803</v>
      </c>
      <c r="AF20" s="34">
        <v>0.37589600000000001</v>
      </c>
      <c r="AG20" s="34">
        <v>0.375112</v>
      </c>
      <c r="AH20" s="34"/>
      <c r="AI20" s="134"/>
    </row>
    <row r="21" spans="1:35" ht="15" customHeight="1">
      <c r="A21" s="30" t="s">
        <v>558</v>
      </c>
      <c r="B21" s="26" t="s">
        <v>196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/>
      <c r="AI21" s="134"/>
    </row>
    <row r="22" spans="1:35" ht="15" customHeight="1">
      <c r="A22" s="30" t="s">
        <v>559</v>
      </c>
      <c r="B22" s="26" t="s">
        <v>198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134"/>
    </row>
    <row r="23" spans="1:35" ht="15" customHeight="1">
      <c r="A23" s="30" t="s">
        <v>560</v>
      </c>
      <c r="B23" s="26" t="s">
        <v>200</v>
      </c>
      <c r="C23" s="34">
        <v>410.28244000000001</v>
      </c>
      <c r="D23" s="34">
        <v>357.29922499999998</v>
      </c>
      <c r="E23" s="34">
        <v>397.84222399999999</v>
      </c>
      <c r="F23" s="34">
        <v>386.54480000000001</v>
      </c>
      <c r="G23" s="34">
        <v>396.78033399999998</v>
      </c>
      <c r="H23" s="34">
        <v>415.67797899999999</v>
      </c>
      <c r="I23" s="34">
        <v>408.12939499999999</v>
      </c>
      <c r="J23" s="34">
        <v>400.97009300000002</v>
      </c>
      <c r="K23" s="34">
        <v>394.34161399999999</v>
      </c>
      <c r="L23" s="34">
        <v>390.60150099999998</v>
      </c>
      <c r="M23" s="34">
        <v>388.58599900000002</v>
      </c>
      <c r="N23" s="34">
        <v>364.85845899999998</v>
      </c>
      <c r="O23" s="34">
        <v>341.58575400000001</v>
      </c>
      <c r="P23" s="34">
        <v>319.56842</v>
      </c>
      <c r="Q23" s="34">
        <v>305.60586499999999</v>
      </c>
      <c r="R23" s="34">
        <v>301.670593</v>
      </c>
      <c r="S23" s="34">
        <v>298.56063799999998</v>
      </c>
      <c r="T23" s="34">
        <v>297.70138500000002</v>
      </c>
      <c r="U23" s="34">
        <v>299.65210000000002</v>
      </c>
      <c r="V23" s="34">
        <v>302.39437900000001</v>
      </c>
      <c r="W23" s="34">
        <v>299.52459700000003</v>
      </c>
      <c r="X23" s="34">
        <v>299.84213299999999</v>
      </c>
      <c r="Y23" s="34">
        <v>304.106201</v>
      </c>
      <c r="Z23" s="34">
        <v>312.63116500000001</v>
      </c>
      <c r="AA23" s="34">
        <v>313.37307700000002</v>
      </c>
      <c r="AB23" s="34">
        <v>316.73123199999998</v>
      </c>
      <c r="AC23" s="34">
        <v>316.57488999999998</v>
      </c>
      <c r="AD23" s="34">
        <v>314.55957000000001</v>
      </c>
      <c r="AE23" s="34">
        <v>316.81912199999999</v>
      </c>
      <c r="AF23" s="34">
        <v>319.12042200000002</v>
      </c>
      <c r="AG23" s="34">
        <v>326.80032299999999</v>
      </c>
      <c r="AH23" s="34"/>
      <c r="AI23" s="134"/>
    </row>
    <row r="24" spans="1:35" ht="15" customHeight="1">
      <c r="A24" s="30" t="s">
        <v>561</v>
      </c>
      <c r="B24" s="26" t="s">
        <v>518</v>
      </c>
      <c r="C24" s="34">
        <v>472.651276</v>
      </c>
      <c r="D24" s="34">
        <v>396.39617900000002</v>
      </c>
      <c r="E24" s="34">
        <v>413.94604500000003</v>
      </c>
      <c r="F24" s="34">
        <v>517.43914800000005</v>
      </c>
      <c r="G24" s="34">
        <v>517.73864700000001</v>
      </c>
      <c r="H24" s="34">
        <v>491.933289</v>
      </c>
      <c r="I24" s="34">
        <v>480.26977499999998</v>
      </c>
      <c r="J24" s="34">
        <v>467.27450599999997</v>
      </c>
      <c r="K24" s="34">
        <v>451.86270100000002</v>
      </c>
      <c r="L24" s="34">
        <v>427.70327800000001</v>
      </c>
      <c r="M24" s="34">
        <v>423.59295700000001</v>
      </c>
      <c r="N24" s="34">
        <v>422.15329000000003</v>
      </c>
      <c r="O24" s="34">
        <v>420.51361100000003</v>
      </c>
      <c r="P24" s="34">
        <v>411.40560900000003</v>
      </c>
      <c r="Q24" s="34">
        <v>414.409943</v>
      </c>
      <c r="R24" s="34">
        <v>422.14373799999998</v>
      </c>
      <c r="S24" s="34">
        <v>423.77246100000002</v>
      </c>
      <c r="T24" s="34">
        <v>426.557861</v>
      </c>
      <c r="U24" s="34">
        <v>434.16772500000002</v>
      </c>
      <c r="V24" s="34">
        <v>441.00958300000002</v>
      </c>
      <c r="W24" s="34">
        <v>438.85955799999999</v>
      </c>
      <c r="X24" s="34">
        <v>440.89016700000002</v>
      </c>
      <c r="Y24" s="34">
        <v>448.37057499999997</v>
      </c>
      <c r="Z24" s="34">
        <v>461.50433299999997</v>
      </c>
      <c r="AA24" s="34">
        <v>462.65838600000001</v>
      </c>
      <c r="AB24" s="34">
        <v>468.29205300000001</v>
      </c>
      <c r="AC24" s="34">
        <v>469.29388399999999</v>
      </c>
      <c r="AD24" s="34">
        <v>467.50897200000003</v>
      </c>
      <c r="AE24" s="34">
        <v>472.225525</v>
      </c>
      <c r="AF24" s="34">
        <v>476.29803500000003</v>
      </c>
      <c r="AG24" s="34">
        <v>487.25238000000002</v>
      </c>
      <c r="AH24" s="34"/>
      <c r="AI24" s="134"/>
    </row>
    <row r="25" spans="1:35" ht="15" customHeight="1">
      <c r="A25" s="30" t="s">
        <v>562</v>
      </c>
      <c r="B25" s="26" t="s">
        <v>563</v>
      </c>
      <c r="C25" s="34">
        <v>-24.547256000000001</v>
      </c>
      <c r="D25" s="34">
        <v>-24.848883000000001</v>
      </c>
      <c r="E25" s="34">
        <v>-25.839981000000002</v>
      </c>
      <c r="F25" s="34">
        <v>-31.286154</v>
      </c>
      <c r="G25" s="34">
        <v>-24.167271</v>
      </c>
      <c r="H25" s="34">
        <v>-23.224098000000001</v>
      </c>
      <c r="I25" s="34">
        <v>-23.442969999999999</v>
      </c>
      <c r="J25" s="34">
        <v>-23.284782</v>
      </c>
      <c r="K25" s="34">
        <v>-23.177975</v>
      </c>
      <c r="L25" s="34">
        <v>-23.059726999999999</v>
      </c>
      <c r="M25" s="34">
        <v>-22.816696</v>
      </c>
      <c r="N25" s="34">
        <v>-22.590208000000001</v>
      </c>
      <c r="O25" s="34">
        <v>-22.408829000000001</v>
      </c>
      <c r="P25" s="34">
        <v>-22.429264</v>
      </c>
      <c r="Q25" s="34">
        <v>-22.269988999999999</v>
      </c>
      <c r="R25" s="34">
        <v>-21.851821999999999</v>
      </c>
      <c r="S25" s="34">
        <v>-21.801463999999999</v>
      </c>
      <c r="T25" s="34">
        <v>-21.575541999999999</v>
      </c>
      <c r="U25" s="34">
        <v>-21.179763999999999</v>
      </c>
      <c r="V25" s="34">
        <v>-20.808440999999998</v>
      </c>
      <c r="W25" s="34">
        <v>-20.900905999999999</v>
      </c>
      <c r="X25" s="34">
        <v>-20.585571000000002</v>
      </c>
      <c r="Y25" s="34">
        <v>-20.1374</v>
      </c>
      <c r="Z25" s="34">
        <v>-19.411877</v>
      </c>
      <c r="AA25" s="34">
        <v>-19.386002000000001</v>
      </c>
      <c r="AB25" s="34">
        <v>-18.865147</v>
      </c>
      <c r="AC25" s="34">
        <v>-18.813915000000001</v>
      </c>
      <c r="AD25" s="34">
        <v>-18.741634000000001</v>
      </c>
      <c r="AE25" s="34">
        <v>-18.343779000000001</v>
      </c>
      <c r="AF25" s="34">
        <v>-18.082954000000001</v>
      </c>
      <c r="AG25" s="34">
        <v>-17.331714999999999</v>
      </c>
      <c r="AH25" s="34"/>
      <c r="AI25" s="134"/>
    </row>
    <row r="26" spans="1:35" ht="15" customHeight="1">
      <c r="A26" s="30" t="s">
        <v>564</v>
      </c>
      <c r="B26" s="26" t="s">
        <v>319</v>
      </c>
      <c r="C26" s="34">
        <v>32.710299999999997</v>
      </c>
      <c r="D26" s="34">
        <v>27.007314999999998</v>
      </c>
      <c r="E26" s="34">
        <v>29.415821000000001</v>
      </c>
      <c r="F26" s="34">
        <v>29.522134999999999</v>
      </c>
      <c r="G26" s="34">
        <v>31.036369000000001</v>
      </c>
      <c r="H26" s="34">
        <v>31.666350999999999</v>
      </c>
      <c r="I26" s="34">
        <v>31.730948999999999</v>
      </c>
      <c r="J26" s="34">
        <v>31.556553000000001</v>
      </c>
      <c r="K26" s="34">
        <v>31.242896999999999</v>
      </c>
      <c r="L26" s="34">
        <v>30.429787000000001</v>
      </c>
      <c r="M26" s="34">
        <v>30.323523999999999</v>
      </c>
      <c r="N26" s="34">
        <v>30.163353000000001</v>
      </c>
      <c r="O26" s="34">
        <v>30.015318000000001</v>
      </c>
      <c r="P26" s="34">
        <v>29.27702</v>
      </c>
      <c r="Q26" s="34">
        <v>28.800777</v>
      </c>
      <c r="R26" s="34">
        <v>28.784396999999998</v>
      </c>
      <c r="S26" s="34">
        <v>28.410741999999999</v>
      </c>
      <c r="T26" s="34">
        <v>28.124434999999998</v>
      </c>
      <c r="U26" s="34">
        <v>28.103232999999999</v>
      </c>
      <c r="V26" s="34">
        <v>28.045406</v>
      </c>
      <c r="W26" s="34">
        <v>27.375071999999999</v>
      </c>
      <c r="X26" s="34">
        <v>27.007607</v>
      </c>
      <c r="Y26" s="34">
        <v>27.011230000000001</v>
      </c>
      <c r="Z26" s="34">
        <v>27.389137000000002</v>
      </c>
      <c r="AA26" s="34">
        <v>27.019278</v>
      </c>
      <c r="AB26" s="34">
        <v>26.920794999999998</v>
      </c>
      <c r="AC26" s="34">
        <v>26.509150000000002</v>
      </c>
      <c r="AD26" s="34">
        <v>25.901852000000002</v>
      </c>
      <c r="AE26" s="34">
        <v>25.695353999999998</v>
      </c>
      <c r="AF26" s="34">
        <v>25.463353999999999</v>
      </c>
      <c r="AG26" s="34">
        <v>25.593245</v>
      </c>
      <c r="AH26" s="34"/>
      <c r="AI26" s="134"/>
    </row>
    <row r="27" spans="1:35" ht="15" customHeight="1">
      <c r="A27" s="30" t="s">
        <v>565</v>
      </c>
      <c r="B27" s="26" t="s">
        <v>520</v>
      </c>
      <c r="C27" s="34">
        <v>480.814301</v>
      </c>
      <c r="D27" s="34">
        <v>398.55462599999998</v>
      </c>
      <c r="E27" s="34">
        <v>417.52191199999999</v>
      </c>
      <c r="F27" s="34">
        <v>515.67511000000002</v>
      </c>
      <c r="G27" s="34">
        <v>524.60772699999995</v>
      </c>
      <c r="H27" s="34">
        <v>500.37554899999998</v>
      </c>
      <c r="I27" s="34">
        <v>488.55777</v>
      </c>
      <c r="J27" s="34">
        <v>475.54626500000001</v>
      </c>
      <c r="K27" s="34">
        <v>459.92761200000001</v>
      </c>
      <c r="L27" s="34">
        <v>435.07333399999999</v>
      </c>
      <c r="M27" s="34">
        <v>431.099762</v>
      </c>
      <c r="N27" s="34">
        <v>429.72644000000003</v>
      </c>
      <c r="O27" s="34">
        <v>428.12011699999999</v>
      </c>
      <c r="P27" s="34">
        <v>418.25335699999999</v>
      </c>
      <c r="Q27" s="34">
        <v>420.94073500000002</v>
      </c>
      <c r="R27" s="34">
        <v>429.076324</v>
      </c>
      <c r="S27" s="34">
        <v>430.38174400000003</v>
      </c>
      <c r="T27" s="34">
        <v>433.10674999999998</v>
      </c>
      <c r="U27" s="34">
        <v>441.09121699999997</v>
      </c>
      <c r="V27" s="34">
        <v>448.24655200000001</v>
      </c>
      <c r="W27" s="34">
        <v>445.33371</v>
      </c>
      <c r="X27" s="34">
        <v>447.31219499999997</v>
      </c>
      <c r="Y27" s="34">
        <v>455.244415</v>
      </c>
      <c r="Z27" s="34">
        <v>469.48159800000002</v>
      </c>
      <c r="AA27" s="34">
        <v>470.29168700000002</v>
      </c>
      <c r="AB27" s="34">
        <v>476.34771699999999</v>
      </c>
      <c r="AC27" s="34">
        <v>476.98913599999997</v>
      </c>
      <c r="AD27" s="34">
        <v>474.66918900000002</v>
      </c>
      <c r="AE27" s="34">
        <v>479.57708700000001</v>
      </c>
      <c r="AF27" s="34">
        <v>483.67843599999998</v>
      </c>
      <c r="AG27" s="34">
        <v>495.51388500000002</v>
      </c>
      <c r="AH27" s="34"/>
      <c r="AI27" s="134"/>
    </row>
    <row r="28" spans="1:35" ht="15" customHeight="1">
      <c r="A28" s="30" t="s">
        <v>566</v>
      </c>
      <c r="B28" s="26" t="s">
        <v>321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134"/>
    </row>
    <row r="29" spans="1:35" ht="15" customHeight="1">
      <c r="A29" s="30" t="s">
        <v>567</v>
      </c>
      <c r="B29" s="26" t="s">
        <v>212</v>
      </c>
      <c r="C29" s="34">
        <v>183.57754499999999</v>
      </c>
      <c r="D29" s="34">
        <v>161.629593</v>
      </c>
      <c r="E29" s="34">
        <v>172.38880900000001</v>
      </c>
      <c r="F29" s="34">
        <v>172.96881099999999</v>
      </c>
      <c r="G29" s="34">
        <v>183.145477</v>
      </c>
      <c r="H29" s="34">
        <v>195.47787500000001</v>
      </c>
      <c r="I29" s="34">
        <v>195.990387</v>
      </c>
      <c r="J29" s="34">
        <v>196.52598599999999</v>
      </c>
      <c r="K29" s="34">
        <v>197.175613</v>
      </c>
      <c r="L29" s="34">
        <v>197.676559</v>
      </c>
      <c r="M29" s="34">
        <v>199.19889800000001</v>
      </c>
      <c r="N29" s="34">
        <v>199.97993500000001</v>
      </c>
      <c r="O29" s="34">
        <v>200.897064</v>
      </c>
      <c r="P29" s="34">
        <v>198.741241</v>
      </c>
      <c r="Q29" s="34">
        <v>197.727722</v>
      </c>
      <c r="R29" s="34">
        <v>199.74859599999999</v>
      </c>
      <c r="S29" s="34">
        <v>200.10588100000001</v>
      </c>
      <c r="T29" s="34">
        <v>200.92155500000001</v>
      </c>
      <c r="U29" s="34">
        <v>203.31462099999999</v>
      </c>
      <c r="V29" s="34">
        <v>205.975708</v>
      </c>
      <c r="W29" s="34">
        <v>204.67417900000001</v>
      </c>
      <c r="X29" s="34">
        <v>205.48194899999999</v>
      </c>
      <c r="Y29" s="34">
        <v>208.921783</v>
      </c>
      <c r="Z29" s="34">
        <v>215.22706600000001</v>
      </c>
      <c r="AA29" s="34">
        <v>216.16473400000001</v>
      </c>
      <c r="AB29" s="34">
        <v>218.85505699999999</v>
      </c>
      <c r="AC29" s="34">
        <v>219.09858700000001</v>
      </c>
      <c r="AD29" s="34">
        <v>217.94374099999999</v>
      </c>
      <c r="AE29" s="34">
        <v>219.480637</v>
      </c>
      <c r="AF29" s="34">
        <v>220.824814</v>
      </c>
      <c r="AG29" s="34">
        <v>225.68104600000001</v>
      </c>
      <c r="AH29" s="34"/>
      <c r="AI29" s="134"/>
    </row>
    <row r="30" spans="1:35" ht="15" customHeight="1">
      <c r="A30" s="30" t="s">
        <v>568</v>
      </c>
      <c r="B30" s="25" t="s">
        <v>130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133"/>
    </row>
    <row r="32" spans="1:35" ht="15" customHeight="1">
      <c r="B32" s="25" t="s">
        <v>324</v>
      </c>
    </row>
    <row r="33" spans="1:35" ht="15" customHeight="1">
      <c r="B33" s="25" t="s">
        <v>325</v>
      </c>
    </row>
    <row r="34" spans="1:35" ht="15" customHeight="1">
      <c r="A34" s="30" t="s">
        <v>569</v>
      </c>
      <c r="B34" s="26" t="s">
        <v>188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134"/>
    </row>
    <row r="35" spans="1:35" ht="15" customHeight="1">
      <c r="A35" s="30" t="s">
        <v>570</v>
      </c>
      <c r="B35" s="26" t="s">
        <v>186</v>
      </c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134"/>
    </row>
    <row r="36" spans="1:35" ht="15" customHeight="1">
      <c r="A36" s="30" t="s">
        <v>571</v>
      </c>
      <c r="B36" s="26" t="s">
        <v>314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134"/>
    </row>
    <row r="37" spans="1:35" ht="15" customHeight="1">
      <c r="A37" s="30" t="s">
        <v>572</v>
      </c>
      <c r="B37" s="26" t="s">
        <v>196</v>
      </c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134"/>
    </row>
    <row r="38" spans="1:35" ht="15" customHeight="1">
      <c r="A38" s="30" t="s">
        <v>573</v>
      </c>
      <c r="B38" s="26" t="s">
        <v>198</v>
      </c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134"/>
    </row>
    <row r="39" spans="1:35" ht="15" customHeight="1">
      <c r="A39" s="30" t="s">
        <v>574</v>
      </c>
      <c r="B39" s="26" t="s">
        <v>200</v>
      </c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134"/>
    </row>
    <row r="40" spans="1:35" ht="15" customHeight="1">
      <c r="A40" s="30" t="s">
        <v>575</v>
      </c>
      <c r="B40" s="26" t="s">
        <v>518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134"/>
    </row>
    <row r="41" spans="1:35" ht="15" customHeight="1">
      <c r="A41" s="30" t="s">
        <v>576</v>
      </c>
      <c r="B41" s="26" t="s">
        <v>563</v>
      </c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134"/>
    </row>
    <row r="42" spans="1:35" ht="15" customHeight="1">
      <c r="A42" s="30" t="s">
        <v>577</v>
      </c>
      <c r="B42" s="26" t="s">
        <v>319</v>
      </c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134"/>
    </row>
    <row r="43" spans="1:35" ht="15" customHeight="1">
      <c r="A43" s="30" t="s">
        <v>578</v>
      </c>
      <c r="B43" s="26" t="s">
        <v>520</v>
      </c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134"/>
    </row>
    <row r="44" spans="1:35" ht="15" customHeight="1">
      <c r="A44" s="30" t="s">
        <v>579</v>
      </c>
      <c r="B44" s="26" t="s">
        <v>321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134"/>
    </row>
    <row r="45" spans="1:35" ht="15" customHeight="1">
      <c r="A45" s="30" t="s">
        <v>580</v>
      </c>
      <c r="B45" s="26" t="s">
        <v>212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134"/>
    </row>
    <row r="46" spans="1:35" ht="15" customHeight="1">
      <c r="A46" s="30" t="s">
        <v>581</v>
      </c>
      <c r="B46" s="25" t="s">
        <v>130</v>
      </c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133"/>
    </row>
    <row r="48" spans="1:35" ht="15" customHeight="1">
      <c r="B48" s="25" t="s">
        <v>336</v>
      </c>
    </row>
    <row r="49" spans="1:35" ht="15" customHeight="1">
      <c r="A49" s="30" t="s">
        <v>582</v>
      </c>
      <c r="B49" s="25" t="s">
        <v>216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133"/>
    </row>
    <row r="51" spans="1:35" ht="15" customHeight="1">
      <c r="B51" s="25" t="s">
        <v>338</v>
      </c>
    </row>
    <row r="52" spans="1:35" ht="15" customHeight="1">
      <c r="B52" s="25" t="s">
        <v>259</v>
      </c>
    </row>
    <row r="53" spans="1:35" ht="15" customHeight="1">
      <c r="A53" s="30" t="s">
        <v>583</v>
      </c>
      <c r="B53" s="26" t="s">
        <v>261</v>
      </c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134"/>
    </row>
    <row r="54" spans="1:35" ht="15" customHeight="1">
      <c r="A54" s="30" t="s">
        <v>584</v>
      </c>
      <c r="B54" s="26" t="s">
        <v>234</v>
      </c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134"/>
    </row>
    <row r="55" spans="1:35" ht="15" customHeight="1">
      <c r="A55" s="30" t="s">
        <v>585</v>
      </c>
      <c r="B55" s="26" t="s">
        <v>342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134"/>
    </row>
    <row r="56" spans="1:35" ht="15" customHeight="1">
      <c r="A56" s="30" t="s">
        <v>586</v>
      </c>
      <c r="B56" s="26" t="s">
        <v>266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134"/>
    </row>
    <row r="57" spans="1:35" ht="15" customHeight="1">
      <c r="A57" s="30" t="s">
        <v>587</v>
      </c>
      <c r="B57" s="25" t="s">
        <v>240</v>
      </c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133"/>
    </row>
    <row r="58" spans="1:35" ht="15" customHeight="1">
      <c r="B58" s="25" t="s">
        <v>268</v>
      </c>
    </row>
    <row r="59" spans="1:35" ht="15" customHeight="1">
      <c r="A59" s="30" t="s">
        <v>588</v>
      </c>
      <c r="B59" s="26" t="s">
        <v>261</v>
      </c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134"/>
    </row>
    <row r="60" spans="1:35" ht="15" customHeight="1">
      <c r="A60" s="30" t="s">
        <v>589</v>
      </c>
      <c r="B60" s="26" t="s">
        <v>234</v>
      </c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134"/>
    </row>
    <row r="61" spans="1:35" ht="15" customHeight="1">
      <c r="A61" s="30" t="s">
        <v>590</v>
      </c>
      <c r="B61" s="26" t="s">
        <v>342</v>
      </c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134"/>
    </row>
    <row r="62" spans="1:35" ht="15" customHeight="1">
      <c r="A62" s="30" t="s">
        <v>591</v>
      </c>
      <c r="B62" s="26" t="s">
        <v>266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134"/>
    </row>
    <row r="63" spans="1:35" ht="15" customHeight="1">
      <c r="A63" s="30" t="s">
        <v>592</v>
      </c>
      <c r="B63" s="25" t="s">
        <v>240</v>
      </c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133"/>
    </row>
    <row r="64" spans="1:35" ht="15" customHeight="1">
      <c r="B64" s="25" t="s">
        <v>274</v>
      </c>
    </row>
    <row r="65" spans="1:35" ht="15" customHeight="1">
      <c r="A65" s="30" t="s">
        <v>593</v>
      </c>
      <c r="B65" s="26" t="s">
        <v>276</v>
      </c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134"/>
    </row>
    <row r="66" spans="1:35" ht="15" customHeight="1" thickBot="1">
      <c r="A66" s="30" t="s">
        <v>594</v>
      </c>
      <c r="B66" s="26" t="s">
        <v>278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134"/>
    </row>
    <row r="67" spans="1:35" ht="15" customHeight="1">
      <c r="B67" s="129" t="s">
        <v>352</v>
      </c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  <c r="X67" s="129"/>
      <c r="Y67" s="129"/>
      <c r="Z67" s="129"/>
      <c r="AA67" s="129"/>
      <c r="AB67" s="129"/>
      <c r="AC67" s="129"/>
      <c r="AD67" s="129"/>
      <c r="AE67" s="129"/>
      <c r="AF67" s="129"/>
      <c r="AG67" s="129"/>
      <c r="AH67" s="129"/>
      <c r="AI67" s="129"/>
    </row>
    <row r="68" spans="1:35" ht="15" customHeight="1">
      <c r="B68" s="31" t="s">
        <v>353</v>
      </c>
    </row>
    <row r="69" spans="1:35" ht="15" customHeight="1">
      <c r="B69" s="31" t="s">
        <v>354</v>
      </c>
    </row>
    <row r="70" spans="1:35" ht="15" customHeight="1">
      <c r="B70" s="31" t="s">
        <v>355</v>
      </c>
    </row>
    <row r="71" spans="1:35" ht="15" customHeight="1">
      <c r="B71" s="31" t="s">
        <v>356</v>
      </c>
    </row>
    <row r="72" spans="1:35" ht="15" customHeight="1">
      <c r="B72" s="31" t="s">
        <v>299</v>
      </c>
    </row>
    <row r="73" spans="1:35" ht="15" customHeight="1">
      <c r="B73" s="31" t="s">
        <v>300</v>
      </c>
    </row>
    <row r="74" spans="1:35" ht="15" customHeight="1">
      <c r="B74" s="31" t="s">
        <v>301</v>
      </c>
    </row>
    <row r="75" spans="1:35" ht="15" customHeight="1">
      <c r="B75" s="31" t="s">
        <v>302</v>
      </c>
    </row>
    <row r="76" spans="1:35" ht="15" customHeight="1">
      <c r="B76" s="31" t="s">
        <v>303</v>
      </c>
    </row>
    <row r="77" spans="1:35" ht="15" customHeight="1">
      <c r="B77" s="31" t="s">
        <v>357</v>
      </c>
    </row>
    <row r="78" spans="1:35" ht="15" customHeight="1">
      <c r="B78" s="31" t="s">
        <v>358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SIT_Non-Energy Consump.</vt:lpstr>
      <vt:lpstr>BIFUBC</vt:lpstr>
      <vt:lpstr>Calcs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  <vt:lpstr>IndCons</vt:lpstr>
      <vt:lpstr>NonEConsump</vt:lpstr>
      <vt:lpstr>NonEPercent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2014-03-20T21:01:41Z</dcterms:created>
  <dcterms:modified xsi:type="dcterms:W3CDTF">2021-04-22T04:09:36Z</dcterms:modified>
</cp:coreProperties>
</file>