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bldgs\CiDESCTY\"/>
    </mc:Choice>
  </mc:AlternateContent>
  <xr:revisionPtr revIDLastSave="0" documentId="8_{F0CA8443-A4C7-4ADC-A7F8-E21500D29356}"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L8" i="19"/>
  <c r="E8" i="19"/>
  <c r="B8" i="18"/>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C8" i="18"/>
  <c r="M8" i="19"/>
  <c r="R8" i="23"/>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U8" i="7" l="1"/>
  <c r="O8" i="7"/>
  <c r="AC8" i="7"/>
  <c r="I8" i="7"/>
  <c r="W8" i="6"/>
  <c r="U8" i="6"/>
  <c r="S8" i="10"/>
  <c r="Q8" i="10"/>
  <c r="AC8" i="6"/>
  <c r="K8" i="6"/>
  <c r="I8" i="6"/>
  <c r="U8" i="10"/>
  <c r="C8" i="7"/>
  <c r="W8" i="7"/>
  <c r="S30" i="22"/>
  <c r="AE8" i="10"/>
  <c r="S51" i="22"/>
  <c r="M8" i="7"/>
  <c r="AC8" i="10"/>
  <c r="K8" i="10"/>
  <c r="C8" i="6"/>
  <c r="G8" i="7"/>
  <c r="G8" i="6"/>
  <c r="M8" i="6"/>
  <c r="O8" i="6"/>
  <c r="E8" i="7"/>
  <c r="C8" i="10"/>
  <c r="S30" i="14"/>
  <c r="S51" i="14"/>
  <c r="AE8" i="7"/>
  <c r="M8" i="10"/>
  <c r="W8" i="10"/>
  <c r="AA8" i="7"/>
  <c r="E8" i="6"/>
  <c r="AA8" i="6"/>
  <c r="Y8" i="7"/>
  <c r="E8" i="10"/>
  <c r="Q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<sst xmlns="http://schemas.openxmlformats.org/spreadsheetml/2006/main" count="55111" uniqueCount="1381">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</sst>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1318</v>
      </c>
      <c r="C1" s="71">
        <v>45686</v>
      </c>
      <c r="D1" s="13"/>
      <c r="E1" s="13"/>
      <c r="F1" s="72" t="s">
        <v>59</v>
      </c>
      <c r="G1" s="72" t="s">
        <v>59</v>
      </c>
    </row>
    <row r="2" spans="1:7" x14ac:dyDescent="0.75">
      <c r="B2" t="str">
        <f>LOOKUP(B1,F2:G51,G2:G51)</f>
        <v>WA</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b">
        <f>IF(A51=About!$B$1,SUM('BDESC-rural-residential'!$AF$8,'BDESC-urban-residential'!$AF$8,'BDESC-commercial'!$AF$8)='REEDS calc'!Q51,"NA")</f>
        <v>1</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b">
        <f>IF(A51=About!$B$1,SUM('DESC-rural-residential'!$AF$8,'DESC-urban-residential'!$AF$8,'DESC-commercial'!$AF$8)='REEDS calc-noIRA'!Q51,"NA")</f>
        <v>1</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WASHINGTON</v>
      </c>
    </row>
    <row r="3" spans="1:7" x14ac:dyDescent="0.65">
      <c r="A3" s="52" t="s">
        <v>1327</v>
      </c>
      <c r="B3" s="52">
        <v>0.59</v>
      </c>
      <c r="C3" s="52">
        <v>0.41</v>
      </c>
      <c r="F3" s="52" t="s">
        <v>10</v>
      </c>
      <c r="G3" s="52">
        <f>SUMIFS(B:B,A:A,G2)</f>
        <v>0.84099999999999997</v>
      </c>
    </row>
    <row r="4" spans="1:7" x14ac:dyDescent="0.65">
      <c r="A4" s="52" t="s">
        <v>1328</v>
      </c>
      <c r="B4" s="52">
        <v>0.66</v>
      </c>
      <c r="C4" s="52">
        <v>0.33999999999999903</v>
      </c>
      <c r="F4" s="52" t="s">
        <v>11</v>
      </c>
      <c r="G4" s="52">
        <f>SUMIFS(C:C,A:A,G2)</f>
        <v>0.159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27.534178623551579</v>
      </c>
      <c r="C8" s="65">
        <f>INDEX('REEDS calc'!$C$64:$AG$113,MATCH(About!$B$2,'REEDS calc'!$B$64:$B$113,0),MATCH(C$1,'REEDS calc'!$C$63:$AG$63,0))*SUMIFS('res v com'!$E$3:$E$52,'res v com'!$B$3:$B$52,About!$B$2)*SUMIFS('Urban and Rural'!$C$2:$C$53,'Urban and Rural'!$A$2:$A$53,About!$B$1)</f>
        <v>27.534178623551579</v>
      </c>
      <c r="D8" s="65">
        <f>INDEX('REEDS calc'!$C$64:$AG$113,MATCH(About!$B$2,'REEDS calc'!$B$64:$B$113,0),MATCH(D$1,'REEDS calc'!$C$63:$AG$63,0))*SUMIFS('res v com'!$E$3:$E$52,'res v com'!$B$3:$B$52,About!$B$2)*SUMIFS('Urban and Rural'!$C$2:$C$53,'Urban and Rural'!$A$2:$A$53,About!$B$1)</f>
        <v>27.534178623551579</v>
      </c>
      <c r="E8" s="65">
        <f>INDEX('REEDS calc'!$C$64:$AG$113,MATCH(About!$B$2,'REEDS calc'!$B$64:$B$113,0),MATCH(E$1,'REEDS calc'!$C$63:$AG$63,0))*SUMIFS('res v com'!$E$3:$E$52,'res v com'!$B$3:$B$52,About!$B$2)*SUMIFS('Urban and Rural'!$C$2:$C$53,'Urban and Rural'!$A$2:$A$53,About!$B$1)</f>
        <v>57.674449700156671</v>
      </c>
      <c r="F8" s="65">
        <f>INDEX('REEDS calc'!$C$64:$AG$113,MATCH(About!$B$2,'REEDS calc'!$B$64:$B$113,0),MATCH(F$1,'REEDS calc'!$C$63:$AG$63,0))*SUMIFS('res v com'!$E$3:$E$52,'res v com'!$B$3:$B$52,About!$B$2)*SUMIFS('Urban and Rural'!$C$2:$C$53,'Urban and Rural'!$A$2:$A$53,About!$B$1)</f>
        <v>87.814720776761774</v>
      </c>
      <c r="G8" s="65">
        <f>INDEX('REEDS calc'!$C$64:$AG$113,MATCH(About!$B$2,'REEDS calc'!$B$64:$B$113,0),MATCH(G$1,'REEDS calc'!$C$63:$AG$63,0))*SUMIFS('res v com'!$E$3:$E$52,'res v com'!$B$3:$B$52,About!$B$2)*SUMIFS('Urban and Rural'!$C$2:$C$53,'Urban and Rural'!$A$2:$A$53,About!$B$1)</f>
        <v>116.4679455943717</v>
      </c>
      <c r="H8" s="65">
        <f>INDEX('REEDS calc'!$C$64:$AG$113,MATCH(About!$B$2,'REEDS calc'!$B$64:$B$113,0),MATCH(H$1,'REEDS calc'!$C$63:$AG$63,0))*SUMIFS('res v com'!$E$3:$E$52,'res v com'!$B$3:$B$52,About!$B$2)*SUMIFS('Urban and Rural'!$C$2:$C$53,'Urban and Rural'!$A$2:$A$53,About!$B$1)</f>
        <v>145.12117041198167</v>
      </c>
      <c r="I8" s="65">
        <f>INDEX('REEDS calc'!$C$64:$AG$113,MATCH(About!$B$2,'REEDS calc'!$B$64:$B$113,0),MATCH(I$1,'REEDS calc'!$C$63:$AG$63,0))*SUMIFS('res v com'!$E$3:$E$52,'res v com'!$B$3:$B$52,About!$B$2)*SUMIFS('Urban and Rural'!$C$2:$C$53,'Urban and Rural'!$A$2:$A$53,About!$B$1)</f>
        <v>172.72619061532524</v>
      </c>
      <c r="J8" s="65">
        <f>INDEX('REEDS calc'!$C$64:$AG$113,MATCH(About!$B$2,'REEDS calc'!$B$64:$B$113,0),MATCH(J$1,'REEDS calc'!$C$63:$AG$63,0))*SUMIFS('res v com'!$E$3:$E$52,'res v com'!$B$3:$B$52,About!$B$2)*SUMIFS('Urban and Rural'!$C$2:$C$53,'Urban and Rural'!$A$2:$A$53,About!$B$1)</f>
        <v>200.33121081866884</v>
      </c>
      <c r="K8" s="65">
        <f>INDEX('REEDS calc'!$C$64:$AG$113,MATCH(About!$B$2,'REEDS calc'!$B$64:$B$113,0),MATCH(K$1,'REEDS calc'!$C$63:$AG$63,0))*SUMIFS('res v com'!$E$3:$E$52,'res v com'!$B$3:$B$52,About!$B$2)*SUMIFS('Urban and Rural'!$C$2:$C$53,'Urban and Rural'!$A$2:$A$53,About!$B$1)</f>
        <v>250.53469497563643</v>
      </c>
      <c r="L8" s="65">
        <f>INDEX('REEDS calc'!$C$64:$AG$113,MATCH(About!$B$2,'REEDS calc'!$B$64:$B$113,0),MATCH(L$1,'REEDS calc'!$C$63:$AG$63,0))*SUMIFS('res v com'!$E$3:$E$52,'res v com'!$B$3:$B$52,About!$B$2)*SUMIFS('Urban and Rural'!$C$2:$C$53,'Urban and Rural'!$A$2:$A$53,About!$B$1)</f>
        <v>300.7381791326041</v>
      </c>
      <c r="M8" s="65">
        <f>INDEX('REEDS calc'!$C$64:$AG$113,MATCH(About!$B$2,'REEDS calc'!$B$64:$B$113,0),MATCH(M$1,'REEDS calc'!$C$63:$AG$63,0))*SUMIFS('res v com'!$E$3:$E$52,'res v com'!$B$3:$B$52,About!$B$2)*SUMIFS('Urban and Rural'!$C$2:$C$53,'Urban and Rural'!$A$2:$A$53,About!$B$1)</f>
        <v>346.73505266652904</v>
      </c>
      <c r="N8" s="65">
        <f>INDEX('REEDS calc'!$C$64:$AG$113,MATCH(About!$B$2,'REEDS calc'!$B$64:$B$113,0),MATCH(N$1,'REEDS calc'!$C$63:$AG$63,0))*SUMIFS('res v com'!$E$3:$E$52,'res v com'!$B$3:$B$52,About!$B$2)*SUMIFS('Urban and Rural'!$C$2:$C$53,'Urban and Rural'!$A$2:$A$53,About!$B$1)</f>
        <v>392.73192620045404</v>
      </c>
      <c r="O8" s="65">
        <f>INDEX('REEDS calc'!$C$64:$AG$113,MATCH(About!$B$2,'REEDS calc'!$B$64:$B$113,0),MATCH(O$1,'REEDS calc'!$C$63:$AG$63,0))*SUMIFS('res v com'!$E$3:$E$52,'res v com'!$B$3:$B$52,About!$B$2)*SUMIFS('Urban and Rural'!$C$2:$C$53,'Urban and Rural'!$A$2:$A$53,About!$B$1)</f>
        <v>398.43498683202165</v>
      </c>
      <c r="P8" s="65">
        <f>INDEX('REEDS calc'!$C$64:$AG$113,MATCH(About!$B$2,'REEDS calc'!$B$64:$B$113,0),MATCH(P$1,'REEDS calc'!$C$63:$AG$63,0))*SUMIFS('res v com'!$E$3:$E$52,'res v com'!$B$3:$B$52,About!$B$2)*SUMIFS('Urban and Rural'!$C$2:$C$53,'Urban and Rural'!$A$2:$A$53,About!$B$1)</f>
        <v>404.13804746358926</v>
      </c>
      <c r="Q8" s="65">
        <f>INDEX('REEDS calc'!$C$64:$AG$113,MATCH(About!$B$2,'REEDS calc'!$B$64:$B$113,0),MATCH(Q$1,'REEDS calc'!$C$63:$AG$63,0))*SUMIFS('res v com'!$E$3:$E$52,'res v com'!$B$3:$B$52,About!$B$2)*SUMIFS('Urban and Rural'!$C$2:$C$53,'Urban and Rural'!$A$2:$A$53,About!$B$1)</f>
        <v>407.60677720685226</v>
      </c>
      <c r="R8" s="65">
        <f>INDEX('REEDS calc'!$C$64:$AG$113,MATCH(About!$B$2,'REEDS calc'!$B$64:$B$113,0),MATCH(R$1,'REEDS calc'!$C$63:$AG$63,0))*SUMIFS('res v com'!$E$3:$E$52,'res v com'!$B$3:$B$52,About!$B$2)*SUMIFS('Urban and Rural'!$C$2:$C$53,'Urban and Rural'!$A$2:$A$53,About!$B$1)</f>
        <v>411.07550695011525</v>
      </c>
      <c r="S8" s="65">
        <f>INDEX('REEDS calc'!$C$64:$AG$113,MATCH(About!$B$2,'REEDS calc'!$B$64:$B$113,0),MATCH(S$1,'REEDS calc'!$C$63:$AG$63,0))*SUMIFS('res v com'!$E$3:$E$52,'res v com'!$B$3:$B$52,About!$B$2)*SUMIFS('Urban and Rural'!$C$2:$C$53,'Urban and Rural'!$A$2:$A$53,About!$B$1)</f>
        <v>413.82014797957589</v>
      </c>
      <c r="T8" s="65">
        <f>INDEX('REEDS calc'!$C$64:$AG$113,MATCH(About!$B$2,'REEDS calc'!$B$64:$B$113,0),MATCH(T$1,'REEDS calc'!$C$63:$AG$63,0))*SUMIFS('res v com'!$E$3:$E$52,'res v com'!$B$3:$B$52,About!$B$2)*SUMIFS('Urban and Rural'!$C$2:$C$53,'Urban and Rural'!$A$2:$A$53,About!$B$1)</f>
        <v>416.56478900903653</v>
      </c>
      <c r="U8" s="65">
        <f>INDEX('REEDS calc'!$C$64:$AG$113,MATCH(About!$B$2,'REEDS calc'!$B$64:$B$113,0),MATCH(U$1,'REEDS calc'!$C$63:$AG$63,0))*SUMIFS('res v com'!$E$3:$E$52,'res v com'!$B$3:$B$52,About!$B$2)*SUMIFS('Urban and Rural'!$C$2:$C$53,'Urban and Rural'!$A$2:$A$53,About!$B$1)</f>
        <v>419.24046920861116</v>
      </c>
      <c r="V8" s="65">
        <f>INDEX('REEDS calc'!$C$64:$AG$113,MATCH(About!$B$2,'REEDS calc'!$B$64:$B$113,0),MATCH(V$1,'REEDS calc'!$C$63:$AG$63,0))*SUMIFS('res v com'!$E$3:$E$52,'res v com'!$B$3:$B$52,About!$B$2)*SUMIFS('Urban and Rural'!$C$2:$C$53,'Urban and Rural'!$A$2:$A$53,About!$B$1)</f>
        <v>421.91614940818573</v>
      </c>
      <c r="W8" s="65">
        <f>INDEX('REEDS calc'!$C$64:$AG$113,MATCH(About!$B$2,'REEDS calc'!$B$64:$B$113,0),MATCH(W$1,'REEDS calc'!$C$63:$AG$63,0))*SUMIFS('res v com'!$E$3:$E$52,'res v com'!$B$3:$B$52,About!$B$2)*SUMIFS('Urban and Rural'!$C$2:$C$53,'Urban and Rural'!$A$2:$A$53,About!$B$1)</f>
        <v>424.37805103511397</v>
      </c>
      <c r="X8" s="65">
        <f>INDEX('REEDS calc'!$C$64:$AG$113,MATCH(About!$B$2,'REEDS calc'!$B$64:$B$113,0),MATCH(X$1,'REEDS calc'!$C$63:$AG$63,0))*SUMIFS('res v com'!$E$3:$E$52,'res v com'!$B$3:$B$52,About!$B$2)*SUMIFS('Urban and Rural'!$C$2:$C$53,'Urban and Rural'!$A$2:$A$53,About!$B$1)</f>
        <v>426.83995266204221</v>
      </c>
      <c r="Y8" s="65">
        <f>INDEX('REEDS calc'!$C$64:$AG$113,MATCH(About!$B$2,'REEDS calc'!$B$64:$B$113,0),MATCH(Y$1,'REEDS calc'!$C$63:$AG$63,0))*SUMIFS('res v com'!$E$3:$E$52,'res v com'!$B$3:$B$52,About!$B$2)*SUMIFS('Urban and Rural'!$C$2:$C$53,'Urban and Rural'!$A$2:$A$53,About!$B$1)</f>
        <v>430.34316282024821</v>
      </c>
      <c r="Z8" s="65">
        <f>INDEX('REEDS calc'!$C$64:$AG$113,MATCH(About!$B$2,'REEDS calc'!$B$64:$B$113,0),MATCH(Z$1,'REEDS calc'!$C$63:$AG$63,0))*SUMIFS('res v com'!$E$3:$E$52,'res v com'!$B$3:$B$52,About!$B$2)*SUMIFS('Urban and Rural'!$C$2:$C$53,'Urban and Rural'!$A$2:$A$53,About!$B$1)</f>
        <v>433.84637297845416</v>
      </c>
      <c r="AA8" s="65">
        <f>INDEX('REEDS calc'!$C$64:$AG$113,MATCH(About!$B$2,'REEDS calc'!$B$64:$B$113,0),MATCH(AA$1,'REEDS calc'!$C$63:$AG$63,0))*SUMIFS('res v com'!$E$3:$E$52,'res v com'!$B$3:$B$52,About!$B$2)*SUMIFS('Urban and Rural'!$C$2:$C$53,'Urban and Rural'!$A$2:$A$53,About!$B$1)</f>
        <v>437.00477898723045</v>
      </c>
      <c r="AB8" s="65">
        <f>INDEX('REEDS calc'!$C$64:$AG$113,MATCH(About!$B$2,'REEDS calc'!$B$64:$B$113,0),MATCH(AB$1,'REEDS calc'!$C$63:$AG$63,0))*SUMIFS('res v com'!$E$3:$E$52,'res v com'!$B$3:$B$52,About!$B$2)*SUMIFS('Urban and Rural'!$C$2:$C$53,'Urban and Rural'!$A$2:$A$53,About!$B$1)</f>
        <v>440.16318499600669</v>
      </c>
      <c r="AC8" s="65">
        <f>INDEX('REEDS calc'!$C$64:$AG$113,MATCH(About!$B$2,'REEDS calc'!$B$64:$B$113,0),MATCH(AC$1,'REEDS calc'!$C$63:$AG$63,0))*SUMIFS('res v com'!$E$3:$E$52,'res v com'!$B$3:$B$52,About!$B$2)*SUMIFS('Urban and Rural'!$C$2:$C$53,'Urban and Rural'!$A$2:$A$53,About!$B$1)</f>
        <v>441.19070136130728</v>
      </c>
      <c r="AD8" s="65">
        <f>INDEX('REEDS calc'!$C$64:$AG$113,MATCH(About!$B$2,'REEDS calc'!$B$64:$B$113,0),MATCH(AD$1,'REEDS calc'!$C$63:$AG$63,0))*SUMIFS('res v com'!$E$3:$E$52,'res v com'!$B$3:$B$52,About!$B$2)*SUMIFS('Urban and Rural'!$C$2:$C$53,'Urban and Rural'!$A$2:$A$53,About!$B$1)</f>
        <v>442.21821772660786</v>
      </c>
      <c r="AE8" s="65">
        <f>INDEX('REEDS calc'!$C$64:$AG$113,MATCH(About!$B$2,'REEDS calc'!$B$64:$B$113,0),MATCH(AE$1,'REEDS calc'!$C$63:$AG$63,0))*SUMIFS('res v com'!$E$3:$E$52,'res v com'!$B$3:$B$52,About!$B$2)*SUMIFS('Urban and Rural'!$C$2:$C$53,'Urban and Rural'!$A$2:$A$53,About!$B$1)</f>
        <v>444.76976843238782</v>
      </c>
      <c r="AF8" s="65">
        <f>INDEX('REEDS calc'!$C$64:$AG$113,MATCH(About!$B$2,'REEDS calc'!$B$64:$B$113,0),MATCH(AF$1,'REEDS calc'!$C$63:$AG$63,0))*SUMIFS('res v com'!$E$3:$E$52,'res v com'!$B$3:$B$52,About!$B$2)*SUMIFS('Urban and Rural'!$C$2:$C$53,'Urban and Rural'!$A$2:$A$53,About!$B$1)</f>
        <v>447.32131913816778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145.63675611576653</v>
      </c>
      <c r="C8" s="65">
        <f>INDEX('REEDS calc'!$C$64:$AG$113,MATCH(About!$B$2,'REEDS calc'!$B$64:$B$113,0),MATCH(C$1,'REEDS calc'!$C$63:$AG$63,0))*SUMIFS('res v com'!$E$3:$E$52,'res v com'!$B$3:$B$52,About!$B$2)*SUMIFS('Urban and Rural'!$B$2:$B$53,'Urban and Rural'!$A$2:$A$53,About!$B$1)</f>
        <v>145.63675611576653</v>
      </c>
      <c r="D8" s="65">
        <f>INDEX('REEDS calc'!$C$64:$AG$113,MATCH(About!$B$2,'REEDS calc'!$B$64:$B$113,0),MATCH(D$1,'REEDS calc'!$C$63:$AG$63,0))*SUMIFS('res v com'!$E$3:$E$52,'res v com'!$B$3:$B$52,About!$B$2)*SUMIFS('Urban and Rural'!$B$2:$B$53,'Urban and Rural'!$A$2:$A$53,About!$B$1)</f>
        <v>145.63675611576653</v>
      </c>
      <c r="E8" s="65">
        <f>INDEX('REEDS calc'!$C$64:$AG$113,MATCH(About!$B$2,'REEDS calc'!$B$64:$B$113,0),MATCH(E$1,'REEDS calc'!$C$63:$AG$63,0))*SUMIFS('res v com'!$E$3:$E$52,'res v com'!$B$3:$B$52,About!$B$2)*SUMIFS('Urban and Rural'!$B$2:$B$53,'Urban and Rural'!$A$2:$A$53,About!$B$1)</f>
        <v>305.05793835114315</v>
      </c>
      <c r="F8" s="65">
        <f>INDEX('REEDS calc'!$C$64:$AG$113,MATCH(About!$B$2,'REEDS calc'!$B$64:$B$113,0),MATCH(F$1,'REEDS calc'!$C$63:$AG$63,0))*SUMIFS('res v com'!$E$3:$E$52,'res v com'!$B$3:$B$52,About!$B$2)*SUMIFS('Urban and Rural'!$B$2:$B$53,'Urban and Rural'!$A$2:$A$53,About!$B$1)</f>
        <v>464.4791205865198</v>
      </c>
      <c r="G8" s="65">
        <f>INDEX('REEDS calc'!$C$64:$AG$113,MATCH(About!$B$2,'REEDS calc'!$B$64:$B$113,0),MATCH(G$1,'REEDS calc'!$C$63:$AG$63,0))*SUMIFS('res v com'!$E$3:$E$52,'res v com'!$B$3:$B$52,About!$B$2)*SUMIFS('Urban and Rural'!$B$2:$B$53,'Urban and Rural'!$A$2:$A$53,About!$B$1)</f>
        <v>616.03485688595345</v>
      </c>
      <c r="H8" s="65">
        <f>INDEX('REEDS calc'!$C$64:$AG$113,MATCH(About!$B$2,'REEDS calc'!$B$64:$B$113,0),MATCH(H$1,'REEDS calc'!$C$63:$AG$63,0))*SUMIFS('res v com'!$E$3:$E$52,'res v com'!$B$3:$B$52,About!$B$2)*SUMIFS('Urban and Rural'!$B$2:$B$53,'Urban and Rural'!$A$2:$A$53,About!$B$1)</f>
        <v>767.59059318538721</v>
      </c>
      <c r="I8" s="65">
        <f>INDEX('REEDS calc'!$C$64:$AG$113,MATCH(About!$B$2,'REEDS calc'!$B$64:$B$113,0),MATCH(I$1,'REEDS calc'!$C$63:$AG$63,0))*SUMIFS('res v com'!$E$3:$E$52,'res v com'!$B$3:$B$52,About!$B$2)*SUMIFS('Urban and Rural'!$B$2:$B$53,'Urban and Rural'!$A$2:$A$53,About!$B$1)</f>
        <v>913.60205224835545</v>
      </c>
      <c r="J8" s="65">
        <f>INDEX('REEDS calc'!$C$64:$AG$113,MATCH(About!$B$2,'REEDS calc'!$B$64:$B$113,0),MATCH(J$1,'REEDS calc'!$C$63:$AG$63,0))*SUMIFS('res v com'!$E$3:$E$52,'res v com'!$B$3:$B$52,About!$B$2)*SUMIFS('Urban and Rural'!$B$2:$B$53,'Urban and Rural'!$A$2:$A$53,About!$B$1)</f>
        <v>1059.6135113113237</v>
      </c>
      <c r="K8" s="65">
        <f>INDEX('REEDS calc'!$C$64:$AG$113,MATCH(About!$B$2,'REEDS calc'!$B$64:$B$113,0),MATCH(K$1,'REEDS calc'!$C$63:$AG$63,0))*SUMIFS('res v com'!$E$3:$E$52,'res v com'!$B$3:$B$52,About!$B$2)*SUMIFS('Urban and Rural'!$B$2:$B$53,'Urban and Rural'!$A$2:$A$53,About!$B$1)</f>
        <v>1325.1552105315109</v>
      </c>
      <c r="L8" s="65">
        <f>INDEX('REEDS calc'!$C$64:$AG$113,MATCH(About!$B$2,'REEDS calc'!$B$64:$B$113,0),MATCH(L$1,'REEDS calc'!$C$63:$AG$63,0))*SUMIFS('res v com'!$E$3:$E$52,'res v com'!$B$3:$B$52,About!$B$2)*SUMIFS('Urban and Rural'!$B$2:$B$53,'Urban and Rural'!$A$2:$A$53,About!$B$1)</f>
        <v>1590.6969097516983</v>
      </c>
      <c r="M8" s="65">
        <f>INDEX('REEDS calc'!$C$64:$AG$113,MATCH(About!$B$2,'REEDS calc'!$B$64:$B$113,0),MATCH(M$1,'REEDS calc'!$C$63:$AG$63,0))*SUMIFS('res v com'!$E$3:$E$52,'res v com'!$B$3:$B$52,About!$B$2)*SUMIFS('Urban and Rural'!$B$2:$B$53,'Urban and Rural'!$A$2:$A$53,About!$B$1)</f>
        <v>1833.988549009754</v>
      </c>
      <c r="N8" s="65">
        <f>INDEX('REEDS calc'!$C$64:$AG$113,MATCH(About!$B$2,'REEDS calc'!$B$64:$B$113,0),MATCH(N$1,'REEDS calc'!$C$63:$AG$63,0))*SUMIFS('res v com'!$E$3:$E$52,'res v com'!$B$3:$B$52,About!$B$2)*SUMIFS('Urban and Rural'!$B$2:$B$53,'Urban and Rural'!$A$2:$A$53,About!$B$1)</f>
        <v>2077.2801882678104</v>
      </c>
      <c r="O8" s="65">
        <f>INDEX('REEDS calc'!$C$64:$AG$113,MATCH(About!$B$2,'REEDS calc'!$B$64:$B$113,0),MATCH(O$1,'REEDS calc'!$C$63:$AG$63,0))*SUMIFS('res v com'!$E$3:$E$52,'res v com'!$B$3:$B$52,About!$B$2)*SUMIFS('Urban and Rural'!$B$2:$B$53,'Urban and Rural'!$A$2:$A$53,About!$B$1)</f>
        <v>2107.4454334951583</v>
      </c>
      <c r="P8" s="65">
        <f>INDEX('REEDS calc'!$C$64:$AG$113,MATCH(About!$B$2,'REEDS calc'!$B$64:$B$113,0),MATCH(P$1,'REEDS calc'!$C$63:$AG$63,0))*SUMIFS('res v com'!$E$3:$E$52,'res v com'!$B$3:$B$52,About!$B$2)*SUMIFS('Urban and Rural'!$B$2:$B$53,'Urban and Rural'!$A$2:$A$53,About!$B$1)</f>
        <v>2137.6106787225067</v>
      </c>
      <c r="Q8" s="65">
        <f>INDEX('REEDS calc'!$C$64:$AG$113,MATCH(About!$B$2,'REEDS calc'!$B$64:$B$113,0),MATCH(Q$1,'REEDS calc'!$C$63:$AG$63,0))*SUMIFS('res v com'!$E$3:$E$52,'res v com'!$B$3:$B$52,About!$B$2)*SUMIFS('Urban and Rural'!$B$2:$B$53,'Urban and Rural'!$A$2:$A$53,About!$B$1)</f>
        <v>2155.957859314231</v>
      </c>
      <c r="R8" s="65">
        <f>INDEX('REEDS calc'!$C$64:$AG$113,MATCH(About!$B$2,'REEDS calc'!$B$64:$B$113,0),MATCH(R$1,'REEDS calc'!$C$63:$AG$63,0))*SUMIFS('res v com'!$E$3:$E$52,'res v com'!$B$3:$B$52,About!$B$2)*SUMIFS('Urban and Rural'!$B$2:$B$53,'Urban and Rural'!$A$2:$A$53,About!$B$1)</f>
        <v>2174.3050399059557</v>
      </c>
      <c r="S8" s="65">
        <f>INDEX('REEDS calc'!$C$64:$AG$113,MATCH(About!$B$2,'REEDS calc'!$B$64:$B$113,0),MATCH(S$1,'REEDS calc'!$C$63:$AG$63,0))*SUMIFS('res v com'!$E$3:$E$52,'res v com'!$B$3:$B$52,About!$B$2)*SUMIFS('Urban and Rural'!$B$2:$B$53,'Urban and Rural'!$A$2:$A$53,About!$B$1)</f>
        <v>2188.8222921435427</v>
      </c>
      <c r="T8" s="65">
        <f>INDEX('REEDS calc'!$C$64:$AG$113,MATCH(About!$B$2,'REEDS calc'!$B$64:$B$113,0),MATCH(T$1,'REEDS calc'!$C$63:$AG$63,0))*SUMIFS('res v com'!$E$3:$E$52,'res v com'!$B$3:$B$52,About!$B$2)*SUMIFS('Urban and Rural'!$B$2:$B$53,'Urban and Rural'!$A$2:$A$53,About!$B$1)</f>
        <v>2203.3395443811301</v>
      </c>
      <c r="U8" s="65">
        <f>INDEX('REEDS calc'!$C$64:$AG$113,MATCH(About!$B$2,'REEDS calc'!$B$64:$B$113,0),MATCH(U$1,'REEDS calc'!$C$63:$AG$63,0))*SUMIFS('res v com'!$E$3:$E$52,'res v com'!$B$3:$B$52,About!$B$2)*SUMIFS('Urban and Rural'!$B$2:$B$53,'Urban and Rural'!$A$2:$A$53,About!$B$1)</f>
        <v>2217.4920415373708</v>
      </c>
      <c r="V8" s="65">
        <f>INDEX('REEDS calc'!$C$64:$AG$113,MATCH(About!$B$2,'REEDS calc'!$B$64:$B$113,0),MATCH(V$1,'REEDS calc'!$C$63:$AG$63,0))*SUMIFS('res v com'!$E$3:$E$52,'res v com'!$B$3:$B$52,About!$B$2)*SUMIFS('Urban and Rural'!$B$2:$B$53,'Urban and Rural'!$A$2:$A$53,About!$B$1)</f>
        <v>2231.6445386936111</v>
      </c>
      <c r="W8" s="65">
        <f>INDEX('REEDS calc'!$C$64:$AG$113,MATCH(About!$B$2,'REEDS calc'!$B$64:$B$113,0),MATCH(W$1,'REEDS calc'!$C$63:$AG$63,0))*SUMIFS('res v com'!$E$3:$E$52,'res v com'!$B$3:$B$52,About!$B$2)*SUMIFS('Urban and Rural'!$B$2:$B$53,'Urban and Rural'!$A$2:$A$53,About!$B$1)</f>
        <v>2244.6662950976784</v>
      </c>
      <c r="X8" s="65">
        <f>INDEX('REEDS calc'!$C$64:$AG$113,MATCH(About!$B$2,'REEDS calc'!$B$64:$B$113,0),MATCH(X$1,'REEDS calc'!$C$63:$AG$63,0))*SUMIFS('res v com'!$E$3:$E$52,'res v com'!$B$3:$B$52,About!$B$2)*SUMIFS('Urban and Rural'!$B$2:$B$53,'Urban and Rural'!$A$2:$A$53,About!$B$1)</f>
        <v>2257.6880515017451</v>
      </c>
      <c r="Y8" s="65">
        <f>INDEX('REEDS calc'!$C$64:$AG$113,MATCH(About!$B$2,'REEDS calc'!$B$64:$B$113,0),MATCH(Y$1,'REEDS calc'!$C$63:$AG$63,0))*SUMIFS('res v com'!$E$3:$E$52,'res v com'!$B$3:$B$52,About!$B$2)*SUMIFS('Urban and Rural'!$B$2:$B$53,'Urban and Rural'!$A$2:$A$53,About!$B$1)</f>
        <v>2276.2176096341427</v>
      </c>
      <c r="Z8" s="65">
        <f>INDEX('REEDS calc'!$C$64:$AG$113,MATCH(About!$B$2,'REEDS calc'!$B$64:$B$113,0),MATCH(Z$1,'REEDS calc'!$C$63:$AG$63,0))*SUMIFS('res v com'!$E$3:$E$52,'res v com'!$B$3:$B$52,About!$B$2)*SUMIFS('Urban and Rural'!$B$2:$B$53,'Urban and Rural'!$A$2:$A$53,About!$B$1)</f>
        <v>2294.7471677665403</v>
      </c>
      <c r="AA8" s="65">
        <f>INDEX('REEDS calc'!$C$64:$AG$113,MATCH(About!$B$2,'REEDS calc'!$B$64:$B$113,0),MATCH(AA$1,'REEDS calc'!$C$63:$AG$63,0))*SUMIFS('res v com'!$E$3:$E$52,'res v com'!$B$3:$B$52,About!$B$2)*SUMIFS('Urban and Rural'!$B$2:$B$53,'Urban and Rural'!$A$2:$A$53,About!$B$1)</f>
        <v>2311.4529504922061</v>
      </c>
      <c r="AB8" s="65">
        <f>INDEX('REEDS calc'!$C$64:$AG$113,MATCH(About!$B$2,'REEDS calc'!$B$64:$B$113,0),MATCH(AB$1,'REEDS calc'!$C$63:$AG$63,0))*SUMIFS('res v com'!$E$3:$E$52,'res v com'!$B$3:$B$52,About!$B$2)*SUMIFS('Urban and Rural'!$B$2:$B$53,'Urban and Rural'!$A$2:$A$53,About!$B$1)</f>
        <v>2328.1587332178719</v>
      </c>
      <c r="AC8" s="65">
        <f>INDEX('REEDS calc'!$C$64:$AG$113,MATCH(About!$B$2,'REEDS calc'!$B$64:$B$113,0),MATCH(AC$1,'REEDS calc'!$C$63:$AG$63,0))*SUMIFS('res v com'!$E$3:$E$52,'res v com'!$B$3:$B$52,About!$B$2)*SUMIFS('Urban and Rural'!$B$2:$B$53,'Urban and Rural'!$A$2:$A$53,About!$B$1)</f>
        <v>2333.5935839299336</v>
      </c>
      <c r="AD8" s="65">
        <f>INDEX('REEDS calc'!$C$64:$AG$113,MATCH(About!$B$2,'REEDS calc'!$B$64:$B$113,0),MATCH(AD$1,'REEDS calc'!$C$63:$AG$63,0))*SUMIFS('res v com'!$E$3:$E$52,'res v com'!$B$3:$B$52,About!$B$2)*SUMIFS('Urban and Rural'!$B$2:$B$53,'Urban and Rural'!$A$2:$A$53,About!$B$1)</f>
        <v>2339.0284346419949</v>
      </c>
      <c r="AE8" s="65">
        <f>INDEX('REEDS calc'!$C$64:$AG$113,MATCH(About!$B$2,'REEDS calc'!$B$64:$B$113,0),MATCH(AE$1,'REEDS calc'!$C$63:$AG$63,0))*SUMIFS('res v com'!$E$3:$E$52,'res v com'!$B$3:$B$52,About!$B$2)*SUMIFS('Urban and Rural'!$B$2:$B$53,'Urban and Rural'!$A$2:$A$53,About!$B$1)</f>
        <v>2352.524372651812</v>
      </c>
      <c r="AF8" s="65">
        <f>INDEX('REEDS calc'!$C$64:$AG$113,MATCH(About!$B$2,'REEDS calc'!$B$64:$B$113,0),MATCH(AF$1,'REEDS calc'!$C$63:$AG$63,0))*SUMIFS('res v com'!$E$3:$E$52,'res v com'!$B$3:$B$52,About!$B$2)*SUMIFS('Urban and Rural'!$B$2:$B$53,'Urban and Rural'!$A$2:$A$53,About!$B$1)</f>
        <v>2366.0203106616295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26.46542889704487</v>
      </c>
      <c r="C8" s="65">
        <f>INDEX('REEDS calc'!$C$64:$AG$113,MATCH(About!$B$2,'REEDS calc'!$B$64:$B$113,0),MATCH(C$1,'REEDS calc'!$C$63:$AG$63,0))*SUMIFS('res v com'!$F$3:$F$52,'res v com'!$B$3:$B$52,About!$B$2)</f>
        <v>26.46542889704487</v>
      </c>
      <c r="D8" s="65">
        <f>INDEX('REEDS calc'!$C$64:$AG$113,MATCH(About!$B$2,'REEDS calc'!$B$64:$B$113,0),MATCH(D$1,'REEDS calc'!$C$63:$AG$63,0))*SUMIFS('res v com'!$F$3:$F$52,'res v com'!$B$3:$B$52,About!$B$2)</f>
        <v>26.46542889704487</v>
      </c>
      <c r="E8" s="65">
        <f>INDEX('REEDS calc'!$C$64:$AG$113,MATCH(About!$B$2,'REEDS calc'!$B$64:$B$113,0),MATCH(E$1,'REEDS calc'!$C$63:$AG$63,0))*SUMIFS('res v com'!$F$3:$F$52,'res v com'!$B$3:$B$52,About!$B$2)</f>
        <v>55.435793766881673</v>
      </c>
      <c r="F8" s="65">
        <f>INDEX('REEDS calc'!$C$64:$AG$113,MATCH(About!$B$2,'REEDS calc'!$B$64:$B$113,0),MATCH(F$1,'REEDS calc'!$C$63:$AG$63,0))*SUMIFS('res v com'!$F$3:$F$52,'res v com'!$B$3:$B$52,About!$B$2)</f>
        <v>84.406158636718473</v>
      </c>
      <c r="G8" s="65">
        <f>INDEX('REEDS calc'!$C$64:$AG$113,MATCH(About!$B$2,'REEDS calc'!$B$64:$B$113,0),MATCH(G$1,'REEDS calc'!$C$63:$AG$63,0))*SUMIFS('res v com'!$F$3:$F$52,'res v com'!$B$3:$B$52,About!$B$2)</f>
        <v>111.94719751967475</v>
      </c>
      <c r="H8" s="65">
        <f>INDEX('REEDS calc'!$C$64:$AG$113,MATCH(About!$B$2,'REEDS calc'!$B$64:$B$113,0),MATCH(H$1,'REEDS calc'!$C$63:$AG$63,0))*SUMIFS('res v com'!$F$3:$F$52,'res v com'!$B$3:$B$52,About!$B$2)</f>
        <v>139.48823640263103</v>
      </c>
      <c r="I8" s="65">
        <f>INDEX('REEDS calc'!$C$64:$AG$113,MATCH(About!$B$2,'REEDS calc'!$B$64:$B$113,0),MATCH(I$1,'REEDS calc'!$C$63:$AG$63,0))*SUMIFS('res v com'!$F$3:$F$52,'res v com'!$B$3:$B$52,About!$B$2)</f>
        <v>166.02175713631908</v>
      </c>
      <c r="J8" s="65">
        <f>INDEX('REEDS calc'!$C$64:$AG$113,MATCH(About!$B$2,'REEDS calc'!$B$64:$B$113,0),MATCH(J$1,'REEDS calc'!$C$63:$AG$63,0))*SUMIFS('res v com'!$F$3:$F$52,'res v com'!$B$3:$B$52,About!$B$2)</f>
        <v>192.55527787000719</v>
      </c>
      <c r="K8" s="65">
        <f>INDEX('REEDS calc'!$C$64:$AG$113,MATCH(About!$B$2,'REEDS calc'!$B$64:$B$113,0),MATCH(K$1,'REEDS calc'!$C$63:$AG$63,0))*SUMIFS('res v com'!$F$3:$F$52,'res v com'!$B$3:$B$52,About!$B$2)</f>
        <v>240.81009449285236</v>
      </c>
      <c r="L8" s="65">
        <f>INDEX('REEDS calc'!$C$64:$AG$113,MATCH(About!$B$2,'REEDS calc'!$B$64:$B$113,0),MATCH(L$1,'REEDS calc'!$C$63:$AG$63,0))*SUMIFS('res v com'!$F$3:$F$52,'res v com'!$B$3:$B$52,About!$B$2)</f>
        <v>289.0649111156975</v>
      </c>
      <c r="M8" s="65">
        <f>INDEX('REEDS calc'!$C$64:$AG$113,MATCH(About!$B$2,'REEDS calc'!$B$64:$B$113,0),MATCH(M$1,'REEDS calc'!$C$63:$AG$63,0))*SUMIFS('res v com'!$F$3:$F$52,'res v com'!$B$3:$B$52,About!$B$2)</f>
        <v>333.27639832371636</v>
      </c>
      <c r="N8" s="65">
        <f>INDEX('REEDS calc'!$C$64:$AG$113,MATCH(About!$B$2,'REEDS calc'!$B$64:$B$113,0),MATCH(N$1,'REEDS calc'!$C$63:$AG$63,0))*SUMIFS('res v com'!$F$3:$F$52,'res v com'!$B$3:$B$52,About!$B$2)</f>
        <v>377.48788553173523</v>
      </c>
      <c r="O8" s="65">
        <f>INDEX('REEDS calc'!$C$64:$AG$113,MATCH(About!$B$2,'REEDS calc'!$B$64:$B$113,0),MATCH(O$1,'REEDS calc'!$C$63:$AG$63,0))*SUMIFS('res v com'!$F$3:$F$52,'res v com'!$B$3:$B$52,About!$B$2)</f>
        <v>382.96957967281941</v>
      </c>
      <c r="P8" s="65">
        <f>INDEX('REEDS calc'!$C$64:$AG$113,MATCH(About!$B$2,'REEDS calc'!$B$64:$B$113,0),MATCH(P$1,'REEDS calc'!$C$63:$AG$63,0))*SUMIFS('res v com'!$F$3:$F$52,'res v com'!$B$3:$B$52,About!$B$2)</f>
        <v>388.45127381390358</v>
      </c>
      <c r="Q8" s="65">
        <f>INDEX('REEDS calc'!$C$64:$AG$113,MATCH(About!$B$2,'REEDS calc'!$B$64:$B$113,0),MATCH(Q$1,'REEDS calc'!$C$63:$AG$63,0))*SUMIFS('res v com'!$F$3:$F$52,'res v com'!$B$3:$B$52,About!$B$2)</f>
        <v>391.78536347891611</v>
      </c>
      <c r="R8" s="65">
        <f>INDEX('REEDS calc'!$C$64:$AG$113,MATCH(About!$B$2,'REEDS calc'!$B$64:$B$113,0),MATCH(R$1,'REEDS calc'!$C$63:$AG$63,0))*SUMIFS('res v com'!$F$3:$F$52,'res v com'!$B$3:$B$52,About!$B$2)</f>
        <v>395.11945314392869</v>
      </c>
      <c r="S8" s="65">
        <f>INDEX('REEDS calc'!$C$64:$AG$113,MATCH(About!$B$2,'REEDS calc'!$B$64:$B$113,0),MATCH(S$1,'REEDS calc'!$C$63:$AG$63,0))*SUMIFS('res v com'!$F$3:$F$52,'res v com'!$B$3:$B$52,About!$B$2)</f>
        <v>397.75755987688092</v>
      </c>
      <c r="T8" s="65">
        <f>INDEX('REEDS calc'!$C$64:$AG$113,MATCH(About!$B$2,'REEDS calc'!$B$64:$B$113,0),MATCH(T$1,'REEDS calc'!$C$63:$AG$63,0))*SUMIFS('res v com'!$F$3:$F$52,'res v com'!$B$3:$B$52,About!$B$2)</f>
        <v>400.3956666098332</v>
      </c>
      <c r="U8" s="65">
        <f>INDEX('REEDS calc'!$C$64:$AG$113,MATCH(About!$B$2,'REEDS calc'!$B$64:$B$113,0),MATCH(U$1,'REEDS calc'!$C$63:$AG$63,0))*SUMIFS('res v com'!$F$3:$F$52,'res v com'!$B$3:$B$52,About!$B$2)</f>
        <v>402.96748925401772</v>
      </c>
      <c r="V8" s="65">
        <f>INDEX('REEDS calc'!$C$64:$AG$113,MATCH(About!$B$2,'REEDS calc'!$B$64:$B$113,0),MATCH(V$1,'REEDS calc'!$C$63:$AG$63,0))*SUMIFS('res v com'!$F$3:$F$52,'res v com'!$B$3:$B$52,About!$B$2)</f>
        <v>405.53931189820236</v>
      </c>
      <c r="W8" s="65">
        <f>INDEX('REEDS calc'!$C$64:$AG$113,MATCH(About!$B$2,'REEDS calc'!$B$64:$B$113,0),MATCH(W$1,'REEDS calc'!$C$63:$AG$63,0))*SUMIFS('res v com'!$F$3:$F$52,'res v com'!$B$3:$B$52,About!$B$2)</f>
        <v>407.90565386720726</v>
      </c>
      <c r="X8" s="65">
        <f>INDEX('REEDS calc'!$C$64:$AG$113,MATCH(About!$B$2,'REEDS calc'!$B$64:$B$113,0),MATCH(X$1,'REEDS calc'!$C$63:$AG$63,0))*SUMIFS('res v com'!$F$3:$F$52,'res v com'!$B$3:$B$52,About!$B$2)</f>
        <v>410.27199583621223</v>
      </c>
      <c r="Y8" s="65">
        <f>INDEX('REEDS calc'!$C$64:$AG$113,MATCH(About!$B$2,'REEDS calc'!$B$64:$B$113,0),MATCH(Y$1,'REEDS calc'!$C$63:$AG$63,0))*SUMIFS('res v com'!$F$3:$F$52,'res v com'!$B$3:$B$52,About!$B$2)</f>
        <v>413.63922754560849</v>
      </c>
      <c r="Z8" s="65">
        <f>INDEX('REEDS calc'!$C$64:$AG$113,MATCH(About!$B$2,'REEDS calc'!$B$64:$B$113,0),MATCH(Z$1,'REEDS calc'!$C$63:$AG$63,0))*SUMIFS('res v com'!$F$3:$F$52,'res v com'!$B$3:$B$52,About!$B$2)</f>
        <v>417.00645925500487</v>
      </c>
      <c r="AA8" s="65">
        <f>INDEX('REEDS calc'!$C$64:$AG$113,MATCH(About!$B$2,'REEDS calc'!$B$64:$B$113,0),MATCH(AA$1,'REEDS calc'!$C$63:$AG$63,0))*SUMIFS('res v com'!$F$3:$F$52,'res v com'!$B$3:$B$52,About!$B$2)</f>
        <v>420.04227052056297</v>
      </c>
      <c r="AB8" s="65">
        <f>INDEX('REEDS calc'!$C$64:$AG$113,MATCH(About!$B$2,'REEDS calc'!$B$64:$B$113,0),MATCH(AB$1,'REEDS calc'!$C$63:$AG$63,0))*SUMIFS('res v com'!$F$3:$F$52,'res v com'!$B$3:$B$52,About!$B$2)</f>
        <v>423.07808178612112</v>
      </c>
      <c r="AC8" s="65">
        <f>INDEX('REEDS calc'!$C$64:$AG$113,MATCH(About!$B$2,'REEDS calc'!$B$64:$B$113,0),MATCH(AC$1,'REEDS calc'!$C$63:$AG$63,0))*SUMIFS('res v com'!$F$3:$F$52,'res v com'!$B$3:$B$52,About!$B$2)</f>
        <v>424.06571470875906</v>
      </c>
      <c r="AD8" s="65">
        <f>INDEX('REEDS calc'!$C$64:$AG$113,MATCH(About!$B$2,'REEDS calc'!$B$64:$B$113,0),MATCH(AD$1,'REEDS calc'!$C$63:$AG$63,0))*SUMIFS('res v com'!$F$3:$F$52,'res v com'!$B$3:$B$52,About!$B$2)</f>
        <v>425.05334763139695</v>
      </c>
      <c r="AE8" s="65">
        <f>INDEX('REEDS calc'!$C$64:$AG$113,MATCH(About!$B$2,'REEDS calc'!$B$64:$B$113,0),MATCH(AE$1,'REEDS calc'!$C$63:$AG$63,0))*SUMIFS('res v com'!$F$3:$F$52,'res v com'!$B$3:$B$52,About!$B$2)</f>
        <v>427.50585891579976</v>
      </c>
      <c r="AF8" s="65">
        <f>INDEX('REEDS calc'!$C$64:$AG$113,MATCH(About!$B$2,'REEDS calc'!$B$64:$B$113,0),MATCH(AF$1,'REEDS calc'!$C$63:$AG$63,0))*SUMIFS('res v com'!$F$3:$F$52,'res v com'!$B$3:$B$52,About!$B$2)</f>
        <v>429.95837020020264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27.534178623551579</v>
      </c>
      <c r="C8" s="65">
        <f>INDEX('REEDS calc-noIRA'!$C$64:$AG$113,MATCH(About!$B$2,'REEDS calc-noIRA'!$B$64:$B$113,0),MATCH(C$1,'REEDS calc-noIRA'!$C$63:$AG$63,0))*SUMIFS('res v com'!$E$3:$E$52,'res v com'!$B$3:$B$52,About!$B$2)*SUMIFS('Urban and Rural'!$C$2:$C$53,'Urban and Rural'!$A$2:$A$53,About!$B$1)</f>
        <v>27.534178623551579</v>
      </c>
      <c r="D8" s="65">
        <f>INDEX('REEDS calc-noIRA'!$C$64:$AG$113,MATCH(About!$B$2,'REEDS calc-noIRA'!$B$64:$B$113,0),MATCH(D$1,'REEDS calc-noIRA'!$C$63:$AG$63,0))*SUMIFS('res v com'!$E$3:$E$52,'res v com'!$B$3:$B$52,About!$B$2)*SUMIFS('Urban and Rural'!$C$2:$C$53,'Urban and Rural'!$A$2:$A$53,About!$B$1)</f>
        <v>27.534178623551579</v>
      </c>
      <c r="E8" s="65">
        <f>INDEX('REEDS calc-noIRA'!$C$64:$AG$113,MATCH(About!$B$2,'REEDS calc-noIRA'!$B$64:$B$113,0),MATCH(E$1,'REEDS calc-noIRA'!$C$63:$AG$63,0))*SUMIFS('res v com'!$E$3:$E$52,'res v com'!$B$3:$B$52,About!$B$2)*SUMIFS('Urban and Rural'!$C$2:$C$53,'Urban and Rural'!$A$2:$A$53,About!$B$1)</f>
        <v>28.969817718449889</v>
      </c>
      <c r="F8" s="65">
        <f>INDEX('REEDS calc-noIRA'!$C$64:$AG$113,MATCH(About!$B$2,'REEDS calc-noIRA'!$B$64:$B$113,0),MATCH(F$1,'REEDS calc-noIRA'!$C$63:$AG$63,0))*SUMIFS('res v com'!$E$3:$E$52,'res v com'!$B$3:$B$52,About!$B$2)*SUMIFS('Urban and Rural'!$C$2:$C$53,'Urban and Rural'!$A$2:$A$53,About!$B$1)</f>
        <v>30.405456813348206</v>
      </c>
      <c r="G8" s="65">
        <f>INDEX('REEDS calc-noIRA'!$C$64:$AG$113,MATCH(About!$B$2,'REEDS calc-noIRA'!$B$64:$B$113,0),MATCH(G$1,'REEDS calc-noIRA'!$C$63:$AG$63,0))*SUMIFS('res v com'!$E$3:$E$52,'res v com'!$B$3:$B$52,About!$B$2)*SUMIFS('Urban and Rural'!$C$2:$C$53,'Urban and Rural'!$A$2:$A$53,About!$B$1)</f>
        <v>33.953804969297678</v>
      </c>
      <c r="H8" s="65">
        <f>INDEX('REEDS calc-noIRA'!$C$64:$AG$113,MATCH(About!$B$2,'REEDS calc-noIRA'!$B$64:$B$113,0),MATCH(H$1,'REEDS calc-noIRA'!$C$63:$AG$63,0))*SUMIFS('res v com'!$E$3:$E$52,'res v com'!$B$3:$B$52,About!$B$2)*SUMIFS('Urban and Rural'!$C$2:$C$53,'Urban and Rural'!$A$2:$A$53,About!$B$1)</f>
        <v>37.502153125247162</v>
      </c>
      <c r="I8" s="65">
        <f>INDEX('REEDS calc-noIRA'!$C$64:$AG$113,MATCH(About!$B$2,'REEDS calc-noIRA'!$B$64:$B$113,0),MATCH(I$1,'REEDS calc-noIRA'!$C$63:$AG$63,0))*SUMIFS('res v com'!$E$3:$E$52,'res v com'!$B$3:$B$52,About!$B$2)*SUMIFS('Urban and Rural'!$C$2:$C$53,'Urban and Rural'!$A$2:$A$53,About!$B$1)</f>
        <v>44.172546125124065</v>
      </c>
      <c r="J8" s="65">
        <f>INDEX('REEDS calc-noIRA'!$C$64:$AG$113,MATCH(About!$B$2,'REEDS calc-noIRA'!$B$64:$B$113,0),MATCH(J$1,'REEDS calc-noIRA'!$C$63:$AG$63,0))*SUMIFS('res v com'!$E$3:$E$52,'res v com'!$B$3:$B$52,About!$B$2)*SUMIFS('Urban and Rural'!$C$2:$C$53,'Urban and Rural'!$A$2:$A$53,About!$B$1)</f>
        <v>50.842939125000974</v>
      </c>
      <c r="K8" s="65">
        <f>INDEX('REEDS calc-noIRA'!$C$64:$AG$113,MATCH(About!$B$2,'REEDS calc-noIRA'!$B$64:$B$113,0),MATCH(K$1,'REEDS calc-noIRA'!$C$63:$AG$63,0))*SUMIFS('res v com'!$E$3:$E$52,'res v com'!$B$3:$B$52,About!$B$2)*SUMIFS('Urban and Rural'!$C$2:$C$53,'Urban and Rural'!$A$2:$A$53,About!$B$1)</f>
        <v>62.622702702790889</v>
      </c>
      <c r="L8" s="65">
        <f>INDEX('REEDS calc-noIRA'!$C$64:$AG$113,MATCH(About!$B$2,'REEDS calc-noIRA'!$B$64:$B$113,0),MATCH(L$1,'REEDS calc-noIRA'!$C$63:$AG$63,0))*SUMIFS('res v com'!$E$3:$E$52,'res v com'!$B$3:$B$52,About!$B$2)*SUMIFS('Urban and Rural'!$C$2:$C$53,'Urban and Rural'!$A$2:$A$53,About!$B$1)</f>
        <v>74.402466280580811</v>
      </c>
      <c r="M8" s="65">
        <f>INDEX('REEDS calc-noIRA'!$C$64:$AG$113,MATCH(About!$B$2,'REEDS calc-noIRA'!$B$64:$B$113,0),MATCH(M$1,'REEDS calc-noIRA'!$C$63:$AG$63,0))*SUMIFS('res v com'!$E$3:$E$52,'res v com'!$B$3:$B$52,About!$B$2)*SUMIFS('Urban and Rural'!$C$2:$C$53,'Urban and Rural'!$A$2:$A$53,About!$B$1)</f>
        <v>84.853166591478015</v>
      </c>
      <c r="N8" s="65">
        <f>INDEX('REEDS calc-noIRA'!$C$64:$AG$113,MATCH(About!$B$2,'REEDS calc-noIRA'!$B$64:$B$113,0),MATCH(N$1,'REEDS calc-noIRA'!$C$63:$AG$63,0))*SUMIFS('res v com'!$E$3:$E$52,'res v com'!$B$3:$B$52,About!$B$2)*SUMIFS('Urban and Rural'!$C$2:$C$53,'Urban and Rural'!$A$2:$A$53,About!$B$1)</f>
        <v>95.303866902375191</v>
      </c>
      <c r="O8" s="65">
        <f>INDEX('REEDS calc-noIRA'!$C$64:$AG$113,MATCH(About!$B$2,'REEDS calc-noIRA'!$B$64:$B$113,0),MATCH(O$1,'REEDS calc-noIRA'!$C$63:$AG$63,0))*SUMIFS('res v com'!$E$3:$E$52,'res v com'!$B$3:$B$52,About!$B$2)*SUMIFS('Urban and Rural'!$C$2:$C$53,'Urban and Rural'!$A$2:$A$53,About!$B$1)</f>
        <v>103.22809317290555</v>
      </c>
      <c r="P8" s="65">
        <f>INDEX('REEDS calc-noIRA'!$C$64:$AG$113,MATCH(About!$B$2,'REEDS calc-noIRA'!$B$64:$B$113,0),MATCH(P$1,'REEDS calc-noIRA'!$C$63:$AG$63,0))*SUMIFS('res v com'!$E$3:$E$52,'res v com'!$B$3:$B$52,About!$B$2)*SUMIFS('Urban and Rural'!$C$2:$C$53,'Urban and Rural'!$A$2:$A$53,About!$B$1)</f>
        <v>111.1523194434359</v>
      </c>
      <c r="Q8" s="65">
        <f>INDEX('REEDS calc-noIRA'!$C$64:$AG$113,MATCH(About!$B$2,'REEDS calc-noIRA'!$B$64:$B$113,0),MATCH(Q$1,'REEDS calc-noIRA'!$C$63:$AG$63,0))*SUMIFS('res v com'!$E$3:$E$52,'res v com'!$B$3:$B$52,About!$B$2)*SUMIFS('Urban and Rural'!$C$2:$C$53,'Urban and Rural'!$A$2:$A$53,About!$B$1)</f>
        <v>116.76949249596372</v>
      </c>
      <c r="R8" s="65">
        <f>INDEX('REEDS calc-noIRA'!$C$64:$AG$113,MATCH(About!$B$2,'REEDS calc-noIRA'!$B$64:$B$113,0),MATCH(R$1,'REEDS calc-noIRA'!$C$63:$AG$63,0))*SUMIFS('res v com'!$E$3:$E$52,'res v com'!$B$3:$B$52,About!$B$2)*SUMIFS('Urban and Rural'!$C$2:$C$53,'Urban and Rural'!$A$2:$A$53,About!$B$1)</f>
        <v>122.38666554849155</v>
      </c>
      <c r="S8" s="65">
        <f>INDEX('REEDS calc-noIRA'!$C$64:$AG$113,MATCH(About!$B$2,'REEDS calc-noIRA'!$B$64:$B$113,0),MATCH(S$1,'REEDS calc-noIRA'!$C$63:$AG$63,0))*SUMIFS('res v com'!$E$3:$E$52,'res v com'!$B$3:$B$52,About!$B$2)*SUMIFS('Urban and Rural'!$C$2:$C$53,'Urban and Rural'!$A$2:$A$53,About!$B$1)</f>
        <v>126.47416201082218</v>
      </c>
      <c r="T8" s="65">
        <f>INDEX('REEDS calc-noIRA'!$C$64:$AG$113,MATCH(About!$B$2,'REEDS calc-noIRA'!$B$64:$B$113,0),MATCH(T$1,'REEDS calc-noIRA'!$C$63:$AG$63,0))*SUMIFS('res v com'!$E$3:$E$52,'res v com'!$B$3:$B$52,About!$B$2)*SUMIFS('Urban and Rural'!$C$2:$C$53,'Urban and Rural'!$A$2:$A$53,About!$B$1)</f>
        <v>130.56165847315285</v>
      </c>
      <c r="U8" s="65">
        <f>INDEX('REEDS calc-noIRA'!$C$64:$AG$113,MATCH(About!$B$2,'REEDS calc-noIRA'!$B$64:$B$113,0),MATCH(U$1,'REEDS calc-noIRA'!$C$63:$AG$63,0))*SUMIFS('res v com'!$E$3:$E$52,'res v com'!$B$3:$B$52,About!$B$2)*SUMIFS('Urban and Rural'!$C$2:$C$53,'Urban and Rural'!$A$2:$A$53,About!$B$1)</f>
        <v>135.18203407551081</v>
      </c>
      <c r="V8" s="65">
        <f>INDEX('REEDS calc-noIRA'!$C$64:$AG$113,MATCH(About!$B$2,'REEDS calc-noIRA'!$B$64:$B$113,0),MATCH(V$1,'REEDS calc-noIRA'!$C$63:$AG$63,0))*SUMIFS('res v com'!$E$3:$E$52,'res v com'!$B$3:$B$52,About!$B$2)*SUMIFS('Urban and Rural'!$C$2:$C$53,'Urban and Rural'!$A$2:$A$53,About!$B$1)</f>
        <v>139.80240967786884</v>
      </c>
      <c r="W8" s="65">
        <f>INDEX('REEDS calc-noIRA'!$C$64:$AG$113,MATCH(About!$B$2,'REEDS calc-noIRA'!$B$64:$B$113,0),MATCH(W$1,'REEDS calc-noIRA'!$C$63:$AG$63,0))*SUMIFS('res v com'!$E$3:$E$52,'res v com'!$B$3:$B$52,About!$B$2)*SUMIFS('Urban and Rural'!$C$2:$C$53,'Urban and Rural'!$A$2:$A$53,About!$B$1)</f>
        <v>144.10932696256336</v>
      </c>
      <c r="X8" s="65">
        <f>INDEX('REEDS calc-noIRA'!$C$64:$AG$113,MATCH(About!$B$2,'REEDS calc-noIRA'!$B$64:$B$113,0),MATCH(X$1,'REEDS calc-noIRA'!$C$63:$AG$63,0))*SUMIFS('res v com'!$E$3:$E$52,'res v com'!$B$3:$B$52,About!$B$2)*SUMIFS('Urban and Rural'!$C$2:$C$53,'Urban and Rural'!$A$2:$A$53,About!$B$1)</f>
        <v>148.41624424725788</v>
      </c>
      <c r="Y8" s="65">
        <f>INDEX('REEDS calc-noIRA'!$C$64:$AG$113,MATCH(About!$B$2,'REEDS calc-noIRA'!$B$64:$B$113,0),MATCH(Y$1,'REEDS calc-noIRA'!$C$63:$AG$63,0))*SUMIFS('res v com'!$E$3:$E$52,'res v com'!$B$3:$B$52,About!$B$2)*SUMIFS('Urban and Rural'!$C$2:$C$53,'Urban and Rural'!$A$2:$A$53,About!$B$1)</f>
        <v>152.19655155827886</v>
      </c>
      <c r="Z8" s="65">
        <f>INDEX('REEDS calc-noIRA'!$C$64:$AG$113,MATCH(About!$B$2,'REEDS calc-noIRA'!$B$64:$B$113,0),MATCH(Z$1,'REEDS calc-noIRA'!$C$63:$AG$63,0))*SUMIFS('res v com'!$E$3:$E$52,'res v com'!$B$3:$B$52,About!$B$2)*SUMIFS('Urban and Rural'!$C$2:$C$53,'Urban and Rural'!$A$2:$A$53,About!$B$1)</f>
        <v>155.97685886929986</v>
      </c>
      <c r="AA8" s="65">
        <f>INDEX('REEDS calc-noIRA'!$C$64:$AG$113,MATCH(About!$B$2,'REEDS calc-noIRA'!$B$64:$B$113,0),MATCH(AA$1,'REEDS calc-noIRA'!$C$63:$AG$63,0))*SUMIFS('res v com'!$E$3:$E$52,'res v com'!$B$3:$B$52,About!$B$2)*SUMIFS('Urban and Rural'!$C$2:$C$53,'Urban and Rural'!$A$2:$A$53,About!$B$1)</f>
        <v>156.84827299240382</v>
      </c>
      <c r="AB8" s="65">
        <f>INDEX('REEDS calc-noIRA'!$C$64:$AG$113,MATCH(About!$B$2,'REEDS calc-noIRA'!$B$64:$B$113,0),MATCH(AB$1,'REEDS calc-noIRA'!$C$63:$AG$63,0))*SUMIFS('res v com'!$E$3:$E$52,'res v com'!$B$3:$B$52,About!$B$2)*SUMIFS('Urban and Rural'!$C$2:$C$53,'Urban and Rural'!$A$2:$A$53,About!$B$1)</f>
        <v>157.71968711550775</v>
      </c>
      <c r="AC8" s="65">
        <f>INDEX('REEDS calc-noIRA'!$C$64:$AG$113,MATCH(About!$B$2,'REEDS calc-noIRA'!$B$64:$B$113,0),MATCH(AC$1,'REEDS calc-noIRA'!$C$63:$AG$63,0))*SUMIFS('res v com'!$E$3:$E$52,'res v com'!$B$3:$B$52,About!$B$2)*SUMIFS('Urban and Rural'!$C$2:$C$53,'Urban and Rural'!$A$2:$A$53,About!$B$1)</f>
        <v>163.09863184661145</v>
      </c>
      <c r="AD8" s="65">
        <f>INDEX('REEDS calc-noIRA'!$C$64:$AG$113,MATCH(About!$B$2,'REEDS calc-noIRA'!$B$64:$B$113,0),MATCH(AD$1,'REEDS calc-noIRA'!$C$63:$AG$63,0))*SUMIFS('res v com'!$E$3:$E$52,'res v com'!$B$3:$B$52,About!$B$2)*SUMIFS('Urban and Rural'!$C$2:$C$53,'Urban and Rural'!$A$2:$A$53,About!$B$1)</f>
        <v>168.4775765777151</v>
      </c>
      <c r="AE8" s="65">
        <f>INDEX('REEDS calc-noIRA'!$C$64:$AG$113,MATCH(About!$B$2,'REEDS calc-noIRA'!$B$64:$B$113,0),MATCH(AE$1,'REEDS calc-noIRA'!$C$63:$AG$63,0))*SUMIFS('res v com'!$E$3:$E$52,'res v com'!$B$3:$B$52,About!$B$2)*SUMIFS('Urban and Rural'!$C$2:$C$53,'Urban and Rural'!$A$2:$A$53,About!$B$1)</f>
        <v>174.07594213118327</v>
      </c>
      <c r="AF8" s="65">
        <f>INDEX('REEDS calc-noIRA'!$C$64:$AG$113,MATCH(About!$B$2,'REEDS calc-noIRA'!$B$64:$B$113,0),MATCH(AF$1,'REEDS calc-noIRA'!$C$63:$AG$63,0))*SUMIFS('res v com'!$E$3:$E$52,'res v com'!$B$3:$B$52,About!$B$2)*SUMIFS('Urban and Rural'!$C$2:$C$53,'Urban and Rural'!$A$2:$A$53,About!$B$1)</f>
        <v>179.67430768465147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145.63675611576653</v>
      </c>
      <c r="C8" s="65">
        <f>INDEX('REEDS calc-noIRA'!$C$64:$AG$113,MATCH(About!$B$2,'REEDS calc-noIRA'!$B$64:$B$113,0),MATCH(C$1,'REEDS calc-noIRA'!$C$63:$AG$63,0))*SUMIFS('res v com'!$E$3:$E$52,'res v com'!$B$3:$B$52,About!$B$2)*SUMIFS('Urban and Rural'!$B$2:$B$53,'Urban and Rural'!$A$2:$A$53,About!$B$1)</f>
        <v>145.63675611576653</v>
      </c>
      <c r="D8" s="65">
        <f>INDEX('REEDS calc-noIRA'!$C$64:$AG$113,MATCH(About!$B$2,'REEDS calc-noIRA'!$B$64:$B$113,0),MATCH(D$1,'REEDS calc-noIRA'!$C$63:$AG$63,0))*SUMIFS('res v com'!$E$3:$E$52,'res v com'!$B$3:$B$52,About!$B$2)*SUMIFS('Urban and Rural'!$B$2:$B$53,'Urban and Rural'!$A$2:$A$53,About!$B$1)</f>
        <v>145.63675611576653</v>
      </c>
      <c r="E8" s="65">
        <f>INDEX('REEDS calc-noIRA'!$C$64:$AG$113,MATCH(About!$B$2,'REEDS calc-noIRA'!$B$64:$B$113,0),MATCH(E$1,'REEDS calc-noIRA'!$C$63:$AG$63,0))*SUMIFS('res v com'!$E$3:$E$52,'res v com'!$B$3:$B$52,About!$B$2)*SUMIFS('Urban and Rural'!$B$2:$B$53,'Urban and Rural'!$A$2:$A$53,About!$B$1)</f>
        <v>153.23029371834187</v>
      </c>
      <c r="F8" s="65">
        <f>INDEX('REEDS calc-noIRA'!$C$64:$AG$113,MATCH(About!$B$2,'REEDS calc-noIRA'!$B$64:$B$113,0),MATCH(F$1,'REEDS calc-noIRA'!$C$63:$AG$63,0))*SUMIFS('res v com'!$E$3:$E$52,'res v com'!$B$3:$B$52,About!$B$2)*SUMIFS('Urban and Rural'!$B$2:$B$53,'Urban and Rural'!$A$2:$A$53,About!$B$1)</f>
        <v>160.82383132091721</v>
      </c>
      <c r="G8" s="65">
        <f>INDEX('REEDS calc-noIRA'!$C$64:$AG$113,MATCH(About!$B$2,'REEDS calc-noIRA'!$B$64:$B$113,0),MATCH(G$1,'REEDS calc-noIRA'!$C$63:$AG$63,0))*SUMIFS('res v com'!$E$3:$E$52,'res v com'!$B$3:$B$52,About!$B$2)*SUMIFS('Urban and Rural'!$B$2:$B$53,'Urban and Rural'!$A$2:$A$53,About!$B$1)</f>
        <v>179.59213823383237</v>
      </c>
      <c r="H8" s="65">
        <f>INDEX('REEDS calc-noIRA'!$C$64:$AG$113,MATCH(About!$B$2,'REEDS calc-noIRA'!$B$64:$B$113,0),MATCH(H$1,'REEDS calc-noIRA'!$C$63:$AG$63,0))*SUMIFS('res v com'!$E$3:$E$52,'res v com'!$B$3:$B$52,About!$B$2)*SUMIFS('Urban and Rural'!$B$2:$B$53,'Urban and Rural'!$A$2:$A$53,About!$B$1)</f>
        <v>198.36044514674757</v>
      </c>
      <c r="I8" s="65">
        <f>INDEX('REEDS calc-noIRA'!$C$64:$AG$113,MATCH(About!$B$2,'REEDS calc-noIRA'!$B$64:$B$113,0),MATCH(I$1,'REEDS calc-noIRA'!$C$63:$AG$63,0))*SUMIFS('res v com'!$E$3:$E$52,'res v com'!$B$3:$B$52,About!$B$2)*SUMIFS('Urban and Rural'!$B$2:$B$53,'Urban and Rural'!$A$2:$A$53,About!$B$1)</f>
        <v>233.64220937880086</v>
      </c>
      <c r="J8" s="65">
        <f>INDEX('REEDS calc-noIRA'!$C$64:$AG$113,MATCH(About!$B$2,'REEDS calc-noIRA'!$B$64:$B$113,0),MATCH(J$1,'REEDS calc-noIRA'!$C$63:$AG$63,0))*SUMIFS('res v com'!$E$3:$E$52,'res v com'!$B$3:$B$52,About!$B$2)*SUMIFS('Urban and Rural'!$B$2:$B$53,'Urban and Rural'!$A$2:$A$53,About!$B$1)</f>
        <v>268.9239736108542</v>
      </c>
      <c r="K8" s="65">
        <f>INDEX('REEDS calc-noIRA'!$C$64:$AG$113,MATCH(About!$B$2,'REEDS calc-noIRA'!$B$64:$B$113,0),MATCH(K$1,'REEDS calc-noIRA'!$C$63:$AG$63,0))*SUMIFS('res v com'!$E$3:$E$52,'res v com'!$B$3:$B$52,About!$B$2)*SUMIFS('Urban and Rural'!$B$2:$B$53,'Urban and Rural'!$A$2:$A$53,About!$B$1)</f>
        <v>331.23077341539079</v>
      </c>
      <c r="L8" s="65">
        <f>INDEX('REEDS calc-noIRA'!$C$64:$AG$113,MATCH(About!$B$2,'REEDS calc-noIRA'!$B$64:$B$113,0),MATCH(L$1,'REEDS calc-noIRA'!$C$63:$AG$63,0))*SUMIFS('res v com'!$E$3:$E$52,'res v com'!$B$3:$B$52,About!$B$2)*SUMIFS('Urban and Rural'!$B$2:$B$53,'Urban and Rural'!$A$2:$A$53,About!$B$1)</f>
        <v>393.53757321992742</v>
      </c>
      <c r="M8" s="65">
        <f>INDEX('REEDS calc-noIRA'!$C$64:$AG$113,MATCH(About!$B$2,'REEDS calc-noIRA'!$B$64:$B$113,0),MATCH(M$1,'REEDS calc-noIRA'!$C$63:$AG$63,0))*SUMIFS('res v com'!$E$3:$E$52,'res v com'!$B$3:$B$52,About!$B$2)*SUMIFS('Urban and Rural'!$B$2:$B$53,'Urban and Rural'!$A$2:$A$53,About!$B$1)</f>
        <v>448.81454782033336</v>
      </c>
      <c r="N8" s="65">
        <f>INDEX('REEDS calc-noIRA'!$C$64:$AG$113,MATCH(About!$B$2,'REEDS calc-noIRA'!$B$64:$B$113,0),MATCH(N$1,'REEDS calc-noIRA'!$C$63:$AG$63,0))*SUMIFS('res v com'!$E$3:$E$52,'res v com'!$B$3:$B$52,About!$B$2)*SUMIFS('Urban and Rural'!$B$2:$B$53,'Urban and Rural'!$A$2:$A$53,About!$B$1)</f>
        <v>504.09152242073918</v>
      </c>
      <c r="O8" s="65">
        <f>INDEX('REEDS calc-noIRA'!$C$64:$AG$113,MATCH(About!$B$2,'REEDS calc-noIRA'!$B$64:$B$113,0),MATCH(O$1,'REEDS calc-noIRA'!$C$63:$AG$63,0))*SUMIFS('res v com'!$E$3:$E$52,'res v com'!$B$3:$B$52,About!$B$2)*SUMIFS('Urban and Rural'!$B$2:$B$53,'Urban and Rural'!$A$2:$A$53,About!$B$1)</f>
        <v>546.00519722272679</v>
      </c>
      <c r="P8" s="65">
        <f>INDEX('REEDS calc-noIRA'!$C$64:$AG$113,MATCH(About!$B$2,'REEDS calc-noIRA'!$B$64:$B$113,0),MATCH(P$1,'REEDS calc-noIRA'!$C$63:$AG$63,0))*SUMIFS('res v com'!$E$3:$E$52,'res v com'!$B$3:$B$52,About!$B$2)*SUMIFS('Urban and Rural'!$B$2:$B$53,'Urban and Rural'!$A$2:$A$53,About!$B$1)</f>
        <v>587.91887202471446</v>
      </c>
      <c r="Q8" s="65">
        <f>INDEX('REEDS calc-noIRA'!$C$64:$AG$113,MATCH(About!$B$2,'REEDS calc-noIRA'!$B$64:$B$113,0),MATCH(Q$1,'REEDS calc-noIRA'!$C$63:$AG$63,0))*SUMIFS('res v com'!$E$3:$E$52,'res v com'!$B$3:$B$52,About!$B$2)*SUMIFS('Urban and Rural'!$B$2:$B$53,'Urban and Rural'!$A$2:$A$53,About!$B$1)</f>
        <v>617.62983137802189</v>
      </c>
      <c r="R8" s="65">
        <f>INDEX('REEDS calc-noIRA'!$C$64:$AG$113,MATCH(About!$B$2,'REEDS calc-noIRA'!$B$64:$B$113,0),MATCH(R$1,'REEDS calc-noIRA'!$C$63:$AG$63,0))*SUMIFS('res v com'!$E$3:$E$52,'res v com'!$B$3:$B$52,About!$B$2)*SUMIFS('Urban and Rural'!$B$2:$B$53,'Urban and Rural'!$A$2:$A$53,About!$B$1)</f>
        <v>647.34079073132943</v>
      </c>
      <c r="S8" s="65">
        <f>INDEX('REEDS calc-noIRA'!$C$64:$AG$113,MATCH(About!$B$2,'REEDS calc-noIRA'!$B$64:$B$113,0),MATCH(S$1,'REEDS calc-noIRA'!$C$63:$AG$63,0))*SUMIFS('res v com'!$E$3:$E$52,'res v com'!$B$3:$B$52,About!$B$2)*SUMIFS('Urban and Rural'!$B$2:$B$53,'Urban and Rural'!$A$2:$A$53,About!$B$1)</f>
        <v>668.96081918931736</v>
      </c>
      <c r="T8" s="65">
        <f>INDEX('REEDS calc-noIRA'!$C$64:$AG$113,MATCH(About!$B$2,'REEDS calc-noIRA'!$B$64:$B$113,0),MATCH(T$1,'REEDS calc-noIRA'!$C$63:$AG$63,0))*SUMIFS('res v com'!$E$3:$E$52,'res v com'!$B$3:$B$52,About!$B$2)*SUMIFS('Urban and Rural'!$B$2:$B$53,'Urban and Rural'!$A$2:$A$53,About!$B$1)</f>
        <v>690.58084764730518</v>
      </c>
      <c r="U8" s="65">
        <f>INDEX('REEDS calc-noIRA'!$C$64:$AG$113,MATCH(About!$B$2,'REEDS calc-noIRA'!$B$64:$B$113,0),MATCH(U$1,'REEDS calc-noIRA'!$C$63:$AG$63,0))*SUMIFS('res v com'!$E$3:$E$52,'res v com'!$B$3:$B$52,About!$B$2)*SUMIFS('Urban and Rural'!$B$2:$B$53,'Urban and Rural'!$A$2:$A$53,About!$B$1)</f>
        <v>715.01943809751322</v>
      </c>
      <c r="V8" s="65">
        <f>INDEX('REEDS calc-noIRA'!$C$64:$AG$113,MATCH(About!$B$2,'REEDS calc-noIRA'!$B$64:$B$113,0),MATCH(V$1,'REEDS calc-noIRA'!$C$63:$AG$63,0))*SUMIFS('res v com'!$E$3:$E$52,'res v com'!$B$3:$B$52,About!$B$2)*SUMIFS('Urban and Rural'!$B$2:$B$53,'Urban and Rural'!$A$2:$A$53,About!$B$1)</f>
        <v>739.45802854772137</v>
      </c>
      <c r="W8" s="65">
        <f>INDEX('REEDS calc-noIRA'!$C$64:$AG$113,MATCH(About!$B$2,'REEDS calc-noIRA'!$B$64:$B$113,0),MATCH(W$1,'REEDS calc-noIRA'!$C$63:$AG$63,0))*SUMIFS('res v com'!$E$3:$E$52,'res v com'!$B$3:$B$52,About!$B$2)*SUMIFS('Urban and Rural'!$B$2:$B$53,'Urban and Rural'!$A$2:$A$53,About!$B$1)</f>
        <v>762.23864135544511</v>
      </c>
      <c r="X8" s="65">
        <f>INDEX('REEDS calc-noIRA'!$C$64:$AG$113,MATCH(About!$B$2,'REEDS calc-noIRA'!$B$64:$B$113,0),MATCH(X$1,'REEDS calc-noIRA'!$C$63:$AG$63,0))*SUMIFS('res v com'!$E$3:$E$52,'res v com'!$B$3:$B$52,About!$B$2)*SUMIFS('Urban and Rural'!$B$2:$B$53,'Urban and Rural'!$A$2:$A$53,About!$B$1)</f>
        <v>785.01925416316897</v>
      </c>
      <c r="Y8" s="65">
        <f>INDEX('REEDS calc-noIRA'!$C$64:$AG$113,MATCH(About!$B$2,'REEDS calc-noIRA'!$B$64:$B$113,0),MATCH(Y$1,'REEDS calc-noIRA'!$C$63:$AG$63,0))*SUMIFS('res v com'!$E$3:$E$52,'res v com'!$B$3:$B$52,About!$B$2)*SUMIFS('Urban and Rural'!$B$2:$B$53,'Urban and Rural'!$A$2:$A$53,About!$B$1)</f>
        <v>805.01446453152528</v>
      </c>
      <c r="Z8" s="65">
        <f>INDEX('REEDS calc-noIRA'!$C$64:$AG$113,MATCH(About!$B$2,'REEDS calc-noIRA'!$B$64:$B$113,0),MATCH(Z$1,'REEDS calc-noIRA'!$C$63:$AG$63,0))*SUMIFS('res v com'!$E$3:$E$52,'res v com'!$B$3:$B$52,About!$B$2)*SUMIFS('Urban and Rural'!$B$2:$B$53,'Urban and Rural'!$A$2:$A$53,About!$B$1)</f>
        <v>825.00967489988159</v>
      </c>
      <c r="AA8" s="65">
        <f>INDEX('REEDS calc-noIRA'!$C$64:$AG$113,MATCH(About!$B$2,'REEDS calc-noIRA'!$B$64:$B$113,0),MATCH(AA$1,'REEDS calc-noIRA'!$C$63:$AG$63,0))*SUMIFS('res v com'!$E$3:$E$52,'res v com'!$B$3:$B$52,About!$B$2)*SUMIFS('Urban and Rural'!$B$2:$B$53,'Urban and Rural'!$A$2:$A$53,About!$B$1)</f>
        <v>829.6188527459849</v>
      </c>
      <c r="AB8" s="65">
        <f>INDEX('REEDS calc-noIRA'!$C$64:$AG$113,MATCH(About!$B$2,'REEDS calc-noIRA'!$B$64:$B$113,0),MATCH(AB$1,'REEDS calc-noIRA'!$C$63:$AG$63,0))*SUMIFS('res v com'!$E$3:$E$52,'res v com'!$B$3:$B$52,About!$B$2)*SUMIFS('Urban and Rural'!$B$2:$B$53,'Urban and Rural'!$A$2:$A$53,About!$B$1)</f>
        <v>834.2280305920882</v>
      </c>
      <c r="AC8" s="65">
        <f>INDEX('REEDS calc-noIRA'!$C$64:$AG$113,MATCH(About!$B$2,'REEDS calc-noIRA'!$B$64:$B$113,0),MATCH(AC$1,'REEDS calc-noIRA'!$C$63:$AG$63,0))*SUMIFS('res v com'!$E$3:$E$52,'res v com'!$B$3:$B$52,About!$B$2)*SUMIFS('Urban and Rural'!$B$2:$B$53,'Urban and Rural'!$A$2:$A$53,About!$B$1)</f>
        <v>862.67892693710826</v>
      </c>
      <c r="AD8" s="65">
        <f>INDEX('REEDS calc-noIRA'!$C$64:$AG$113,MATCH(About!$B$2,'REEDS calc-noIRA'!$B$64:$B$113,0),MATCH(AD$1,'REEDS calc-noIRA'!$C$63:$AG$63,0))*SUMIFS('res v com'!$E$3:$E$52,'res v com'!$B$3:$B$52,About!$B$2)*SUMIFS('Urban and Rural'!$B$2:$B$53,'Urban and Rural'!$A$2:$A$53,About!$B$1)</f>
        <v>891.1298232821282</v>
      </c>
      <c r="AE8" s="65">
        <f>INDEX('REEDS calc-noIRA'!$C$64:$AG$113,MATCH(About!$B$2,'REEDS calc-noIRA'!$B$64:$B$113,0),MATCH(AE$1,'REEDS calc-noIRA'!$C$63:$AG$63,0))*SUMIFS('res v com'!$E$3:$E$52,'res v com'!$B$3:$B$52,About!$B$2)*SUMIFS('Urban and Rural'!$B$2:$B$53,'Urban and Rural'!$A$2:$A$53,About!$B$1)</f>
        <v>920.74130397688748</v>
      </c>
      <c r="AF8" s="65">
        <f>INDEX('REEDS calc-noIRA'!$C$64:$AG$113,MATCH(About!$B$2,'REEDS calc-noIRA'!$B$64:$B$113,0),MATCH(AF$1,'REEDS calc-noIRA'!$C$63:$AG$63,0))*SUMIFS('res v com'!$E$3:$E$52,'res v com'!$B$3:$B$52,About!$B$2)*SUMIFS('Urban and Rural'!$B$2:$B$53,'Urban and Rural'!$A$2:$A$53,About!$B$1)</f>
        <v>950.35278467164699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26.46542889704487</v>
      </c>
      <c r="C8" s="65">
        <f>INDEX('REEDS calc-noIRA'!$C$64:$AG$113,MATCH(About!$B$2,'REEDS calc-noIRA'!$B$64:$B$113,0),MATCH(C$1,'REEDS calc-noIRA'!$C$63:$AG$63,0))*SUMIFS('res v com'!$F$3:$F$52,'res v com'!$B$3:$B$52,About!$B$2)</f>
        <v>26.46542889704487</v>
      </c>
      <c r="D8" s="65">
        <f>INDEX('REEDS calc-noIRA'!$C$64:$AG$113,MATCH(About!$B$2,'REEDS calc-noIRA'!$B$64:$B$113,0),MATCH(D$1,'REEDS calc-noIRA'!$C$63:$AG$63,0))*SUMIFS('res v com'!$F$3:$F$52,'res v com'!$B$3:$B$52,About!$B$2)</f>
        <v>26.46542889704487</v>
      </c>
      <c r="E8" s="65">
        <f>INDEX('REEDS calc-noIRA'!$C$64:$AG$113,MATCH(About!$B$2,'REEDS calc-noIRA'!$B$64:$B$113,0),MATCH(E$1,'REEDS calc-noIRA'!$C$63:$AG$63,0))*SUMIFS('res v com'!$F$3:$F$52,'res v com'!$B$3:$B$52,About!$B$2)</f>
        <v>27.845343108662206</v>
      </c>
      <c r="F8" s="65">
        <f>INDEX('REEDS calc-noIRA'!$C$64:$AG$113,MATCH(About!$B$2,'REEDS calc-noIRA'!$B$64:$B$113,0),MATCH(F$1,'REEDS calc-noIRA'!$C$63:$AG$63,0))*SUMIFS('res v com'!$F$3:$F$52,'res v com'!$B$3:$B$52,About!$B$2)</f>
        <v>29.225257320279546</v>
      </c>
      <c r="G8" s="65">
        <f>INDEX('REEDS calc-noIRA'!$C$64:$AG$113,MATCH(About!$B$2,'REEDS calc-noIRA'!$B$64:$B$113,0),MATCH(G$1,'REEDS calc-noIRA'!$C$63:$AG$63,0))*SUMIFS('res v com'!$F$3:$F$52,'res v com'!$B$3:$B$52,About!$B$2)</f>
        <v>32.635874978687404</v>
      </c>
      <c r="H8" s="65">
        <f>INDEX('REEDS calc-noIRA'!$C$64:$AG$113,MATCH(About!$B$2,'REEDS calc-noIRA'!$B$64:$B$113,0),MATCH(H$1,'REEDS calc-noIRA'!$C$63:$AG$63,0))*SUMIFS('res v com'!$F$3:$F$52,'res v com'!$B$3:$B$52,About!$B$2)</f>
        <v>36.046492637095263</v>
      </c>
      <c r="I8" s="65">
        <f>INDEX('REEDS calc-noIRA'!$C$64:$AG$113,MATCH(About!$B$2,'REEDS calc-noIRA'!$B$64:$B$113,0),MATCH(I$1,'REEDS calc-noIRA'!$C$63:$AG$63,0))*SUMIFS('res v com'!$F$3:$F$52,'res v com'!$B$3:$B$52,About!$B$2)</f>
        <v>42.457971768802047</v>
      </c>
      <c r="J8" s="65">
        <f>INDEX('REEDS calc-noIRA'!$C$64:$AG$113,MATCH(About!$B$2,'REEDS calc-noIRA'!$B$64:$B$113,0),MATCH(J$1,'REEDS calc-noIRA'!$C$63:$AG$63,0))*SUMIFS('res v com'!$F$3:$F$52,'res v com'!$B$3:$B$52,About!$B$2)</f>
        <v>48.869450900508838</v>
      </c>
      <c r="K8" s="65">
        <f>INDEX('REEDS calc-noIRA'!$C$64:$AG$113,MATCH(About!$B$2,'REEDS calc-noIRA'!$B$64:$B$113,0),MATCH(K$1,'REEDS calc-noIRA'!$C$63:$AG$63,0))*SUMIFS('res v com'!$F$3:$F$52,'res v com'!$B$3:$B$52,About!$B$2)</f>
        <v>60.191978427272772</v>
      </c>
      <c r="L8" s="65">
        <f>INDEX('REEDS calc-noIRA'!$C$64:$AG$113,MATCH(About!$B$2,'REEDS calc-noIRA'!$B$64:$B$113,0),MATCH(L$1,'REEDS calc-noIRA'!$C$63:$AG$63,0))*SUMIFS('res v com'!$F$3:$F$52,'res v com'!$B$3:$B$52,About!$B$2)</f>
        <v>71.514505954036721</v>
      </c>
      <c r="M8" s="65">
        <f>INDEX('REEDS calc-noIRA'!$C$64:$AG$113,MATCH(About!$B$2,'REEDS calc-noIRA'!$B$64:$B$113,0),MATCH(M$1,'REEDS calc-noIRA'!$C$63:$AG$63,0))*SUMIFS('res v com'!$F$3:$F$52,'res v com'!$B$3:$B$52,About!$B$2)</f>
        <v>81.55955831546062</v>
      </c>
      <c r="N8" s="65">
        <f>INDEX('REEDS calc-noIRA'!$C$64:$AG$113,MATCH(About!$B$2,'REEDS calc-noIRA'!$B$64:$B$113,0),MATCH(N$1,'REEDS calc-noIRA'!$C$63:$AG$63,0))*SUMIFS('res v com'!$F$3:$F$52,'res v com'!$B$3:$B$52,About!$B$2)</f>
        <v>91.604610676884519</v>
      </c>
      <c r="O8" s="65">
        <f>INDEX('REEDS calc-noIRA'!$C$64:$AG$113,MATCH(About!$B$2,'REEDS calc-noIRA'!$B$64:$B$113,0),MATCH(O$1,'REEDS calc-noIRA'!$C$63:$AG$63,0))*SUMIFS('res v com'!$F$3:$F$52,'res v com'!$B$3:$B$52,About!$B$2)</f>
        <v>99.221255058912035</v>
      </c>
      <c r="P8" s="65">
        <f>INDEX('REEDS calc-noIRA'!$C$64:$AG$113,MATCH(About!$B$2,'REEDS calc-noIRA'!$B$64:$B$113,0),MATCH(P$1,'REEDS calc-noIRA'!$C$63:$AG$63,0))*SUMIFS('res v com'!$F$3:$F$52,'res v com'!$B$3:$B$52,About!$B$2)</f>
        <v>106.83789944093955</v>
      </c>
      <c r="Q8" s="65">
        <f>INDEX('REEDS calc-noIRA'!$C$64:$AG$113,MATCH(About!$B$2,'REEDS calc-noIRA'!$B$64:$B$113,0),MATCH(Q$1,'REEDS calc-noIRA'!$C$63:$AG$63,0))*SUMIFS('res v com'!$F$3:$F$52,'res v com'!$B$3:$B$52,About!$B$2)</f>
        <v>112.23703976237674</v>
      </c>
      <c r="R8" s="65">
        <f>INDEX('REEDS calc-noIRA'!$C$64:$AG$113,MATCH(About!$B$2,'REEDS calc-noIRA'!$B$64:$B$113,0),MATCH(R$1,'REEDS calc-noIRA'!$C$63:$AG$63,0))*SUMIFS('res v com'!$F$3:$F$52,'res v com'!$B$3:$B$52,About!$B$2)</f>
        <v>117.63618008381394</v>
      </c>
      <c r="S8" s="65">
        <f>INDEX('REEDS calc-noIRA'!$C$64:$AG$113,MATCH(About!$B$2,'REEDS calc-noIRA'!$B$64:$B$113,0),MATCH(S$1,'REEDS calc-noIRA'!$C$63:$AG$63,0))*SUMIFS('res v com'!$F$3:$F$52,'res v com'!$B$3:$B$52,About!$B$2)</f>
        <v>121.56501879985989</v>
      </c>
      <c r="T8" s="65">
        <f>INDEX('REEDS calc-noIRA'!$C$64:$AG$113,MATCH(About!$B$2,'REEDS calc-noIRA'!$B$64:$B$113,0),MATCH(T$1,'REEDS calc-noIRA'!$C$63:$AG$63,0))*SUMIFS('res v com'!$F$3:$F$52,'res v com'!$B$3:$B$52,About!$B$2)</f>
        <v>125.49385751590583</v>
      </c>
      <c r="U8" s="65">
        <f>INDEX('REEDS calc-noIRA'!$C$64:$AG$113,MATCH(About!$B$2,'REEDS calc-noIRA'!$B$64:$B$113,0),MATCH(U$1,'REEDS calc-noIRA'!$C$63:$AG$63,0))*SUMIFS('res v com'!$F$3:$F$52,'res v com'!$B$3:$B$52,About!$B$2)</f>
        <v>129.93489146333775</v>
      </c>
      <c r="V8" s="65">
        <f>INDEX('REEDS calc-noIRA'!$C$64:$AG$113,MATCH(About!$B$2,'REEDS calc-noIRA'!$B$64:$B$113,0),MATCH(V$1,'REEDS calc-noIRA'!$C$63:$AG$63,0))*SUMIFS('res v com'!$F$3:$F$52,'res v com'!$B$3:$B$52,About!$B$2)</f>
        <v>134.37592541076967</v>
      </c>
      <c r="W8" s="65">
        <f>INDEX('REEDS calc-noIRA'!$C$64:$AG$113,MATCH(About!$B$2,'REEDS calc-noIRA'!$B$64:$B$113,0),MATCH(W$1,'REEDS calc-noIRA'!$C$63:$AG$63,0))*SUMIFS('res v com'!$F$3:$F$52,'res v com'!$B$3:$B$52,About!$B$2)</f>
        <v>138.51566804562125</v>
      </c>
      <c r="X8" s="65">
        <f>INDEX('REEDS calc-noIRA'!$C$64:$AG$113,MATCH(About!$B$2,'REEDS calc-noIRA'!$B$64:$B$113,0),MATCH(X$1,'REEDS calc-noIRA'!$C$63:$AG$63,0))*SUMIFS('res v com'!$F$3:$F$52,'res v com'!$B$3:$B$52,About!$B$2)</f>
        <v>142.6554106804729</v>
      </c>
      <c r="Y8" s="65">
        <f>INDEX('REEDS calc-noIRA'!$C$64:$AG$113,MATCH(About!$B$2,'REEDS calc-noIRA'!$B$64:$B$113,0),MATCH(Y$1,'REEDS calc-noIRA'!$C$63:$AG$63,0))*SUMIFS('res v com'!$F$3:$F$52,'res v com'!$B$3:$B$52,About!$B$2)</f>
        <v>146.28898391019067</v>
      </c>
      <c r="Z8" s="65">
        <f>INDEX('REEDS calc-noIRA'!$C$64:$AG$113,MATCH(About!$B$2,'REEDS calc-noIRA'!$B$64:$B$113,0),MATCH(Z$1,'REEDS calc-noIRA'!$C$63:$AG$63,0))*SUMIFS('res v com'!$F$3:$F$52,'res v com'!$B$3:$B$52,About!$B$2)</f>
        <v>149.92255713990846</v>
      </c>
      <c r="AA8" s="65">
        <f>INDEX('REEDS calc-noIRA'!$C$64:$AG$113,MATCH(About!$B$2,'REEDS calc-noIRA'!$B$64:$B$113,0),MATCH(AA$1,'REEDS calc-noIRA'!$C$63:$AG$63,0))*SUMIFS('res v com'!$F$3:$F$52,'res v com'!$B$3:$B$52,About!$B$2)</f>
        <v>150.76014698888119</v>
      </c>
      <c r="AB8" s="65">
        <f>INDEX('REEDS calc-noIRA'!$C$64:$AG$113,MATCH(About!$B$2,'REEDS calc-noIRA'!$B$64:$B$113,0),MATCH(AB$1,'REEDS calc-noIRA'!$C$63:$AG$63,0))*SUMIFS('res v com'!$F$3:$F$52,'res v com'!$B$3:$B$52,About!$B$2)</f>
        <v>151.59773683785389</v>
      </c>
      <c r="AC8" s="65">
        <f>INDEX('REEDS calc-noIRA'!$C$64:$AG$113,MATCH(About!$B$2,'REEDS calc-noIRA'!$B$64:$B$113,0),MATCH(AC$1,'REEDS calc-noIRA'!$C$63:$AG$63,0))*SUMIFS('res v com'!$F$3:$F$52,'res v com'!$B$3:$B$52,About!$B$2)</f>
        <v>156.76789576173016</v>
      </c>
      <c r="AD8" s="65">
        <f>INDEX('REEDS calc-noIRA'!$C$64:$AG$113,MATCH(About!$B$2,'REEDS calc-noIRA'!$B$64:$B$113,0),MATCH(AD$1,'REEDS calc-noIRA'!$C$63:$AG$63,0))*SUMIFS('res v com'!$F$3:$F$52,'res v com'!$B$3:$B$52,About!$B$2)</f>
        <v>161.93805468560643</v>
      </c>
      <c r="AE8" s="65">
        <f>INDEX('REEDS calc-noIRA'!$C$64:$AG$113,MATCH(About!$B$2,'REEDS calc-noIRA'!$B$64:$B$113,0),MATCH(AE$1,'REEDS calc-noIRA'!$C$63:$AG$63,0))*SUMIFS('res v com'!$F$3:$F$52,'res v com'!$B$3:$B$52,About!$B$2)</f>
        <v>167.31911752828896</v>
      </c>
      <c r="AF8" s="65">
        <f>INDEX('REEDS calc-noIRA'!$C$64:$AG$113,MATCH(About!$B$2,'REEDS calc-noIRA'!$B$64:$B$113,0),MATCH(AF$1,'REEDS calc-noIRA'!$C$63:$AG$63,0))*SUMIFS('res v com'!$F$3:$F$52,'res v com'!$B$3:$B$52,About!$B$2)</f>
        <v>172.70018037097151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-151.82764463280128</v>
      </c>
      <c r="E8" s="74">
        <f>'DESC-urban-residential'!F8-'BDESC-urban-residential'!F8</f>
        <v>-303.65528926560262</v>
      </c>
      <c r="F8" s="74">
        <f>'DESC-urban-residential'!G8-'BDESC-urban-residential'!G8</f>
        <v>-436.44271865212107</v>
      </c>
      <c r="G8" s="74">
        <f>'DESC-urban-residential'!H8-'BDESC-urban-residential'!H8</f>
        <v>-569.23014803863964</v>
      </c>
      <c r="H8" s="74">
        <f>'DESC-urban-residential'!I8-'BDESC-urban-residential'!I8</f>
        <v>-679.95984286955456</v>
      </c>
      <c r="I8" s="74">
        <f>'DESC-urban-residential'!J8-'BDESC-urban-residential'!J8</f>
        <v>-790.68953770046949</v>
      </c>
      <c r="J8" s="74">
        <f>'DESC-urban-residential'!K8-'BDESC-urban-residential'!K8</f>
        <v>-993.92443711612009</v>
      </c>
      <c r="K8" s="74">
        <f>'DESC-urban-residential'!L8-'BDESC-urban-residential'!L8</f>
        <v>-1197.1593365317708</v>
      </c>
      <c r="L8" s="74">
        <f>'DESC-urban-residential'!M8-'BDESC-urban-residential'!M8</f>
        <v>-1385.1740011894208</v>
      </c>
      <c r="M8" s="74">
        <f>'DESC-urban-residential'!N8-'BDESC-urban-residential'!N8</f>
        <v>-1573.1886658470712</v>
      </c>
      <c r="N8" s="74">
        <f>'DESC-urban-residential'!O8-'BDESC-urban-residential'!O8</f>
        <v>-1561.4402362724315</v>
      </c>
      <c r="O8" s="74">
        <f>'DESC-urban-residential'!P8-'BDESC-urban-residential'!P8</f>
        <v>-1549.6918066977923</v>
      </c>
      <c r="P8" s="74">
        <f>'DESC-urban-residential'!Q8-'BDESC-urban-residential'!Q8</f>
        <v>-1538.3280279362091</v>
      </c>
      <c r="Q8" s="74">
        <f>'DESC-urban-residential'!R8-'BDESC-urban-residential'!R8</f>
        <v>-1526.9642491746263</v>
      </c>
      <c r="R8" s="74">
        <f>'DESC-urban-residential'!S8-'BDESC-urban-residential'!S8</f>
        <v>-1519.8614729542253</v>
      </c>
      <c r="S8" s="74">
        <f>'DESC-urban-residential'!T8-'BDESC-urban-residential'!T8</f>
        <v>-1512.7586967338248</v>
      </c>
      <c r="T8" s="74">
        <f>'DESC-urban-residential'!U8-'BDESC-urban-residential'!U8</f>
        <v>-1502.4726034398577</v>
      </c>
      <c r="U8" s="74">
        <f>'DESC-urban-residential'!V8-'BDESC-urban-residential'!V8</f>
        <v>-1492.1865101458898</v>
      </c>
      <c r="V8" s="74">
        <f>'DESC-urban-residential'!W8-'BDESC-urban-residential'!W8</f>
        <v>-1482.4276537422334</v>
      </c>
      <c r="W8" s="74">
        <f>'DESC-urban-residential'!X8-'BDESC-urban-residential'!X8</f>
        <v>-1472.668797338576</v>
      </c>
      <c r="X8" s="74">
        <f>'DESC-urban-residential'!Y8-'BDESC-urban-residential'!Y8</f>
        <v>-1471.2031451026173</v>
      </c>
      <c r="Y8" s="74">
        <f>'DESC-urban-residential'!Z8-'BDESC-urban-residential'!Z8</f>
        <v>-1469.7374928666586</v>
      </c>
      <c r="Z8" s="74">
        <f>'DESC-urban-residential'!AA8-'BDESC-urban-residential'!AA8</f>
        <v>-1481.8340977462212</v>
      </c>
      <c r="AA8" s="74">
        <f>'DESC-urban-residential'!AB8-'BDESC-urban-residential'!AB8</f>
        <v>-1493.9307026257839</v>
      </c>
      <c r="AB8" s="74">
        <f>'DESC-urban-residential'!AC8-'BDESC-urban-residential'!AC8</f>
        <v>-1470.9146569928253</v>
      </c>
      <c r="AC8" s="74">
        <f>'DESC-urban-residential'!AD8-'BDESC-urban-residential'!AD8</f>
        <v>-1447.8986113598667</v>
      </c>
      <c r="AD8" s="74">
        <f>'DESC-urban-residential'!AE8-'BDESC-urban-residential'!AE8</f>
        <v>-1431.7830686749244</v>
      </c>
      <c r="AE8" s="74">
        <f>'DESC-urban-residential'!AF8-'BDESC-urban-residential'!AF8</f>
        <v>-1415.6675259899826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-28.704631981706783</v>
      </c>
      <c r="E8" s="74">
        <f>'DESC-rural-residential'!F8-'BDESC-rural-residential'!F8</f>
        <v>-57.409263963413565</v>
      </c>
      <c r="F8" s="74">
        <f>'DESC-rural-residential'!G8-'BDESC-rural-residential'!G8</f>
        <v>-82.51414062507402</v>
      </c>
      <c r="G8" s="74">
        <f>'DESC-rural-residential'!H8-'BDESC-rural-residential'!H8</f>
        <v>-107.6190172867345</v>
      </c>
      <c r="H8" s="74">
        <f>'DESC-rural-residential'!I8-'BDESC-rural-residential'!I8</f>
        <v>-128.55364449020118</v>
      </c>
      <c r="I8" s="74">
        <f>'DESC-rural-residential'!J8-'BDESC-rural-residential'!J8</f>
        <v>-149.48827169366785</v>
      </c>
      <c r="J8" s="74">
        <f>'DESC-rural-residential'!K8-'BDESC-rural-residential'!K8</f>
        <v>-187.91199227284554</v>
      </c>
      <c r="K8" s="74">
        <f>'DESC-rural-residential'!L8-'BDESC-rural-residential'!L8</f>
        <v>-226.33571285202328</v>
      </c>
      <c r="L8" s="74">
        <f>'DESC-rural-residential'!M8-'BDESC-rural-residential'!M8</f>
        <v>-261.88188607505106</v>
      </c>
      <c r="M8" s="74">
        <f>'DESC-rural-residential'!N8-'BDESC-rural-residential'!N8</f>
        <v>-297.42805929807884</v>
      </c>
      <c r="N8" s="74">
        <f>'DESC-rural-residential'!O8-'BDESC-rural-residential'!O8</f>
        <v>-295.20689365911608</v>
      </c>
      <c r="O8" s="74">
        <f>'DESC-rural-residential'!P8-'BDESC-rural-residential'!P8</f>
        <v>-292.98572802015337</v>
      </c>
      <c r="P8" s="74">
        <f>'DESC-rural-residential'!Q8-'BDESC-rural-residential'!Q8</f>
        <v>-290.83728471088853</v>
      </c>
      <c r="Q8" s="74">
        <f>'DESC-rural-residential'!R8-'BDESC-rural-residential'!R8</f>
        <v>-288.68884140162368</v>
      </c>
      <c r="R8" s="74">
        <f>'DESC-rural-residential'!S8-'BDESC-rural-residential'!S8</f>
        <v>-287.34598596875372</v>
      </c>
      <c r="S8" s="74">
        <f>'DESC-rural-residential'!T8-'BDESC-rural-residential'!T8</f>
        <v>-286.00313053588366</v>
      </c>
      <c r="T8" s="74">
        <f>'DESC-rural-residential'!U8-'BDESC-rural-residential'!U8</f>
        <v>-284.05843513310037</v>
      </c>
      <c r="U8" s="74">
        <f>'DESC-rural-residential'!V8-'BDESC-rural-residential'!V8</f>
        <v>-282.11373973031687</v>
      </c>
      <c r="V8" s="74">
        <f>'DESC-rural-residential'!W8-'BDESC-rural-residential'!W8</f>
        <v>-280.26872407255064</v>
      </c>
      <c r="W8" s="74">
        <f>'DESC-rural-residential'!X8-'BDESC-rural-residential'!X8</f>
        <v>-278.4237084147843</v>
      </c>
      <c r="X8" s="74">
        <f>'DESC-rural-residential'!Y8-'BDESC-rural-residential'!Y8</f>
        <v>-278.14661126196938</v>
      </c>
      <c r="Y8" s="74">
        <f>'DESC-rural-residential'!Z8-'BDESC-rural-residential'!Z8</f>
        <v>-277.8695141091543</v>
      </c>
      <c r="Z8" s="74">
        <f>'DESC-rural-residential'!AA8-'BDESC-rural-residential'!AA8</f>
        <v>-280.1565059948266</v>
      </c>
      <c r="AA8" s="74">
        <f>'DESC-rural-residential'!AB8-'BDESC-rural-residential'!AB8</f>
        <v>-282.44349788049897</v>
      </c>
      <c r="AB8" s="74">
        <f>'DESC-rural-residential'!AC8-'BDESC-rural-residential'!AC8</f>
        <v>-278.09206951469582</v>
      </c>
      <c r="AC8" s="74">
        <f>'DESC-rural-residential'!AD8-'BDESC-rural-residential'!AD8</f>
        <v>-273.74064114889279</v>
      </c>
      <c r="AD8" s="74">
        <f>'DESC-rural-residential'!AE8-'BDESC-rural-residential'!AE8</f>
        <v>-270.69382630120458</v>
      </c>
      <c r="AE8" s="74">
        <f>'DESC-rural-residential'!AF8-'BDESC-rural-residential'!AF8</f>
        <v>-267.64701145351631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-27.590450658219467</v>
      </c>
      <c r="E8" s="74">
        <f>'DESC-commercial'!F8-'BDESC-commercial'!F8</f>
        <v>-55.180901316438927</v>
      </c>
      <c r="F8" s="74">
        <f>'DESC-commercial'!G8-'BDESC-commercial'!G8</f>
        <v>-79.311322540987334</v>
      </c>
      <c r="G8" s="74">
        <f>'DESC-commercial'!H8-'BDESC-commercial'!H8</f>
        <v>-103.44174376553576</v>
      </c>
      <c r="H8" s="74">
        <f>'DESC-commercial'!I8-'BDESC-commercial'!I8</f>
        <v>-123.56378536751703</v>
      </c>
      <c r="I8" s="74">
        <f>'DESC-commercial'!J8-'BDESC-commercial'!J8</f>
        <v>-143.68582696949835</v>
      </c>
      <c r="J8" s="74">
        <f>'DESC-commercial'!K8-'BDESC-commercial'!K8</f>
        <v>-180.61811606557958</v>
      </c>
      <c r="K8" s="74">
        <f>'DESC-commercial'!L8-'BDESC-commercial'!L8</f>
        <v>-217.55040516166076</v>
      </c>
      <c r="L8" s="74">
        <f>'DESC-commercial'!M8-'BDESC-commercial'!M8</f>
        <v>-251.71684000825576</v>
      </c>
      <c r="M8" s="74">
        <f>'DESC-commercial'!N8-'BDESC-commercial'!N8</f>
        <v>-285.8832748548507</v>
      </c>
      <c r="N8" s="74">
        <f>'DESC-commercial'!O8-'BDESC-commercial'!O8</f>
        <v>-283.74832461390736</v>
      </c>
      <c r="O8" s="74">
        <f>'DESC-commercial'!P8-'BDESC-commercial'!P8</f>
        <v>-281.61337437296402</v>
      </c>
      <c r="P8" s="74">
        <f>'DESC-commercial'!Q8-'BDESC-commercial'!Q8</f>
        <v>-279.54832371653936</v>
      </c>
      <c r="Q8" s="74">
        <f>'DESC-commercial'!R8-'BDESC-commercial'!R8</f>
        <v>-277.48327306011475</v>
      </c>
      <c r="R8" s="74">
        <f>'DESC-commercial'!S8-'BDESC-commercial'!S8</f>
        <v>-276.19254107702102</v>
      </c>
      <c r="S8" s="74">
        <f>'DESC-commercial'!T8-'BDESC-commercial'!T8</f>
        <v>-274.90180909392734</v>
      </c>
      <c r="T8" s="74">
        <f>'DESC-commercial'!U8-'BDESC-commercial'!U8</f>
        <v>-273.03259779067997</v>
      </c>
      <c r="U8" s="74">
        <f>'DESC-commercial'!V8-'BDESC-commercial'!V8</f>
        <v>-271.16338648743272</v>
      </c>
      <c r="V8" s="74">
        <f>'DESC-commercial'!W8-'BDESC-commercial'!W8</f>
        <v>-269.38998582158604</v>
      </c>
      <c r="W8" s="74">
        <f>'DESC-commercial'!X8-'BDESC-commercial'!X8</f>
        <v>-267.61658515573936</v>
      </c>
      <c r="X8" s="74">
        <f>'DESC-commercial'!Y8-'BDESC-commercial'!Y8</f>
        <v>-267.35024363541783</v>
      </c>
      <c r="Y8" s="74">
        <f>'DESC-commercial'!Z8-'BDESC-commercial'!Z8</f>
        <v>-267.08390211509641</v>
      </c>
      <c r="Z8" s="74">
        <f>'DESC-commercial'!AA8-'BDESC-commercial'!AA8</f>
        <v>-269.2821235316818</v>
      </c>
      <c r="AA8" s="74">
        <f>'DESC-commercial'!AB8-'BDESC-commercial'!AB8</f>
        <v>-271.4803449482672</v>
      </c>
      <c r="AB8" s="74">
        <f>'DESC-commercial'!AC8-'BDESC-commercial'!AC8</f>
        <v>-267.29781894702887</v>
      </c>
      <c r="AC8" s="74">
        <f>'DESC-commercial'!AD8-'BDESC-commercial'!AD8</f>
        <v>-263.11529294579054</v>
      </c>
      <c r="AD8" s="74">
        <f>'DESC-commercial'!AE8-'BDESC-commercial'!AE8</f>
        <v>-260.18674138751078</v>
      </c>
      <c r="AE8" s="74">
        <f>'DESC-commercial'!AF8-'BDESC-commercial'!AF8</f>
        <v>-257.25818982923113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2025-01-29T23:41:45Z</dcterms:modified>
</cp:coreProperties>
</file>