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mpnvbt/"/>
    </mc:Choice>
  </mc:AlternateContent>
  <xr:revisionPtr revIDLastSave="0" documentId="13_ncr:1_{C86D46FE-6F2F-3640-8487-4FF437EE639F}" xr6:coauthVersionLast="46" xr6:coauthVersionMax="46" xr10:uidLastSave="{00000000-0000-0000-0000-000000000000}"/>
  <bookViews>
    <workbookView xWindow="0" yWindow="460" windowWidth="28800" windowHeight="16060" firstSheet="3" activeTab="3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3" l="1"/>
  <c r="J9" i="3"/>
  <c r="I9" i="3"/>
  <c r="D9" i="3" l="1"/>
  <c r="D51" i="3" l="1"/>
  <c r="D54" i="3" l="1"/>
  <c r="A39" i="7"/>
  <c r="E51" i="3" s="1"/>
  <c r="E54" i="3" s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1" i="3"/>
  <c r="D22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B7" i="18" s="1"/>
  <c r="I93" i="3"/>
  <c r="B8" i="18" s="1"/>
  <c r="I19" i="3"/>
  <c r="I22" i="3"/>
  <c r="B7" i="8" s="1"/>
  <c r="I23" i="3"/>
  <c r="B8" i="8" s="1"/>
  <c r="D15" i="3"/>
  <c r="D14" i="3"/>
  <c r="I15" i="3" s="1"/>
  <c r="B7" i="2" s="1"/>
  <c r="F15" i="3" l="1"/>
  <c r="I16" i="3"/>
  <c r="B8" i="2" s="1"/>
  <c r="F14" i="3"/>
  <c r="D17" i="3" l="1"/>
  <c r="I18" i="3" s="1"/>
  <c r="D10" i="3"/>
  <c r="E10" i="3"/>
  <c r="E17" i="3" s="1"/>
  <c r="B1" i="18" l="1"/>
  <c r="B1" i="16"/>
  <c r="B1" i="14"/>
  <c r="B1" i="12"/>
  <c r="B1" i="10"/>
  <c r="J36" i="3"/>
  <c r="C7" i="10" s="1"/>
  <c r="B1" i="13"/>
  <c r="B1" i="2"/>
  <c r="B1" i="9"/>
  <c r="B1" i="11"/>
  <c r="B1" i="8"/>
  <c r="B1" i="15"/>
  <c r="B1" i="17"/>
  <c r="E34" i="3"/>
  <c r="E31" i="3"/>
  <c r="E30" i="3"/>
  <c r="D34" i="3"/>
  <c r="I35" i="3" s="1"/>
  <c r="I33" i="3"/>
  <c r="D31" i="3"/>
  <c r="I32" i="3" s="1"/>
  <c r="D30" i="3"/>
  <c r="I31" i="3" s="1"/>
  <c r="D12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C7" i="18" s="1"/>
  <c r="J93" i="3"/>
  <c r="C8" i="18" s="1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K9" i="3"/>
  <c r="C1" i="2"/>
  <c r="D13" i="3"/>
  <c r="F13" i="3" s="1"/>
  <c r="E12" i="3"/>
  <c r="K36" i="3" l="1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D8" i="18" s="1"/>
  <c r="K92" i="3"/>
  <c r="D7" i="18" s="1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E8" i="18" s="1"/>
  <c r="L92" i="3"/>
  <c r="E7" i="18" s="1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M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7" i="3" l="1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F7" i="18" s="1"/>
  <c r="M93" i="3"/>
  <c r="F8" i="18" s="1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I11" i="3"/>
  <c r="I10" i="3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G7" i="18" s="1"/>
  <c r="N93" i="3"/>
  <c r="G8" i="18" s="1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14" i="3"/>
  <c r="D20" i="3"/>
  <c r="I21" i="3" s="1"/>
  <c r="D16" i="3"/>
  <c r="I17" i="3" s="1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6" i="3" l="1"/>
  <c r="H7" i="10" s="1"/>
  <c r="O37" i="3"/>
  <c r="H8" i="10" s="1"/>
  <c r="K91" i="3"/>
  <c r="D6" i="18" s="1"/>
  <c r="O91" i="3"/>
  <c r="H6" i="18" s="1"/>
  <c r="L91" i="3"/>
  <c r="E6" i="18" s="1"/>
  <c r="M91" i="3"/>
  <c r="F6" i="18" s="1"/>
  <c r="J91" i="3"/>
  <c r="C6" i="18" s="1"/>
  <c r="N91" i="3"/>
  <c r="G6" i="18" s="1"/>
  <c r="M90" i="3"/>
  <c r="F5" i="18" s="1"/>
  <c r="J90" i="3"/>
  <c r="C5" i="18" s="1"/>
  <c r="N90" i="3"/>
  <c r="G5" i="18" s="1"/>
  <c r="K90" i="3"/>
  <c r="D5" i="18" s="1"/>
  <c r="O90" i="3"/>
  <c r="H5" i="18" s="1"/>
  <c r="L90" i="3"/>
  <c r="E5" i="18" s="1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D4" i="18" s="1"/>
  <c r="O89" i="3"/>
  <c r="H4" i="18" s="1"/>
  <c r="L89" i="3"/>
  <c r="E4" i="18" s="1"/>
  <c r="M89" i="3"/>
  <c r="F4" i="18" s="1"/>
  <c r="J89" i="3"/>
  <c r="C4" i="18" s="1"/>
  <c r="N89" i="3"/>
  <c r="G4" i="18" s="1"/>
  <c r="M88" i="3"/>
  <c r="F3" i="18" s="1"/>
  <c r="J88" i="3"/>
  <c r="C3" i="18" s="1"/>
  <c r="O88" i="3"/>
  <c r="H3" i="18" s="1"/>
  <c r="K88" i="3"/>
  <c r="D3" i="18" s="1"/>
  <c r="L88" i="3"/>
  <c r="E3" i="18" s="1"/>
  <c r="N88" i="3"/>
  <c r="G3" i="18" s="1"/>
  <c r="K87" i="3"/>
  <c r="D2" i="18" s="1"/>
  <c r="O87" i="3"/>
  <c r="M87" i="3"/>
  <c r="F2" i="18" s="1"/>
  <c r="N87" i="3"/>
  <c r="G2" i="18" s="1"/>
  <c r="J87" i="3"/>
  <c r="C2" i="18" s="1"/>
  <c r="L87" i="3"/>
  <c r="E2" i="18" s="1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H8" i="18" s="1"/>
  <c r="O92" i="3"/>
  <c r="H7" i="18" s="1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P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H6" i="12"/>
  <c r="H4" i="14"/>
  <c r="H4" i="17"/>
  <c r="H2" i="18"/>
  <c r="B5" i="8"/>
  <c r="P37" i="3" l="1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I8" i="18" s="1"/>
  <c r="P92" i="3"/>
  <c r="I7" i="18" s="1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I3" i="18" s="1"/>
  <c r="P87" i="3"/>
  <c r="I2" i="18" s="1"/>
  <c r="P91" i="3"/>
  <c r="I6" i="18" s="1"/>
  <c r="P89" i="3"/>
  <c r="I4" i="18" s="1"/>
  <c r="P42" i="3"/>
  <c r="I6" i="11" s="1"/>
  <c r="P52" i="3"/>
  <c r="I2" i="13" s="1"/>
  <c r="P90" i="3"/>
  <c r="I5" i="18" s="1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E20" i="3"/>
  <c r="E16" i="3"/>
  <c r="E27" i="3"/>
  <c r="E25" i="3"/>
  <c r="E24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J7" i="18" s="1"/>
  <c r="Q93" i="3"/>
  <c r="J8" i="18" s="1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J4" i="18" s="1"/>
  <c r="Q23" i="3"/>
  <c r="J8" i="8" s="1"/>
  <c r="Q90" i="3"/>
  <c r="J5" i="18" s="1"/>
  <c r="Q88" i="3"/>
  <c r="J3" i="18" s="1"/>
  <c r="Q87" i="3"/>
  <c r="J2" i="18" s="1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I24" i="3"/>
  <c r="B2" i="9" s="1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J6" i="18"/>
  <c r="F24" i="3"/>
  <c r="F25" i="3"/>
  <c r="F27" i="3"/>
  <c r="F30" i="3"/>
  <c r="F31" i="3"/>
  <c r="F80" i="3"/>
  <c r="F23" i="3"/>
  <c r="F32" i="3"/>
  <c r="F82" i="3"/>
  <c r="F79" i="3"/>
  <c r="F34" i="3"/>
  <c r="F83" i="3"/>
  <c r="R36" i="3" l="1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K7" i="18" s="1"/>
  <c r="R93" i="3"/>
  <c r="K8" i="18" s="1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K2" i="18" s="1"/>
  <c r="R53" i="3"/>
  <c r="K3" i="13" s="1"/>
  <c r="R52" i="3"/>
  <c r="K2" i="13" s="1"/>
  <c r="R91" i="3"/>
  <c r="K6" i="18" s="1"/>
  <c r="R89" i="3"/>
  <c r="K4" i="18" s="1"/>
  <c r="R90" i="3"/>
  <c r="K5" i="18" s="1"/>
  <c r="R88" i="3"/>
  <c r="K3" i="18" s="1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L31" i="3"/>
  <c r="E2" i="10" s="1"/>
  <c r="P31" i="3"/>
  <c r="I2" i="10" s="1"/>
  <c r="M31" i="3"/>
  <c r="F2" i="10" s="1"/>
  <c r="Q31" i="3"/>
  <c r="J2" i="10" s="1"/>
  <c r="J31" i="3"/>
  <c r="C2" i="10" s="1"/>
  <c r="N31" i="3"/>
  <c r="G2" i="10" s="1"/>
  <c r="R31" i="3"/>
  <c r="K2" i="10" s="1"/>
  <c r="O31" i="3"/>
  <c r="H2" i="10" s="1"/>
  <c r="K31" i="3"/>
  <c r="D2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4" i="3"/>
  <c r="C2" i="9" s="1"/>
  <c r="N24" i="3"/>
  <c r="G2" i="9" s="1"/>
  <c r="R24" i="3"/>
  <c r="K2" i="9" s="1"/>
  <c r="K24" i="3"/>
  <c r="D2" i="9" s="1"/>
  <c r="O24" i="3"/>
  <c r="H2" i="9" s="1"/>
  <c r="L24" i="3"/>
  <c r="E2" i="9" s="1"/>
  <c r="P24" i="3"/>
  <c r="I2" i="9" s="1"/>
  <c r="M24" i="3"/>
  <c r="F2" i="9" s="1"/>
  <c r="Q24" i="3"/>
  <c r="J2" i="9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M80" i="3"/>
  <c r="F2" i="17" s="1"/>
  <c r="Q80" i="3"/>
  <c r="J2" i="17" s="1"/>
  <c r="J80" i="3"/>
  <c r="C2" i="17" s="1"/>
  <c r="N80" i="3"/>
  <c r="G2" i="17" s="1"/>
  <c r="R80" i="3"/>
  <c r="K2" i="17" s="1"/>
  <c r="K80" i="3"/>
  <c r="D2" i="17" s="1"/>
  <c r="O80" i="3"/>
  <c r="H2" i="17" s="1"/>
  <c r="L80" i="3"/>
  <c r="E2" i="17" s="1"/>
  <c r="P80" i="3"/>
  <c r="I2" i="17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F12" i="3"/>
  <c r="B6" i="9"/>
  <c r="F20" i="3"/>
  <c r="B4" i="9"/>
  <c r="B2" i="17"/>
  <c r="B3" i="17"/>
  <c r="B6" i="17"/>
  <c r="F10" i="3"/>
  <c r="B5" i="17"/>
  <c r="B3" i="10"/>
  <c r="F9" i="3"/>
  <c r="B6" i="10"/>
  <c r="F16" i="3"/>
  <c r="B3" i="9"/>
  <c r="K10" i="3" l="1"/>
  <c r="D2" i="2" s="1"/>
  <c r="S10" i="3"/>
  <c r="L2" i="2" s="1"/>
  <c r="N10" i="3"/>
  <c r="G2" i="2" s="1"/>
  <c r="P10" i="3"/>
  <c r="I2" i="2" s="1"/>
  <c r="Q10" i="3"/>
  <c r="J2" i="2" s="1"/>
  <c r="R10" i="3"/>
  <c r="K2" i="2" s="1"/>
  <c r="L10" i="3"/>
  <c r="E2" i="2" s="1"/>
  <c r="M10" i="3"/>
  <c r="F2" i="2" s="1"/>
  <c r="J10" i="3"/>
  <c r="C2" i="2" s="1"/>
  <c r="O10" i="3"/>
  <c r="H2" i="2" s="1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24" i="3"/>
  <c r="L2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L8" i="18" s="1"/>
  <c r="S92" i="3"/>
  <c r="L7" i="18" s="1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L5" i="18" s="1"/>
  <c r="S42" i="3"/>
  <c r="L6" i="11" s="1"/>
  <c r="S88" i="3"/>
  <c r="L3" i="18" s="1"/>
  <c r="S87" i="3"/>
  <c r="L2" i="18" s="1"/>
  <c r="S91" i="3"/>
  <c r="L6" i="18" s="1"/>
  <c r="S53" i="3"/>
  <c r="L3" i="13" s="1"/>
  <c r="S89" i="3"/>
  <c r="L4" i="18" s="1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80" i="3"/>
  <c r="L2" i="17" s="1"/>
  <c r="S31" i="3"/>
  <c r="L2" i="10" s="1"/>
  <c r="S33" i="3"/>
  <c r="L4" i="10" s="1"/>
  <c r="L17" i="3"/>
  <c r="E2" i="8" s="1"/>
  <c r="P17" i="3"/>
  <c r="I2" i="8" s="1"/>
  <c r="K17" i="3"/>
  <c r="D2" i="8" s="1"/>
  <c r="M17" i="3"/>
  <c r="F2" i="8" s="1"/>
  <c r="Q17" i="3"/>
  <c r="J2" i="8" s="1"/>
  <c r="O17" i="3"/>
  <c r="H2" i="8" s="1"/>
  <c r="J17" i="3"/>
  <c r="C2" i="8" s="1"/>
  <c r="N17" i="3"/>
  <c r="G2" i="8" s="1"/>
  <c r="R17" i="3"/>
  <c r="K2" i="8" s="1"/>
  <c r="S17" i="3"/>
  <c r="L2" i="8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T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P14" i="3"/>
  <c r="I6" i="2" s="1"/>
  <c r="Q14" i="3"/>
  <c r="J6" i="2" s="1"/>
  <c r="J14" i="3"/>
  <c r="C6" i="2" s="1"/>
  <c r="R14" i="3"/>
  <c r="K6" i="2" s="1"/>
  <c r="K14" i="3"/>
  <c r="D6" i="2" s="1"/>
  <c r="S14" i="3"/>
  <c r="L6" i="2" s="1"/>
  <c r="L14" i="3"/>
  <c r="E6" i="2" s="1"/>
  <c r="N14" i="3"/>
  <c r="G6" i="2" s="1"/>
  <c r="O14" i="3"/>
  <c r="H6" i="2" s="1"/>
  <c r="M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10" i="3" l="1"/>
  <c r="M2" i="2" s="1"/>
  <c r="T36" i="3"/>
  <c r="M7" i="10" s="1"/>
  <c r="T37" i="3"/>
  <c r="M8" i="10" s="1"/>
  <c r="T14" i="3"/>
  <c r="M6" i="2" s="1"/>
  <c r="T11" i="3"/>
  <c r="M3" i="2" s="1"/>
  <c r="T35" i="3"/>
  <c r="M6" i="10" s="1"/>
  <c r="T24" i="3"/>
  <c r="M2" i="9" s="1"/>
  <c r="T80" i="3"/>
  <c r="M2" i="17" s="1"/>
  <c r="T32" i="3"/>
  <c r="M3" i="10" s="1"/>
  <c r="T28" i="3"/>
  <c r="M6" i="9" s="1"/>
  <c r="T31" i="3"/>
  <c r="M2" i="10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M8" i="18" s="1"/>
  <c r="T92" i="3"/>
  <c r="M7" i="18" s="1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M5" i="18" s="1"/>
  <c r="T53" i="3"/>
  <c r="M3" i="13" s="1"/>
  <c r="T91" i="3"/>
  <c r="M6" i="18" s="1"/>
  <c r="T89" i="3"/>
  <c r="M4" i="18" s="1"/>
  <c r="T88" i="3"/>
  <c r="M3" i="18" s="1"/>
  <c r="T87" i="3"/>
  <c r="M2" i="18" s="1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T17" i="3"/>
  <c r="M2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0" i="3" l="1"/>
  <c r="N2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N7" i="18" s="1"/>
  <c r="U22" i="3"/>
  <c r="N7" i="8" s="1"/>
  <c r="U93" i="3"/>
  <c r="N8" i="18" s="1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U53" i="3"/>
  <c r="N3" i="13" s="1"/>
  <c r="U87" i="3"/>
  <c r="N2" i="18" s="1"/>
  <c r="U91" i="3"/>
  <c r="N6" i="18" s="1"/>
  <c r="U89" i="3"/>
  <c r="N4" i="18" s="1"/>
  <c r="U90" i="3"/>
  <c r="N5" i="18" s="1"/>
  <c r="U88" i="3"/>
  <c r="N3" i="18" s="1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80" i="3"/>
  <c r="N2" i="17" s="1"/>
  <c r="U17" i="3"/>
  <c r="N2" i="8" s="1"/>
  <c r="U21" i="3"/>
  <c r="N6" i="8" s="1"/>
  <c r="U31" i="3"/>
  <c r="N2" i="10" s="1"/>
  <c r="U24" i="3"/>
  <c r="N2" i="9" s="1"/>
  <c r="U35" i="3"/>
  <c r="N6" i="10" s="1"/>
  <c r="U25" i="3"/>
  <c r="N3" i="9" s="1"/>
  <c r="V9" i="3"/>
  <c r="V10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N6" i="11"/>
  <c r="U13" i="3"/>
  <c r="N5" i="2" s="1"/>
  <c r="U11" i="3"/>
  <c r="N3" i="2" s="1"/>
  <c r="U14" i="3"/>
  <c r="N6" i="2" s="1"/>
  <c r="V25" i="3" l="1"/>
  <c r="O3" i="9" s="1"/>
  <c r="O2" i="2"/>
  <c r="V32" i="3"/>
  <c r="O3" i="10" s="1"/>
  <c r="V21" i="3"/>
  <c r="O6" i="8" s="1"/>
  <c r="V14" i="3"/>
  <c r="O6" i="2" s="1"/>
  <c r="V11" i="3"/>
  <c r="O3" i="2" s="1"/>
  <c r="V35" i="3"/>
  <c r="O6" i="10" s="1"/>
  <c r="V24" i="3"/>
  <c r="O2" i="9" s="1"/>
  <c r="V31" i="3"/>
  <c r="O2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O7" i="18" s="1"/>
  <c r="V93" i="3"/>
  <c r="O8" i="18" s="1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O2" i="18" s="1"/>
  <c r="V42" i="3"/>
  <c r="O6" i="11" s="1"/>
  <c r="V88" i="3"/>
  <c r="O3" i="18" s="1"/>
  <c r="V53" i="3"/>
  <c r="O3" i="13" s="1"/>
  <c r="V91" i="3"/>
  <c r="O6" i="18" s="1"/>
  <c r="V89" i="3"/>
  <c r="O4" i="18" s="1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17" i="3"/>
  <c r="O2" i="8" s="1"/>
  <c r="V80" i="3"/>
  <c r="O2" i="17" s="1"/>
  <c r="V28" i="3"/>
  <c r="O6" i="9" s="1"/>
  <c r="W9" i="3"/>
  <c r="W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O5" i="18"/>
  <c r="V13" i="3"/>
  <c r="O5" i="2" s="1"/>
  <c r="W10" i="3" l="1"/>
  <c r="P2" i="2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P8" i="18" s="1"/>
  <c r="W92" i="3"/>
  <c r="P7" i="18" s="1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P3" i="18" s="1"/>
  <c r="W90" i="3"/>
  <c r="P5" i="18" s="1"/>
  <c r="W42" i="3"/>
  <c r="P6" i="11" s="1"/>
  <c r="W87" i="3"/>
  <c r="P2" i="18" s="1"/>
  <c r="W91" i="3"/>
  <c r="P6" i="18" s="1"/>
  <c r="W53" i="3"/>
  <c r="P3" i="13" s="1"/>
  <c r="W89" i="3"/>
  <c r="P4" i="18" s="1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17" i="3"/>
  <c r="P2" i="8" s="1"/>
  <c r="W28" i="3"/>
  <c r="P6" i="9" s="1"/>
  <c r="W21" i="3"/>
  <c r="P6" i="8" s="1"/>
  <c r="W24" i="3"/>
  <c r="P2" i="9" s="1"/>
  <c r="W31" i="3"/>
  <c r="P2" i="10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W14" i="3"/>
  <c r="P6" i="2" s="1"/>
  <c r="X11" i="3" l="1"/>
  <c r="Q3" i="2" s="1"/>
  <c r="X10" i="3"/>
  <c r="Q2" i="2" s="1"/>
  <c r="X14" i="3"/>
  <c r="Q6" i="2" s="1"/>
  <c r="X36" i="3"/>
  <c r="Q7" i="10" s="1"/>
  <c r="X37" i="3"/>
  <c r="Q8" i="10" s="1"/>
  <c r="X21" i="3"/>
  <c r="Q6" i="8" s="1"/>
  <c r="X31" i="3"/>
  <c r="Q2" i="10" s="1"/>
  <c r="X17" i="3"/>
  <c r="Q2" i="8" s="1"/>
  <c r="X25" i="3"/>
  <c r="Q3" i="9" s="1"/>
  <c r="X28" i="3"/>
  <c r="Q6" i="9" s="1"/>
  <c r="X24" i="3"/>
  <c r="Q2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Q8" i="18" s="1"/>
  <c r="X92" i="3"/>
  <c r="Q7" i="18" s="1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Q5" i="18" s="1"/>
  <c r="X87" i="3"/>
  <c r="Q2" i="18" s="1"/>
  <c r="X53" i="3"/>
  <c r="Q3" i="13" s="1"/>
  <c r="X88" i="3"/>
  <c r="Q3" i="18" s="1"/>
  <c r="X91" i="3"/>
  <c r="Q6" i="18" s="1"/>
  <c r="X89" i="3"/>
  <c r="Q4" i="18" s="1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80" i="3"/>
  <c r="Q2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0" i="3" l="1"/>
  <c r="R2" i="2" s="1"/>
  <c r="Y31" i="3"/>
  <c r="R2" i="10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R7" i="18" s="1"/>
  <c r="Y93" i="3"/>
  <c r="R8" i="18" s="1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R5" i="18" s="1"/>
  <c r="Y88" i="3"/>
  <c r="R3" i="18" s="1"/>
  <c r="Y52" i="3"/>
  <c r="R2" i="13" s="1"/>
  <c r="Y53" i="3"/>
  <c r="R3" i="13" s="1"/>
  <c r="Y42" i="3"/>
  <c r="R6" i="11" s="1"/>
  <c r="Y91" i="3"/>
  <c r="R6" i="18" s="1"/>
  <c r="Y89" i="3"/>
  <c r="R4" i="18" s="1"/>
  <c r="Y87" i="3"/>
  <c r="R2" i="18" s="1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80" i="3"/>
  <c r="R2" i="17" s="1"/>
  <c r="Y17" i="3"/>
  <c r="R2" i="8" s="1"/>
  <c r="Y25" i="3"/>
  <c r="R3" i="9" s="1"/>
  <c r="Y24" i="3"/>
  <c r="R2" i="9" s="1"/>
  <c r="Y32" i="3"/>
  <c r="R3" i="10" s="1"/>
  <c r="Z9" i="3"/>
  <c r="Z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Y14" i="3"/>
  <c r="R6" i="2" s="1"/>
  <c r="Z10" i="3" l="1"/>
  <c r="S2" i="2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S7" i="18" s="1"/>
  <c r="Z93" i="3"/>
  <c r="S8" i="18" s="1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S6" i="18" s="1"/>
  <c r="Z89" i="3"/>
  <c r="S4" i="18" s="1"/>
  <c r="Z90" i="3"/>
  <c r="S5" i="18" s="1"/>
  <c r="Z42" i="3"/>
  <c r="S6" i="11" s="1"/>
  <c r="Z87" i="3"/>
  <c r="S2" i="18" s="1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80" i="3"/>
  <c r="S2" i="17" s="1"/>
  <c r="Z25" i="3"/>
  <c r="S3" i="9" s="1"/>
  <c r="Z28" i="3"/>
  <c r="S6" i="9" s="1"/>
  <c r="Z32" i="3"/>
  <c r="S3" i="10" s="1"/>
  <c r="Z24" i="3"/>
  <c r="S2" i="9" s="1"/>
  <c r="Z31" i="3"/>
  <c r="S2" i="10" s="1"/>
  <c r="Z21" i="3"/>
  <c r="S6" i="8" s="1"/>
  <c r="Z17" i="3"/>
  <c r="S2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S3" i="18"/>
  <c r="Z13" i="3"/>
  <c r="S5" i="2" s="1"/>
  <c r="AA21" i="3" l="1"/>
  <c r="T6" i="8" s="1"/>
  <c r="AA10" i="3"/>
  <c r="T2" i="2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T8" i="18" s="1"/>
  <c r="AA92" i="3"/>
  <c r="T7" i="18" s="1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T6" i="18" s="1"/>
  <c r="AA53" i="3"/>
  <c r="T3" i="13" s="1"/>
  <c r="AA89" i="3"/>
  <c r="T4" i="18" s="1"/>
  <c r="AA90" i="3"/>
  <c r="AA88" i="3"/>
  <c r="T3" i="18" s="1"/>
  <c r="AA42" i="3"/>
  <c r="T6" i="11" s="1"/>
  <c r="AA87" i="3"/>
  <c r="T2" i="18" s="1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4" i="3"/>
  <c r="T2" i="9" s="1"/>
  <c r="AA28" i="3"/>
  <c r="T6" i="9" s="1"/>
  <c r="AA31" i="3"/>
  <c r="T2" i="10" s="1"/>
  <c r="AA17" i="3"/>
  <c r="T2" i="8" s="1"/>
  <c r="AA80" i="3"/>
  <c r="T2" i="17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T5" i="18"/>
  <c r="AA13" i="3"/>
  <c r="T5" i="2" s="1"/>
  <c r="AA11" i="3"/>
  <c r="T3" i="2" s="1"/>
  <c r="AA14" i="3"/>
  <c r="T6" i="2" s="1"/>
  <c r="AB14" i="3" l="1"/>
  <c r="U6" i="2" s="1"/>
  <c r="AB10" i="3"/>
  <c r="U2" i="2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U8" i="18" s="1"/>
  <c r="AB92" i="3"/>
  <c r="U7" i="18" s="1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U6" i="18" s="1"/>
  <c r="AB89" i="3"/>
  <c r="U4" i="18" s="1"/>
  <c r="AB42" i="3"/>
  <c r="U6" i="11" s="1"/>
  <c r="AB88" i="3"/>
  <c r="U3" i="18" s="1"/>
  <c r="AB87" i="3"/>
  <c r="U2" i="18" s="1"/>
  <c r="AB90" i="3"/>
  <c r="AB53" i="3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31" i="3"/>
  <c r="U2" i="10" s="1"/>
  <c r="AB28" i="3"/>
  <c r="U6" i="9" s="1"/>
  <c r="AB35" i="3"/>
  <c r="U6" i="10" s="1"/>
  <c r="AB32" i="3"/>
  <c r="U3" i="10" s="1"/>
  <c r="AB24" i="3"/>
  <c r="U2" i="9" s="1"/>
  <c r="AB17" i="3"/>
  <c r="U2" i="8" s="1"/>
  <c r="AB21" i="3"/>
  <c r="U6" i="8" s="1"/>
  <c r="AB80" i="3"/>
  <c r="U2" i="17" s="1"/>
  <c r="AB25" i="3"/>
  <c r="U3" i="9" s="1"/>
  <c r="AC9" i="3"/>
  <c r="AC10" i="3" s="1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U3" i="13"/>
  <c r="U5" i="18"/>
  <c r="AB13" i="3"/>
  <c r="U5" i="2" s="1"/>
  <c r="AC36" i="3" l="1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V7" i="18" s="1"/>
  <c r="AC93" i="3"/>
  <c r="V8" i="18" s="1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V6" i="18" s="1"/>
  <c r="AC89" i="3"/>
  <c r="AC90" i="3"/>
  <c r="V5" i="18" s="1"/>
  <c r="AC88" i="3"/>
  <c r="V3" i="18" s="1"/>
  <c r="AC42" i="3"/>
  <c r="V6" i="11" s="1"/>
  <c r="AC87" i="3"/>
  <c r="V2" i="18" s="1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80" i="3"/>
  <c r="V2" i="17" s="1"/>
  <c r="AC31" i="3"/>
  <c r="V2" i="10" s="1"/>
  <c r="AC32" i="3"/>
  <c r="V3" i="10" s="1"/>
  <c r="AC17" i="3"/>
  <c r="V2" i="8" s="1"/>
  <c r="AC24" i="3"/>
  <c r="V2" i="9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V4" i="18"/>
  <c r="AC13" i="3"/>
  <c r="V5" i="2" s="1"/>
  <c r="V2" i="2"/>
  <c r="AC11" i="3"/>
  <c r="V3" i="2" s="1"/>
  <c r="AC14" i="3"/>
  <c r="V6" i="2" s="1"/>
  <c r="AD14" i="3" l="1"/>
  <c r="W6" i="2" s="1"/>
  <c r="AD10" i="3"/>
  <c r="W2" i="2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W7" i="18" s="1"/>
  <c r="AD93" i="3"/>
  <c r="W8" i="18" s="1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W2" i="18" s="1"/>
  <c r="AD91" i="3"/>
  <c r="W6" i="18" s="1"/>
  <c r="AD89" i="3"/>
  <c r="W4" i="18" s="1"/>
  <c r="AD90" i="3"/>
  <c r="W5" i="18" s="1"/>
  <c r="AD42" i="3"/>
  <c r="W6" i="11" s="1"/>
  <c r="AD88" i="3"/>
  <c r="W3" i="18" s="1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80" i="3"/>
  <c r="W2" i="17" s="1"/>
  <c r="AD31" i="3"/>
  <c r="W2" i="10" s="1"/>
  <c r="AD28" i="3"/>
  <c r="W6" i="9" s="1"/>
  <c r="AD32" i="3"/>
  <c r="W3" i="10" s="1"/>
  <c r="AD25" i="3"/>
  <c r="W3" i="9" s="1"/>
  <c r="AD17" i="3"/>
  <c r="W2" i="8" s="1"/>
  <c r="AD24" i="3"/>
  <c r="W2" i="9" s="1"/>
  <c r="AD21" i="3"/>
  <c r="W6" i="8" s="1"/>
  <c r="AE9" i="3"/>
  <c r="AE10" i="3" s="1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6" i="3" l="1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X8" i="18" s="1"/>
  <c r="AE92" i="3"/>
  <c r="X7" i="18" s="1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X2" i="18" s="1"/>
  <c r="AE91" i="3"/>
  <c r="X6" i="18" s="1"/>
  <c r="AE53" i="3"/>
  <c r="X3" i="13" s="1"/>
  <c r="AE89" i="3"/>
  <c r="X4" i="18" s="1"/>
  <c r="AE52" i="3"/>
  <c r="X2" i="13" s="1"/>
  <c r="AE90" i="3"/>
  <c r="X5" i="18" s="1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4" i="3"/>
  <c r="X2" i="9" s="1"/>
  <c r="AE28" i="3"/>
  <c r="X6" i="9" s="1"/>
  <c r="AE31" i="3"/>
  <c r="X2" i="10" s="1"/>
  <c r="AE25" i="3"/>
  <c r="X3" i="9" s="1"/>
  <c r="AE17" i="3"/>
  <c r="X2" i="8" s="1"/>
  <c r="AE80" i="3"/>
  <c r="X2" i="17" s="1"/>
  <c r="AE32" i="3"/>
  <c r="X3" i="10" s="1"/>
  <c r="AE21" i="3"/>
  <c r="X6" i="8" s="1"/>
  <c r="AF9" i="3"/>
  <c r="AF10" i="3" s="1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X3" i="18"/>
  <c r="AE13" i="3"/>
  <c r="X5" i="2" s="1"/>
  <c r="AE14" i="3"/>
  <c r="X6" i="2" s="1"/>
  <c r="AE11" i="3"/>
  <c r="X3" i="2" s="1"/>
  <c r="X2" i="2"/>
  <c r="AF36" i="3" l="1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Y8" i="18" s="1"/>
  <c r="AF86" i="3"/>
  <c r="Y8" i="17" s="1"/>
  <c r="AF92" i="3"/>
  <c r="Y7" i="18" s="1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Y6" i="18" s="1"/>
  <c r="AF89" i="3"/>
  <c r="Y4" i="18" s="1"/>
  <c r="AF42" i="3"/>
  <c r="Y6" i="11" s="1"/>
  <c r="AF52" i="3"/>
  <c r="Y2" i="13" s="1"/>
  <c r="AF90" i="3"/>
  <c r="Y5" i="18" s="1"/>
  <c r="AF88" i="3"/>
  <c r="Y3" i="18" s="1"/>
  <c r="AF87" i="3"/>
  <c r="Y2" i="18" s="1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80" i="3"/>
  <c r="Y2" i="17" s="1"/>
  <c r="AF31" i="3"/>
  <c r="Y2" i="10" s="1"/>
  <c r="AF24" i="3"/>
  <c r="Y2" i="9" s="1"/>
  <c r="AF32" i="3"/>
  <c r="Y3" i="10" s="1"/>
  <c r="AF28" i="3"/>
  <c r="Y6" i="9" s="1"/>
  <c r="AF21" i="3"/>
  <c r="Y6" i="8" s="1"/>
  <c r="AF17" i="3"/>
  <c r="Y2" i="8" s="1"/>
  <c r="AG9" i="3"/>
  <c r="AG10" i="3" s="1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4" i="3"/>
  <c r="Y6" i="2" s="1"/>
  <c r="AF11" i="3"/>
  <c r="Y3" i="2" s="1"/>
  <c r="Y2" i="2"/>
  <c r="AG36" i="3" l="1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Z7" i="18" s="1"/>
  <c r="AG93" i="3"/>
  <c r="Z8" i="18" s="1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AG42" i="3"/>
  <c r="AG91" i="3"/>
  <c r="Z6" i="18" s="1"/>
  <c r="AG89" i="3"/>
  <c r="Z4" i="18" s="1"/>
  <c r="AG90" i="3"/>
  <c r="Z5" i="18" s="1"/>
  <c r="AG88" i="3"/>
  <c r="Z3" i="18" s="1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80" i="3"/>
  <c r="Z2" i="17" s="1"/>
  <c r="AG31" i="3"/>
  <c r="Z2" i="10" s="1"/>
  <c r="AG17" i="3"/>
  <c r="Z2" i="8" s="1"/>
  <c r="AG24" i="3"/>
  <c r="Z2" i="9" s="1"/>
  <c r="AG28" i="3"/>
  <c r="Z6" i="9" s="1"/>
  <c r="AG21" i="3"/>
  <c r="Z6" i="8" s="1"/>
  <c r="AG25" i="3"/>
  <c r="Z3" i="9" s="1"/>
  <c r="AH9" i="3"/>
  <c r="AH10" i="3" s="1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3" i="13"/>
  <c r="Z6" i="11"/>
  <c r="Z2" i="18"/>
  <c r="AG13" i="3"/>
  <c r="Z5" i="2" s="1"/>
  <c r="AG14" i="3"/>
  <c r="Z6" i="2" s="1"/>
  <c r="Z2" i="2"/>
  <c r="AG11" i="3"/>
  <c r="Z3" i="2" s="1"/>
  <c r="AH36" i="3" l="1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A7" i="18" s="1"/>
  <c r="AH93" i="3"/>
  <c r="AA8" i="18" s="1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H91" i="3"/>
  <c r="AA6" i="18" s="1"/>
  <c r="AH89" i="3"/>
  <c r="AA4" i="18" s="1"/>
  <c r="AH88" i="3"/>
  <c r="AA3" i="18" s="1"/>
  <c r="AH90" i="3"/>
  <c r="AA5" i="18" s="1"/>
  <c r="AH87" i="3"/>
  <c r="AA2" i="18" s="1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1" i="3"/>
  <c r="AA2" i="10" s="1"/>
  <c r="AH32" i="3"/>
  <c r="AA3" i="10" s="1"/>
  <c r="AH80" i="3"/>
  <c r="AA2" i="17" s="1"/>
  <c r="AH24" i="3"/>
  <c r="AA2" i="9" s="1"/>
  <c r="AH21" i="3"/>
  <c r="AA6" i="8" s="1"/>
  <c r="AH17" i="3"/>
  <c r="AA2" i="8" s="1"/>
  <c r="AI9" i="3"/>
  <c r="AI10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A3" i="13"/>
  <c r="AH13" i="3"/>
  <c r="AA5" i="2" s="1"/>
  <c r="AA2" i="2"/>
  <c r="AH11" i="3"/>
  <c r="AA3" i="2" s="1"/>
  <c r="AH14" i="3"/>
  <c r="AA6" i="2" s="1"/>
  <c r="AI36" i="3" l="1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B8" i="18" s="1"/>
  <c r="AI92" i="3"/>
  <c r="AB7" i="18" s="1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B5" i="18" s="1"/>
  <c r="AI88" i="3"/>
  <c r="AB3" i="18" s="1"/>
  <c r="AI87" i="3"/>
  <c r="AB2" i="18" s="1"/>
  <c r="AI42" i="3"/>
  <c r="AB6" i="11" s="1"/>
  <c r="AI91" i="3"/>
  <c r="AB6" i="18" s="1"/>
  <c r="AI53" i="3"/>
  <c r="AB3" i="13" s="1"/>
  <c r="AI89" i="3"/>
  <c r="AB4" i="18" s="1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80" i="3"/>
  <c r="AB2" i="17" s="1"/>
  <c r="AI28" i="3"/>
  <c r="AB6" i="9" s="1"/>
  <c r="AI24" i="3"/>
  <c r="AB2" i="9" s="1"/>
  <c r="AI32" i="3"/>
  <c r="AB3" i="10" s="1"/>
  <c r="AI21" i="3"/>
  <c r="AB6" i="8" s="1"/>
  <c r="AI31" i="3"/>
  <c r="AB2" i="10" s="1"/>
  <c r="AI25" i="3"/>
  <c r="AB3" i="9" s="1"/>
  <c r="AI17" i="3"/>
  <c r="AB2" i="8" s="1"/>
  <c r="AJ9" i="3"/>
  <c r="AJ10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4" i="3"/>
  <c r="AB6" i="2" s="1"/>
  <c r="AI11" i="3"/>
  <c r="AB3" i="2" s="1"/>
  <c r="AB2" i="2"/>
  <c r="AJ36" i="3" l="1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C8" i="18" s="1"/>
  <c r="AJ92" i="3"/>
  <c r="AC7" i="18" s="1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C5" i="18" s="1"/>
  <c r="AJ53" i="3"/>
  <c r="AJ88" i="3"/>
  <c r="AC3" i="18" s="1"/>
  <c r="AJ87" i="3"/>
  <c r="AC2" i="18" s="1"/>
  <c r="AJ91" i="3"/>
  <c r="AC6" i="18" s="1"/>
  <c r="AJ89" i="3"/>
  <c r="AC4" i="18" s="1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1" i="3"/>
  <c r="AC2" i="10" s="1"/>
  <c r="AJ32" i="3"/>
  <c r="AC3" i="10" s="1"/>
  <c r="AJ28" i="3"/>
  <c r="AC6" i="9" s="1"/>
  <c r="AJ24" i="3"/>
  <c r="AC2" i="9" s="1"/>
  <c r="AJ21" i="3"/>
  <c r="AC6" i="8" s="1"/>
  <c r="AJ25" i="3"/>
  <c r="AC3" i="9" s="1"/>
  <c r="AJ80" i="3"/>
  <c r="AC2" i="17" s="1"/>
  <c r="AJ17" i="3"/>
  <c r="AC2" i="8" s="1"/>
  <c r="AK9" i="3"/>
  <c r="AK10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C3" i="13"/>
  <c r="AJ13" i="3"/>
  <c r="AC5" i="2" s="1"/>
  <c r="AJ11" i="3"/>
  <c r="AC3" i="2" s="1"/>
  <c r="AC2" i="2"/>
  <c r="AJ14" i="3"/>
  <c r="AC6" i="2" s="1"/>
  <c r="AK36" i="3" l="1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D7" i="18" s="1"/>
  <c r="AK93" i="3"/>
  <c r="AD8" i="18" s="1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D2" i="18" s="1"/>
  <c r="AK53" i="3"/>
  <c r="AD3" i="13" s="1"/>
  <c r="AK91" i="3"/>
  <c r="AD6" i="18" s="1"/>
  <c r="AK89" i="3"/>
  <c r="AD4" i="18" s="1"/>
  <c r="AK90" i="3"/>
  <c r="AD5" i="18" s="1"/>
  <c r="AK88" i="3"/>
  <c r="AD3" i="18" s="1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1" i="3"/>
  <c r="AD2" i="10" s="1"/>
  <c r="AK32" i="3"/>
  <c r="AD3" i="10" s="1"/>
  <c r="AK80" i="3"/>
  <c r="AD2" i="17" s="1"/>
  <c r="AK24" i="3"/>
  <c r="AD2" i="9" s="1"/>
  <c r="AK25" i="3"/>
  <c r="AD3" i="9" s="1"/>
  <c r="AK17" i="3"/>
  <c r="AD2" i="8" s="1"/>
  <c r="AK21" i="3"/>
  <c r="AD6" i="8" s="1"/>
  <c r="AL9" i="3"/>
  <c r="AL10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D2" i="2"/>
  <c r="AK14" i="3"/>
  <c r="AD6" i="2" s="1"/>
  <c r="AK11" i="3"/>
  <c r="AD3" i="2" s="1"/>
  <c r="AL36" i="3" l="1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E7" i="18" s="1"/>
  <c r="AL93" i="3"/>
  <c r="AE8" i="18" s="1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E5" i="18" s="1"/>
  <c r="AL88" i="3"/>
  <c r="AE3" i="18" s="1"/>
  <c r="AL42" i="3"/>
  <c r="AE6" i="11" s="1"/>
  <c r="AL53" i="3"/>
  <c r="AE3" i="13" s="1"/>
  <c r="AL91" i="3"/>
  <c r="AE6" i="18" s="1"/>
  <c r="AL89" i="3"/>
  <c r="AE4" i="18" s="1"/>
  <c r="AL87" i="3"/>
  <c r="AE2" i="18" s="1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1" i="3"/>
  <c r="AE2" i="10" s="1"/>
  <c r="AL35" i="3"/>
  <c r="AE6" i="10" s="1"/>
  <c r="AL28" i="3"/>
  <c r="AE6" i="9" s="1"/>
  <c r="AL25" i="3"/>
  <c r="AE3" i="9" s="1"/>
  <c r="AL80" i="3"/>
  <c r="AE2" i="17" s="1"/>
  <c r="AL17" i="3"/>
  <c r="AE2" i="8" s="1"/>
  <c r="AL21" i="3"/>
  <c r="AE6" i="8" s="1"/>
  <c r="AL24" i="3"/>
  <c r="AE2" i="9" s="1"/>
  <c r="AL32" i="3"/>
  <c r="AE3" i="10" s="1"/>
  <c r="AM9" i="3"/>
  <c r="AM10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4" i="3"/>
  <c r="AE6" i="2" s="1"/>
  <c r="AL11" i="3"/>
  <c r="AE3" i="2" s="1"/>
  <c r="AE2" i="2"/>
  <c r="AM36" i="3" l="1"/>
  <c r="AF7" i="10" s="1"/>
  <c r="AM37" i="3"/>
  <c r="AF8" i="10" s="1"/>
  <c r="AM57" i="3"/>
  <c r="AF7" i="13" s="1"/>
  <c r="AM44" i="3"/>
  <c r="AF8" i="11" s="1"/>
  <c r="AM50" i="3"/>
  <c r="AF7" i="12" s="1"/>
  <c r="AM58" i="3"/>
  <c r="AF8" i="13" s="1"/>
  <c r="AM43" i="3"/>
  <c r="AF7" i="11" s="1"/>
  <c r="AM51" i="3"/>
  <c r="AF8" i="12" s="1"/>
  <c r="AM64" i="3"/>
  <c r="AF7" i="14" s="1"/>
  <c r="AM65" i="3"/>
  <c r="AF8" i="14" s="1"/>
  <c r="AM71" i="3"/>
  <c r="AF7" i="15" s="1"/>
  <c r="AM79" i="3"/>
  <c r="AF8" i="16" s="1"/>
  <c r="AM72" i="3"/>
  <c r="AF8" i="15" s="1"/>
  <c r="AM78" i="3"/>
  <c r="AF7" i="16" s="1"/>
  <c r="AM93" i="3"/>
  <c r="AF8" i="18" s="1"/>
  <c r="AM85" i="3"/>
  <c r="AF7" i="17" s="1"/>
  <c r="AM92" i="3"/>
  <c r="AF7" i="18" s="1"/>
  <c r="AM29" i="3"/>
  <c r="AF7" i="9" s="1"/>
  <c r="AM22" i="3"/>
  <c r="AF7" i="8" s="1"/>
  <c r="AM30" i="3"/>
  <c r="AF8" i="9" s="1"/>
  <c r="AM86" i="3"/>
  <c r="AF8" i="17" s="1"/>
  <c r="AM15" i="3"/>
  <c r="AF7" i="2" s="1"/>
  <c r="AM18" i="3"/>
  <c r="AF3" i="8" s="1"/>
  <c r="AM16" i="3"/>
  <c r="AF8" i="2" s="1"/>
  <c r="AM23" i="3"/>
  <c r="AF8" i="8" s="1"/>
  <c r="AM90" i="3"/>
  <c r="AM87" i="3"/>
  <c r="AF2" i="18" s="1"/>
  <c r="AM42" i="3"/>
  <c r="AF6" i="11" s="1"/>
  <c r="AM91" i="3"/>
  <c r="AF6" i="18" s="1"/>
  <c r="AM53" i="3"/>
  <c r="AF3" i="13" s="1"/>
  <c r="AM89" i="3"/>
  <c r="AF4" i="18" s="1"/>
  <c r="AM88" i="3"/>
  <c r="AF3" i="18" s="1"/>
  <c r="AM52" i="3"/>
  <c r="AF2" i="13" s="1"/>
  <c r="AM75" i="3"/>
  <c r="AF4" i="16" s="1"/>
  <c r="AM70" i="3"/>
  <c r="AF6" i="15" s="1"/>
  <c r="AM76" i="3"/>
  <c r="AF5" i="16" s="1"/>
  <c r="AM66" i="3"/>
  <c r="AF2" i="15" s="1"/>
  <c r="AM41" i="3"/>
  <c r="AF5" i="11" s="1"/>
  <c r="AM62" i="3"/>
  <c r="AF5" i="14" s="1"/>
  <c r="AM46" i="3"/>
  <c r="AF3" i="12" s="1"/>
  <c r="AM82" i="3"/>
  <c r="AF4" i="17" s="1"/>
  <c r="AM56" i="3"/>
  <c r="AF6" i="13" s="1"/>
  <c r="AM67" i="3"/>
  <c r="AF3" i="15" s="1"/>
  <c r="AM60" i="3"/>
  <c r="AF3" i="14" s="1"/>
  <c r="AM39" i="3"/>
  <c r="AF3" i="11" s="1"/>
  <c r="AM77" i="3"/>
  <c r="AF6" i="16" s="1"/>
  <c r="AM68" i="3"/>
  <c r="AF4" i="15" s="1"/>
  <c r="AM34" i="3"/>
  <c r="AF5" i="10" s="1"/>
  <c r="AM49" i="3"/>
  <c r="AF6" i="12" s="1"/>
  <c r="AM74" i="3"/>
  <c r="AF3" i="16" s="1"/>
  <c r="AM55" i="3"/>
  <c r="AF5" i="13" s="1"/>
  <c r="AM48" i="3"/>
  <c r="AF5" i="12" s="1"/>
  <c r="AM63" i="3"/>
  <c r="AF6" i="14" s="1"/>
  <c r="AM61" i="3"/>
  <c r="AF4" i="14" s="1"/>
  <c r="AM47" i="3"/>
  <c r="AF4" i="12" s="1"/>
  <c r="AM40" i="3"/>
  <c r="AF4" i="11" s="1"/>
  <c r="AM69" i="3"/>
  <c r="AF5" i="15" s="1"/>
  <c r="AM73" i="3"/>
  <c r="AF2" i="16" s="1"/>
  <c r="AM59" i="3"/>
  <c r="AF2" i="14" s="1"/>
  <c r="AM38" i="3"/>
  <c r="AF2" i="11" s="1"/>
  <c r="AM45" i="3"/>
  <c r="AF2" i="12" s="1"/>
  <c r="AM27" i="3"/>
  <c r="AF5" i="9" s="1"/>
  <c r="AM19" i="3"/>
  <c r="AF4" i="8" s="1"/>
  <c r="AM54" i="3"/>
  <c r="AF4" i="13" s="1"/>
  <c r="AM20" i="3"/>
  <c r="AF5" i="8" s="1"/>
  <c r="AM81" i="3"/>
  <c r="AF3" i="17" s="1"/>
  <c r="AM33" i="3"/>
  <c r="AF4" i="10" s="1"/>
  <c r="AM84" i="3"/>
  <c r="AF6" i="17" s="1"/>
  <c r="AM26" i="3"/>
  <c r="AF4" i="9" s="1"/>
  <c r="AM83" i="3"/>
  <c r="AF5" i="17" s="1"/>
  <c r="AM35" i="3"/>
  <c r="AF6" i="10" s="1"/>
  <c r="AM24" i="3"/>
  <c r="AF2" i="9" s="1"/>
  <c r="AM32" i="3"/>
  <c r="AF3" i="10" s="1"/>
  <c r="AM80" i="3"/>
  <c r="AF2" i="17" s="1"/>
  <c r="AM25" i="3"/>
  <c r="AF3" i="9" s="1"/>
  <c r="AM28" i="3"/>
  <c r="AF6" i="9" s="1"/>
  <c r="AM31" i="3"/>
  <c r="AF2" i="10" s="1"/>
  <c r="AM21" i="3"/>
  <c r="AF6" i="8" s="1"/>
  <c r="AM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M12" i="3"/>
  <c r="AF4" i="2" s="1"/>
  <c r="AF5" i="18"/>
  <c r="AM13" i="3"/>
  <c r="AF5" i="2" s="1"/>
  <c r="AM14" i="3"/>
  <c r="AF6" i="2" s="1"/>
  <c r="AF2" i="2"/>
  <c r="AM11" i="3"/>
  <c r="AF3" i="2" s="1"/>
</calcChain>
</file>

<file path=xl/sharedStrings.xml><?xml version="1.0" encoding="utf-8"?>
<sst xmlns="http://schemas.openxmlformats.org/spreadsheetml/2006/main" count="1743" uniqueCount="934">
  <si>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</si>
  <si>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</si>
  <si>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</si>
  <si>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</si>
  <si>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</si>
  <si>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</si>
  <si>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</si>
  <si>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</si>
  <si>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</si>
  <si>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</si>
  <si>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</si>
  <si>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</si>
  <si>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</si>
  <si>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</si>
  <si>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</si>
  <si>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</si>
  <si>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</si>
  <si>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</si>
  <si>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</si>
  <si>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</si>
  <si>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</si>
  <si>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</si>
  <si>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</si>
  <si>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</si>
  <si>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</si>
  <si>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</si>
  <si>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</si>
  <si>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</si>
  <si>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</si>
  <si>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</si>
  <si>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</si>
  <si>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</si>
  <si>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</si>
  <si>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</si>
  <si>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</si>
  <si>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</si>
  <si>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</si>
  <si>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</si>
  <si>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</si>
  <si>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</si>
  <si>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</si>
  <si>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</si>
  <si>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</si>
  <si>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</si>
  <si>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</si>
  <si>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</si>
  <si>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</si>
  <si>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</si>
  <si>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</si>
  <si>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</si>
  <si>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</si>
  <si>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</si>
  <si>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</si>
  <si>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</si>
  <si>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</si>
  <si>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</si>
  <si>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</si>
  <si>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</si>
  <si>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</si>
  <si>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</si>
  <si>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</si>
  <si>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</si>
  <si>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</si>
  <si>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</si>
  <si>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</si>
  <si>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</si>
  <si>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</si>
  <si>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</si>
  <si>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</si>
  <si>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</si>
  <si>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</si>
  <si>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</si>
  <si>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</si>
  <si>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</si>
  <si>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</si>
  <si>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</si>
  <si>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</si>
  <si>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</si>
  <si>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</si>
  <si>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</si>
  <si>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</si>
  <si>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</si>
  <si>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</si>
  <si>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</si>
  <si>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</si>
  <si>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</si>
  <si>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</si>
  <si>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</si>
  <si>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</si>
  <si>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</si>
  <si>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</si>
  <si>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</si>
  <si>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</si>
  <si>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</si>
  <si>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</si>
  <si>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</si>
  <si>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</si>
  <si>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</si>
  <si>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</si>
  <si>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</si>
  <si>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</si>
  <si>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</si>
  <si>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</si>
  <si>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</si>
  <si>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</si>
  <si>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</si>
  <si>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</si>
  <si>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</si>
  <si>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</si>
  <si>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</si>
  <si>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</si>
  <si>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</si>
  <si>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</si>
  <si>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</si>
  <si>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</si>
  <si>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</si>
  <si>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</si>
  <si>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</si>
  <si>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</si>
  <si>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</si>
  <si>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</si>
  <si>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</si>
  <si>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</si>
  <si>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</si>
  <si>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</si>
  <si>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</si>
  <si>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</si>
  <si>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</si>
  <si>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</si>
  <si>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</si>
  <si>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</si>
  <si>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</si>
  <si>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</si>
  <si>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</si>
  <si>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</si>
  <si>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</si>
  <si>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</si>
  <si>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</si>
  <si>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</si>
  <si>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</si>
  <si>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</si>
  <si>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</si>
  <si>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</si>
  <si>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</si>
  <si>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</si>
  <si>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</si>
  <si>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</si>
  <si>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</si>
  <si>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</si>
  <si>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</si>
  <si>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</si>
  <si>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</si>
  <si>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</si>
  <si>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</si>
  <si>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</si>
  <si>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</si>
  <si>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</si>
  <si>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reaching 100% max sales in 2042, in combination with our other transportation</t>
  </si>
  <si>
    <t xml:space="preserve">on EV projections from the Edison Foundation (EEI, graph on right). We find that </t>
  </si>
  <si>
    <t>EEI/IEI sales %</t>
  </si>
  <si>
    <t>EPS sales % (found by running Vensim)</t>
  </si>
  <si>
    <t>sector input data, produces EV sale projections in line with EEI (see below).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</si>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</sst>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Data!$I$10:$AN$10</c:f>
              <c:numCache>
                <c:formatCode>General</c:formatCode>
                <c:ptCount val="32"/>
                <c:pt idx="0" formatCode="0.0000">
                  <c:v>1.0837883285483643E-2</c:v>
                </c:pt>
                <c:pt idx="1">
                  <c:v>2.0409184710107893E-2</c:v>
                </c:pt>
                <c:pt idx="2">
                  <c:v>2.5031918810839542E-2</c:v>
                </c:pt>
                <c:pt idx="3">
                  <c:v>3.1827223034845503E-2</c:v>
                </c:pt>
                <c:pt idx="4">
                  <c:v>4.1745987990432193E-2</c:v>
                </c:pt>
                <c:pt idx="5">
                  <c:v>5.6075951276750156E-2</c:v>
                </c:pt>
                <c:pt idx="6">
                  <c:v>7.6474624503481442E-2</c:v>
                </c:pt>
                <c:pt idx="7">
                  <c:v>0.10490831354701337</c:v>
                </c:pt>
                <c:pt idx="8">
                  <c:v>0.14340261004231847</c:v>
                </c:pt>
                <c:pt idx="9">
                  <c:v>0.19350935510634981</c:v>
                </c:pt>
                <c:pt idx="10">
                  <c:v>0.25549827799433322</c:v>
                </c:pt>
                <c:pt idx="11">
                  <c:v>0.32753837889479648</c:v>
                </c:pt>
                <c:pt idx="12">
                  <c:v>0.40541894164274184</c:v>
                </c:pt>
                <c:pt idx="13">
                  <c:v>0.4832995043906872</c:v>
                </c:pt>
                <c:pt idx="14">
                  <c:v>0.55533960529115045</c:v>
                </c:pt>
                <c:pt idx="15">
                  <c:v>0.61732852817913386</c:v>
                </c:pt>
                <c:pt idx="16">
                  <c:v>0.66743527324316521</c:v>
                </c:pt>
                <c:pt idx="17">
                  <c:v>0.70592956973847021</c:v>
                </c:pt>
                <c:pt idx="18">
                  <c:v>0.73436325878200226</c:v>
                </c:pt>
                <c:pt idx="19">
                  <c:v>0.75476193200873354</c:v>
                </c:pt>
                <c:pt idx="20">
                  <c:v>0.76909189529505151</c:v>
                </c:pt>
                <c:pt idx="21">
                  <c:v>0.77901066025063814</c:v>
                </c:pt>
                <c:pt idx="22">
                  <c:v>0.78580596447464413</c:v>
                </c:pt>
                <c:pt idx="23">
                  <c:v>0.79042869857537579</c:v>
                </c:pt>
                <c:pt idx="24">
                  <c:v>0.79355840807093958</c:v>
                </c:pt>
                <c:pt idx="25">
                  <c:v>0.79567042074758121</c:v>
                </c:pt>
                <c:pt idx="26">
                  <c:v>0.7970925374424771</c:v>
                </c:pt>
                <c:pt idx="27">
                  <c:v>0.79804869947587287</c:v>
                </c:pt>
                <c:pt idx="28">
                  <c:v>0.79869093702836125</c:v>
                </c:pt>
                <c:pt idx="29">
                  <c:v>0.79912202870938687</c:v>
                </c:pt>
                <c:pt idx="30">
                  <c:v>0.7994112623063595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83343</xdr:colOff>
      <xdr:row>13</xdr:row>
      <xdr:rowOff>150017</xdr:rowOff>
    </xdr:from>
    <xdr:to>
      <xdr:col>17</xdr:col>
      <xdr:colOff>88106</xdr:colOff>
      <xdr:row>28</xdr:row>
      <xdr:rowOff>173830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hcar.net/library/rapport/rapport233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"/>
  <sheetViews>
    <sheetView workbookViewId="0">
      <selection activeCell="B84" sqref="B84"/>
    </sheetView>
  </sheetViews>
  <sheetFormatPr baseColWidth="10" defaultColWidth="9.1640625" defaultRowHeight="15" x14ac:dyDescent="0.2"/>
  <cols>
    <col min="1" max="1" width="9.1640625" style="15"/>
    <col min="2" max="2" width="56.33203125" style="15" customWidth="1"/>
    <col min="3" max="16384" width="9.1640625" style="15"/>
  </cols>
  <sheetData>
    <row r="1" spans="1:3" x14ac:dyDescent="0.2">
      <c r="A1" s="14" t="s">
        <v>1</v>
      </c>
      <c r="C1" s="48">
        <v>44307</v>
      </c>
    </row>
    <row r="3" spans="1:3" x14ac:dyDescent="0.2">
      <c r="A3" s="14" t="s">
        <v>0</v>
      </c>
      <c r="B3" s="16" t="s">
        <v>80</v>
      </c>
    </row>
    <row r="4" spans="1:3" x14ac:dyDescent="0.2">
      <c r="B4" s="15" t="s">
        <v>35</v>
      </c>
    </row>
    <row r="5" spans="1:3" x14ac:dyDescent="0.2">
      <c r="B5" s="3">
        <v>2020</v>
      </c>
    </row>
    <row r="6" spans="1:3" x14ac:dyDescent="0.2">
      <c r="B6" s="15" t="s">
        <v>142</v>
      </c>
    </row>
    <row r="7" spans="1:3" x14ac:dyDescent="0.2">
      <c r="B7" s="15" t="s">
        <v>145</v>
      </c>
    </row>
    <row r="8" spans="1:3" x14ac:dyDescent="0.2">
      <c r="B8" s="15" t="s">
        <v>143</v>
      </c>
    </row>
    <row r="10" spans="1:3" x14ac:dyDescent="0.2">
      <c r="B10" s="16" t="s">
        <v>81</v>
      </c>
    </row>
    <row r="11" spans="1:3" x14ac:dyDescent="0.2">
      <c r="B11" s="15" t="s">
        <v>166</v>
      </c>
    </row>
    <row r="12" spans="1:3" x14ac:dyDescent="0.2">
      <c r="B12" s="3">
        <v>2018</v>
      </c>
    </row>
    <row r="13" spans="1:3" x14ac:dyDescent="0.2">
      <c r="B13" s="15" t="s">
        <v>164</v>
      </c>
    </row>
    <row r="14" spans="1:3" x14ac:dyDescent="0.2">
      <c r="B14" s="45" t="s">
        <v>165</v>
      </c>
    </row>
    <row r="15" spans="1:3" x14ac:dyDescent="0.2">
      <c r="B15" s="15" t="s">
        <v>167</v>
      </c>
    </row>
    <row r="17" spans="2:2" x14ac:dyDescent="0.2">
      <c r="B17" s="16" t="s">
        <v>82</v>
      </c>
    </row>
    <row r="18" spans="2:2" x14ac:dyDescent="0.2">
      <c r="B18" s="15" t="s">
        <v>35</v>
      </c>
    </row>
    <row r="19" spans="2:2" x14ac:dyDescent="0.2">
      <c r="B19" s="3">
        <v>2020</v>
      </c>
    </row>
    <row r="20" spans="2:2" x14ac:dyDescent="0.2">
      <c r="B20" s="15" t="s">
        <v>142</v>
      </c>
    </row>
    <row r="21" spans="2:2" x14ac:dyDescent="0.2">
      <c r="B21" s="15" t="s">
        <v>146</v>
      </c>
    </row>
    <row r="22" spans="2:2" x14ac:dyDescent="0.2">
      <c r="B22" s="15" t="s">
        <v>144</v>
      </c>
    </row>
    <row r="24" spans="2:2" x14ac:dyDescent="0.2">
      <c r="B24" s="16" t="s">
        <v>83</v>
      </c>
    </row>
    <row r="25" spans="2:2" x14ac:dyDescent="0.2">
      <c r="B25" s="17" t="s">
        <v>49</v>
      </c>
    </row>
    <row r="27" spans="2:2" x14ac:dyDescent="0.2">
      <c r="B27" s="16" t="s">
        <v>84</v>
      </c>
    </row>
    <row r="28" spans="2:2" x14ac:dyDescent="0.2">
      <c r="B28" s="18" t="s">
        <v>59</v>
      </c>
    </row>
    <row r="29" spans="2:2" x14ac:dyDescent="0.2">
      <c r="B29" s="7">
        <v>2014</v>
      </c>
    </row>
    <row r="30" spans="2:2" x14ac:dyDescent="0.2">
      <c r="B30" s="18" t="s">
        <v>60</v>
      </c>
    </row>
    <row r="31" spans="2:2" x14ac:dyDescent="0.2">
      <c r="B31" s="18" t="s">
        <v>61</v>
      </c>
    </row>
    <row r="32" spans="2:2" x14ac:dyDescent="0.2">
      <c r="B32" s="18"/>
    </row>
    <row r="33" spans="1:2" x14ac:dyDescent="0.2">
      <c r="B33" s="18" t="s">
        <v>62</v>
      </c>
    </row>
    <row r="34" spans="1:2" x14ac:dyDescent="0.2">
      <c r="B34" s="7">
        <v>2015</v>
      </c>
    </row>
    <row r="35" spans="1:2" x14ac:dyDescent="0.2">
      <c r="B35" s="18" t="s">
        <v>63</v>
      </c>
    </row>
    <row r="36" spans="1:2" x14ac:dyDescent="0.2">
      <c r="B36" s="18" t="s">
        <v>64</v>
      </c>
    </row>
    <row r="38" spans="1:2" x14ac:dyDescent="0.2">
      <c r="A38" s="14" t="s">
        <v>7</v>
      </c>
    </row>
    <row r="39" spans="1:2" x14ac:dyDescent="0.2">
      <c r="A39" s="36" t="s">
        <v>131</v>
      </c>
    </row>
    <row r="40" spans="1:2" x14ac:dyDescent="0.2">
      <c r="A40" s="36" t="s">
        <v>132</v>
      </c>
    </row>
    <row r="41" spans="1:2" x14ac:dyDescent="0.2">
      <c r="A41" s="14"/>
    </row>
    <row r="42" spans="1:2" x14ac:dyDescent="0.2">
      <c r="A42" s="15" t="s">
        <v>8</v>
      </c>
    </row>
    <row r="43" spans="1:2" x14ac:dyDescent="0.2">
      <c r="A43" s="15" t="s">
        <v>9</v>
      </c>
    </row>
    <row r="45" spans="1:2" x14ac:dyDescent="0.2">
      <c r="A45" s="15" t="s">
        <v>111</v>
      </c>
    </row>
    <row r="46" spans="1:2" x14ac:dyDescent="0.2">
      <c r="A46" s="15" t="s">
        <v>36</v>
      </c>
    </row>
    <row r="47" spans="1:2" x14ac:dyDescent="0.2">
      <c r="A47" s="15" t="s">
        <v>37</v>
      </c>
    </row>
    <row r="48" spans="1:2" x14ac:dyDescent="0.2">
      <c r="A48" s="15" t="s">
        <v>38</v>
      </c>
    </row>
    <row r="50" spans="1:2" x14ac:dyDescent="0.2">
      <c r="A50" s="16" t="s">
        <v>34</v>
      </c>
      <c r="B50" s="19"/>
    </row>
    <row r="52" spans="1:2" x14ac:dyDescent="0.2">
      <c r="B52" s="16" t="s">
        <v>45</v>
      </c>
    </row>
    <row r="53" spans="1:2" x14ac:dyDescent="0.2">
      <c r="B53" s="20"/>
    </row>
    <row r="54" spans="1:2" x14ac:dyDescent="0.2">
      <c r="B54" s="15" t="s">
        <v>29</v>
      </c>
    </row>
    <row r="55" spans="1:2" x14ac:dyDescent="0.2">
      <c r="B55" s="15" t="s">
        <v>30</v>
      </c>
    </row>
    <row r="56" spans="1:2" x14ac:dyDescent="0.2">
      <c r="B56" s="15" t="s">
        <v>31</v>
      </c>
    </row>
    <row r="58" spans="1:2" x14ac:dyDescent="0.2">
      <c r="B58" s="15" t="s">
        <v>32</v>
      </c>
    </row>
    <row r="59" spans="1:2" x14ac:dyDescent="0.2">
      <c r="B59" s="15" t="s">
        <v>33</v>
      </c>
    </row>
    <row r="61" spans="1:2" x14ac:dyDescent="0.2">
      <c r="B61" s="15" t="s">
        <v>26</v>
      </c>
    </row>
    <row r="62" spans="1:2" x14ac:dyDescent="0.2">
      <c r="B62" s="15" t="s">
        <v>27</v>
      </c>
    </row>
    <row r="63" spans="1:2" x14ac:dyDescent="0.2">
      <c r="B63" s="15" t="s">
        <v>28</v>
      </c>
    </row>
    <row r="65" spans="2:2" x14ac:dyDescent="0.2">
      <c r="B65" s="16" t="s">
        <v>46</v>
      </c>
    </row>
    <row r="67" spans="2:2" x14ac:dyDescent="0.2">
      <c r="B67" s="15" t="s">
        <v>147</v>
      </c>
    </row>
    <row r="68" spans="2:2" x14ac:dyDescent="0.2">
      <c r="B68" s="15" t="s">
        <v>148</v>
      </c>
    </row>
    <row r="69" spans="2:2" x14ac:dyDescent="0.2">
      <c r="B69" s="15" t="s">
        <v>149</v>
      </c>
    </row>
    <row r="70" spans="2:2" x14ac:dyDescent="0.2">
      <c r="B70" s="15" t="s">
        <v>150</v>
      </c>
    </row>
    <row r="72" spans="2:2" x14ac:dyDescent="0.2">
      <c r="B72" s="15" t="s">
        <v>168</v>
      </c>
    </row>
    <row r="73" spans="2:2" x14ac:dyDescent="0.2">
      <c r="B73" s="15" t="s">
        <v>44</v>
      </c>
    </row>
    <row r="75" spans="2:2" x14ac:dyDescent="0.2">
      <c r="B75" s="15" t="s">
        <v>47</v>
      </c>
    </row>
    <row r="76" spans="2:2" x14ac:dyDescent="0.2">
      <c r="B76" s="15" t="s">
        <v>48</v>
      </c>
    </row>
    <row r="78" spans="2:2" x14ac:dyDescent="0.2">
      <c r="B78" s="15" t="s">
        <v>50</v>
      </c>
    </row>
    <row r="79" spans="2:2" x14ac:dyDescent="0.2">
      <c r="B79" s="15" t="s">
        <v>48</v>
      </c>
    </row>
    <row r="81" spans="2:2" x14ac:dyDescent="0.2">
      <c r="B81" s="16" t="s">
        <v>51</v>
      </c>
    </row>
    <row r="83" spans="2:2" x14ac:dyDescent="0.2">
      <c r="B83" s="15" t="s">
        <v>77</v>
      </c>
    </row>
    <row r="84" spans="2:2" x14ac:dyDescent="0.2">
      <c r="B84" s="15" t="s">
        <v>169</v>
      </c>
    </row>
    <row r="85" spans="2:2" x14ac:dyDescent="0.2">
      <c r="B85" s="15" t="s">
        <v>170</v>
      </c>
    </row>
    <row r="86" spans="2:2" x14ac:dyDescent="0.2">
      <c r="B86" s="15" t="s">
        <v>171</v>
      </c>
    </row>
    <row r="88" spans="2:2" x14ac:dyDescent="0.2">
      <c r="B88" s="15" t="s">
        <v>85</v>
      </c>
    </row>
    <row r="89" spans="2:2" x14ac:dyDescent="0.2">
      <c r="B89" s="15" t="s">
        <v>78</v>
      </c>
    </row>
    <row r="90" spans="2:2" x14ac:dyDescent="0.2">
      <c r="B90" s="15" t="s">
        <v>89</v>
      </c>
    </row>
    <row r="91" spans="2:2" x14ac:dyDescent="0.2">
      <c r="B91" s="15" t="s">
        <v>79</v>
      </c>
    </row>
    <row r="92" spans="2:2" x14ac:dyDescent="0.2">
      <c r="B92" s="15" t="s">
        <v>90</v>
      </c>
    </row>
    <row r="93" spans="2:2" x14ac:dyDescent="0.2">
      <c r="B93" s="15" t="s">
        <v>86</v>
      </c>
    </row>
    <row r="94" spans="2:2" x14ac:dyDescent="0.2">
      <c r="B94" s="15" t="s">
        <v>87</v>
      </c>
    </row>
    <row r="95" spans="2:2" x14ac:dyDescent="0.2">
      <c r="B95" s="15" t="s">
        <v>88</v>
      </c>
    </row>
    <row r="97" spans="2:2" x14ac:dyDescent="0.2">
      <c r="B97" s="15" t="s">
        <v>112</v>
      </c>
    </row>
    <row r="98" spans="2:2" x14ac:dyDescent="0.2">
      <c r="B98" s="15" t="s">
        <v>116</v>
      </c>
    </row>
    <row r="99" spans="2:2" x14ac:dyDescent="0.2">
      <c r="B99" s="15" t="s">
        <v>113</v>
      </c>
    </row>
    <row r="100" spans="2:2" x14ac:dyDescent="0.2">
      <c r="B100" s="15" t="s">
        <v>114</v>
      </c>
    </row>
    <row r="101" spans="2:2" x14ac:dyDescent="0.2">
      <c r="B101" s="15" t="s">
        <v>115</v>
      </c>
    </row>
    <row r="103" spans="2:2" x14ac:dyDescent="0.2">
      <c r="B103" s="15" t="s">
        <v>71</v>
      </c>
    </row>
    <row r="104" spans="2:2" x14ac:dyDescent="0.2">
      <c r="B104" s="15" t="s">
        <v>72</v>
      </c>
    </row>
    <row r="105" spans="2:2" x14ac:dyDescent="0.2">
      <c r="B105" s="15" t="s">
        <v>73</v>
      </c>
    </row>
    <row r="106" spans="2:2" x14ac:dyDescent="0.2">
      <c r="B106" s="15" t="s">
        <v>74</v>
      </c>
    </row>
    <row r="107" spans="2:2" x14ac:dyDescent="0.2">
      <c r="B107" s="15" t="s">
        <v>75</v>
      </c>
    </row>
    <row r="108" spans="2:2" x14ac:dyDescent="0.2">
      <c r="B108" s="15" t="s">
        <v>76</v>
      </c>
    </row>
    <row r="110" spans="2:2" x14ac:dyDescent="0.2">
      <c r="B110" s="15" t="s">
        <v>127</v>
      </c>
    </row>
    <row r="112" spans="2:2" x14ac:dyDescent="0.2">
      <c r="B112" s="15" t="s">
        <v>52</v>
      </c>
    </row>
    <row r="113" spans="2:2" x14ac:dyDescent="0.2">
      <c r="B113" s="15" t="s">
        <v>53</v>
      </c>
    </row>
    <row r="114" spans="2:2" x14ac:dyDescent="0.2">
      <c r="B114" s="15" t="s">
        <v>54</v>
      </c>
    </row>
    <row r="115" spans="2:2" x14ac:dyDescent="0.2">
      <c r="B115" s="15" t="s">
        <v>55</v>
      </c>
    </row>
    <row r="116" spans="2:2" x14ac:dyDescent="0.2">
      <c r="B116" s="15" t="s">
        <v>56</v>
      </c>
    </row>
    <row r="117" spans="2:2" x14ac:dyDescent="0.2">
      <c r="B117" s="15" t="s">
        <v>57</v>
      </c>
    </row>
    <row r="118" spans="2:2" x14ac:dyDescent="0.2">
      <c r="B118" s="15" t="s">
        <v>58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Data!I17</f>
        <v>1.0837883285483643E-2</v>
      </c>
      <c r="C2" s="15">
        <f>Data!J17</f>
        <v>2.2496989408954358E-2</v>
      </c>
      <c r="D2" s="15">
        <f>Data!K17</f>
        <v>2.6495100954851407E-2</v>
      </c>
      <c r="E2" s="15">
        <f>Data!L17</f>
        <v>3.1827223034845503E-2</v>
      </c>
      <c r="F2" s="15">
        <f>Data!M17</f>
        <v>3.8909318305929905E-2</v>
      </c>
      <c r="G2" s="15">
        <f>Data!N17</f>
        <v>4.8264585749326454E-2</v>
      </c>
      <c r="H2" s="15">
        <f>Data!O17</f>
        <v>6.0534070248039917E-2</v>
      </c>
      <c r="I2" s="15">
        <f>Data!P17</f>
        <v>7.6474624503481456E-2</v>
      </c>
      <c r="J2" s="15">
        <f>Data!Q17</f>
        <v>9.6932961627038655E-2</v>
      </c>
      <c r="K2" s="15">
        <f>Data!R17</f>
        <v>0.12278136992056085</v>
      </c>
      <c r="L2" s="15">
        <f>Data!S17</f>
        <v>0.15480119579526225</v>
      </c>
      <c r="M2" s="15">
        <f>Data!T17</f>
        <v>0.19350935510634987</v>
      </c>
      <c r="N2" s="15">
        <f>Data!U17</f>
        <v>0.23894558563131929</v>
      </c>
      <c r="O2" s="15">
        <f>Data!V17</f>
        <v>0.29047250270877528</v>
      </c>
      <c r="P2" s="15">
        <f>Data!W17</f>
        <v>0.34667172750209707</v>
      </c>
      <c r="Q2" s="15">
        <f>Data!X17</f>
        <v>0.40541894164274184</v>
      </c>
      <c r="R2" s="15">
        <f>Data!Y17</f>
        <v>0.46416615578338666</v>
      </c>
      <c r="S2" s="15">
        <f>Data!Z17</f>
        <v>0.52036538057670834</v>
      </c>
      <c r="T2" s="15">
        <f>Data!AA17</f>
        <v>0.57189229765416438</v>
      </c>
      <c r="U2" s="15">
        <f>Data!AB17</f>
        <v>0.61732852817913375</v>
      </c>
      <c r="V2" s="15">
        <f>Data!AC17</f>
        <v>0.65603668749022148</v>
      </c>
      <c r="W2" s="15">
        <f>Data!AD17</f>
        <v>0.68805651336492291</v>
      </c>
      <c r="X2" s="15">
        <f>Data!AE17</f>
        <v>0.7139049216584451</v>
      </c>
      <c r="Y2" s="15">
        <f>Data!AF17</f>
        <v>0.73436325878200226</v>
      </c>
      <c r="Z2" s="15">
        <f>Data!AG17</f>
        <v>0.75030381303744376</v>
      </c>
      <c r="AA2" s="15">
        <f>Data!AH17</f>
        <v>0.76257329753615732</v>
      </c>
      <c r="AB2" s="15">
        <f>Data!AI17</f>
        <v>0.77192856497955376</v>
      </c>
      <c r="AC2" s="15">
        <f>Data!AJ17</f>
        <v>0.77901066025063814</v>
      </c>
      <c r="AD2" s="15">
        <f>Data!AK17</f>
        <v>0.78434278233063237</v>
      </c>
      <c r="AE2" s="15">
        <f>Data!AL17</f>
        <v>0.78834089387652928</v>
      </c>
      <c r="AF2" s="15">
        <f>Data!AM17</f>
        <v>0.79132952109742016</v>
      </c>
    </row>
    <row r="3" spans="1:32" x14ac:dyDescent="0.2">
      <c r="A3" s="15" t="s">
        <v>3</v>
      </c>
      <c r="B3" s="15">
        <f>Data!I18</f>
        <v>3.8057610451262282E-4</v>
      </c>
      <c r="C3" s="15">
        <f>Data!J18</f>
        <v>4.0906921855852346E-4</v>
      </c>
      <c r="D3" s="15">
        <f>Data!K18</f>
        <v>4.3756233260443256E-4</v>
      </c>
      <c r="E3" s="15">
        <f>Data!L18</f>
        <v>4.6605544665034165E-4</v>
      </c>
      <c r="F3" s="15">
        <f>Data!M18</f>
        <v>4.9454856069624381E-4</v>
      </c>
      <c r="G3" s="15">
        <f>Data!N18</f>
        <v>5.2304167474215291E-4</v>
      </c>
      <c r="H3" s="15">
        <f>Data!O18</f>
        <v>5.51534788788062E-4</v>
      </c>
      <c r="I3" s="15">
        <f>Data!P18</f>
        <v>5.8002790283396416E-4</v>
      </c>
      <c r="J3" s="15">
        <f>Data!Q18</f>
        <v>6.0852101687987326E-4</v>
      </c>
      <c r="K3" s="15">
        <f>Data!R18</f>
        <v>6.3701413092577541E-4</v>
      </c>
      <c r="L3" s="15">
        <f>Data!S18</f>
        <v>6.6550724497168451E-4</v>
      </c>
      <c r="M3" s="15">
        <f>Data!T18</f>
        <v>6.940003590175936E-4</v>
      </c>
      <c r="N3" s="15">
        <f>Data!U18</f>
        <v>7.2249347306349576E-4</v>
      </c>
      <c r="O3" s="15">
        <f>Data!V18</f>
        <v>7.5098658710940486E-4</v>
      </c>
      <c r="P3" s="15">
        <f>Data!W18</f>
        <v>7.7947970115530701E-4</v>
      </c>
      <c r="Q3" s="15">
        <f>Data!X18</f>
        <v>8.0797281520121611E-4</v>
      </c>
      <c r="R3" s="15">
        <f>Data!Y18</f>
        <v>8.3646592924712521E-4</v>
      </c>
      <c r="S3" s="15">
        <f>Data!Z18</f>
        <v>8.6495904329302736E-4</v>
      </c>
      <c r="T3" s="15">
        <f>Data!AA18</f>
        <v>8.9345215733893646E-4</v>
      </c>
      <c r="U3" s="15">
        <f>Data!AB18</f>
        <v>9.2194527138483862E-4</v>
      </c>
      <c r="V3" s="15">
        <f>Data!AC18</f>
        <v>9.5043838543074771E-4</v>
      </c>
      <c r="W3" s="15">
        <f>Data!AD18</f>
        <v>9.7893149947665681E-4</v>
      </c>
      <c r="X3" s="15">
        <f>Data!AE18</f>
        <v>1.007424613522559E-3</v>
      </c>
      <c r="Y3" s="15">
        <f>Data!AF18</f>
        <v>1.0359177275684681E-3</v>
      </c>
      <c r="Z3" s="15">
        <f>Data!AG18</f>
        <v>1.0644108416143772E-3</v>
      </c>
      <c r="AA3" s="15">
        <f>Data!AH18</f>
        <v>1.0929039556602793E-3</v>
      </c>
      <c r="AB3" s="15">
        <f>Data!AI18</f>
        <v>1.1213970697061884E-3</v>
      </c>
      <c r="AC3" s="15">
        <f>Data!AJ18</f>
        <v>1.1498901837520906E-3</v>
      </c>
      <c r="AD3" s="15">
        <f>Data!AK18</f>
        <v>1.1783832977979997E-3</v>
      </c>
      <c r="AE3" s="15">
        <f>Data!AL18</f>
        <v>1.2068764118439088E-3</v>
      </c>
      <c r="AF3" s="15">
        <f>Data!AM18</f>
        <v>1.2353695258898109E-3</v>
      </c>
    </row>
    <row r="4" spans="1:32" x14ac:dyDescent="0.2">
      <c r="A4" s="15" t="s">
        <v>4</v>
      </c>
      <c r="B4" s="15">
        <f>Data!I19</f>
        <v>1</v>
      </c>
      <c r="C4" s="15">
        <f>Data!J19</f>
        <v>1</v>
      </c>
      <c r="D4" s="15">
        <f>Data!K19</f>
        <v>1</v>
      </c>
      <c r="E4" s="15">
        <f>Data!L19</f>
        <v>1</v>
      </c>
      <c r="F4" s="15">
        <f>Data!M19</f>
        <v>1</v>
      </c>
      <c r="G4" s="15">
        <f>Data!N19</f>
        <v>1</v>
      </c>
      <c r="H4" s="15">
        <f>Data!O19</f>
        <v>1</v>
      </c>
      <c r="I4" s="15">
        <f>Data!P19</f>
        <v>1</v>
      </c>
      <c r="J4" s="15">
        <f>Data!Q19</f>
        <v>1</v>
      </c>
      <c r="K4" s="15">
        <f>Data!R19</f>
        <v>1</v>
      </c>
      <c r="L4" s="15">
        <f>Data!S19</f>
        <v>1</v>
      </c>
      <c r="M4" s="15">
        <f>Data!T19</f>
        <v>1</v>
      </c>
      <c r="N4" s="15">
        <f>Data!U19</f>
        <v>1</v>
      </c>
      <c r="O4" s="15">
        <f>Data!V19</f>
        <v>1</v>
      </c>
      <c r="P4" s="15">
        <f>Data!W19</f>
        <v>1</v>
      </c>
      <c r="Q4" s="15">
        <f>Data!X19</f>
        <v>1</v>
      </c>
      <c r="R4" s="15">
        <f>Data!Y19</f>
        <v>1</v>
      </c>
      <c r="S4" s="15">
        <f>Data!Z19</f>
        <v>1</v>
      </c>
      <c r="T4" s="15">
        <f>Data!AA19</f>
        <v>1</v>
      </c>
      <c r="U4" s="15">
        <f>Data!AB19</f>
        <v>1</v>
      </c>
      <c r="V4" s="15">
        <f>Data!AC19</f>
        <v>1</v>
      </c>
      <c r="W4" s="15">
        <f>Data!AD19</f>
        <v>1</v>
      </c>
      <c r="X4" s="15">
        <f>Data!AE19</f>
        <v>1</v>
      </c>
      <c r="Y4" s="15">
        <f>Data!AF19</f>
        <v>1</v>
      </c>
      <c r="Z4" s="15">
        <f>Data!AG19</f>
        <v>1</v>
      </c>
      <c r="AA4" s="15">
        <f>Data!AH19</f>
        <v>1</v>
      </c>
      <c r="AB4" s="15">
        <f>Data!AI19</f>
        <v>1</v>
      </c>
      <c r="AC4" s="15">
        <f>Data!AJ19</f>
        <v>1</v>
      </c>
      <c r="AD4" s="15">
        <f>Data!AK19</f>
        <v>1</v>
      </c>
      <c r="AE4" s="15">
        <f>Data!AL19</f>
        <v>1</v>
      </c>
      <c r="AF4" s="15">
        <f>Data!AM19</f>
        <v>1</v>
      </c>
    </row>
    <row r="5" spans="1:32" x14ac:dyDescent="0.2">
      <c r="A5" s="15" t="s">
        <v>5</v>
      </c>
      <c r="B5" s="15">
        <f>Data!I20</f>
        <v>0</v>
      </c>
      <c r="C5" s="15">
        <f>Data!J20</f>
        <v>0</v>
      </c>
      <c r="D5" s="15">
        <f>Data!K20</f>
        <v>0</v>
      </c>
      <c r="E5" s="15">
        <f>Data!L20</f>
        <v>0</v>
      </c>
      <c r="F5" s="15">
        <f>Data!M20</f>
        <v>0</v>
      </c>
      <c r="G5" s="15">
        <f>Data!N20</f>
        <v>0</v>
      </c>
      <c r="H5" s="15">
        <f>Data!O20</f>
        <v>0</v>
      </c>
      <c r="I5" s="15">
        <f>Data!P20</f>
        <v>0</v>
      </c>
      <c r="J5" s="15">
        <f>Data!Q20</f>
        <v>0</v>
      </c>
      <c r="K5" s="15">
        <f>Data!R20</f>
        <v>0</v>
      </c>
      <c r="L5" s="15">
        <f>Data!S20</f>
        <v>0</v>
      </c>
      <c r="M5" s="15">
        <f>Data!T20</f>
        <v>0</v>
      </c>
      <c r="N5" s="15">
        <f>Data!U20</f>
        <v>0</v>
      </c>
      <c r="O5" s="15">
        <f>Data!V20</f>
        <v>0</v>
      </c>
      <c r="P5" s="15">
        <f>Data!W20</f>
        <v>0</v>
      </c>
      <c r="Q5" s="15">
        <f>Data!X20</f>
        <v>0</v>
      </c>
      <c r="R5" s="15">
        <f>Data!Y20</f>
        <v>0</v>
      </c>
      <c r="S5" s="15">
        <f>Data!Z20</f>
        <v>0</v>
      </c>
      <c r="T5" s="15">
        <f>Data!AA20</f>
        <v>0</v>
      </c>
      <c r="U5" s="15">
        <f>Data!AB20</f>
        <v>0</v>
      </c>
      <c r="V5" s="15">
        <f>Data!AC20</f>
        <v>0</v>
      </c>
      <c r="W5" s="15">
        <f>Data!AD20</f>
        <v>0</v>
      </c>
      <c r="X5" s="15">
        <f>Data!AE20</f>
        <v>0</v>
      </c>
      <c r="Y5" s="15">
        <f>Data!AF20</f>
        <v>0</v>
      </c>
      <c r="Z5" s="15">
        <f>Data!AG20</f>
        <v>0</v>
      </c>
      <c r="AA5" s="15">
        <f>Data!AH20</f>
        <v>0</v>
      </c>
      <c r="AB5" s="15">
        <f>Data!AI20</f>
        <v>0</v>
      </c>
      <c r="AC5" s="15">
        <f>Data!AJ20</f>
        <v>0</v>
      </c>
      <c r="AD5" s="15">
        <f>Data!AK20</f>
        <v>0</v>
      </c>
      <c r="AE5" s="15">
        <f>Data!AL20</f>
        <v>0</v>
      </c>
      <c r="AF5" s="15">
        <f>Data!AM20</f>
        <v>0</v>
      </c>
    </row>
    <row r="6" spans="1:32" x14ac:dyDescent="0.2">
      <c r="A6" s="15" t="s">
        <v>6</v>
      </c>
      <c r="B6" s="15">
        <f>Data!I21</f>
        <v>2.365708179750064E-3</v>
      </c>
      <c r="C6" s="15">
        <f>Data!J21</f>
        <v>3.2991469742441625E-3</v>
      </c>
      <c r="D6" s="15">
        <f>Data!K21</f>
        <v>3.6192394738005637E-3</v>
      </c>
      <c r="E6" s="15">
        <f>Data!L21</f>
        <v>4.0461340876531242E-3</v>
      </c>
      <c r="F6" s="15">
        <f>Data!M21</f>
        <v>4.6131331699434466E-3</v>
      </c>
      <c r="G6" s="15">
        <f>Data!N21</f>
        <v>5.362124513881435E-3</v>
      </c>
      <c r="H6" s="15">
        <f>Data!O21</f>
        <v>6.3444307643141075E-3</v>
      </c>
      <c r="I6" s="15">
        <f>Data!P21</f>
        <v>7.6206462468898636E-3</v>
      </c>
      <c r="J6" s="15">
        <f>Data!Q21</f>
        <v>9.2585595945970343E-3</v>
      </c>
      <c r="K6" s="15">
        <f>Data!R21</f>
        <v>1.1328007013771409E-2</v>
      </c>
      <c r="L6" s="15">
        <f>Data!S21</f>
        <v>1.3891543819069384E-2</v>
      </c>
      <c r="M6" s="15">
        <f>Data!T21</f>
        <v>1.6990554770834474E-2</v>
      </c>
      <c r="N6" s="15">
        <f>Data!U21</f>
        <v>2.0628221312200351E-2</v>
      </c>
      <c r="O6" s="15">
        <f>Data!V21</f>
        <v>2.4753513839039468E-2</v>
      </c>
      <c r="P6" s="15">
        <f>Data!W21</f>
        <v>2.9252875632906142E-2</v>
      </c>
      <c r="Q6" s="15">
        <f>Data!X21</f>
        <v>3.3956231805034896E-2</v>
      </c>
      <c r="R6" s="15">
        <f>Data!Y21</f>
        <v>3.8659587977163651E-2</v>
      </c>
      <c r="S6" s="15">
        <f>Data!Z21</f>
        <v>4.3158949771030325E-2</v>
      </c>
      <c r="T6" s="15">
        <f>Data!AA21</f>
        <v>4.7284242297869442E-2</v>
      </c>
      <c r="U6" s="15">
        <f>Data!AB21</f>
        <v>5.0921908839235315E-2</v>
      </c>
      <c r="V6" s="15">
        <f>Data!AC21</f>
        <v>5.4020919791000405E-2</v>
      </c>
      <c r="W6" s="15">
        <f>Data!AD21</f>
        <v>5.6584456596298391E-2</v>
      </c>
      <c r="X6" s="15">
        <f>Data!AE21</f>
        <v>5.8653904015472762E-2</v>
      </c>
      <c r="Y6" s="15">
        <f>Data!AF21</f>
        <v>6.0291817363179935E-2</v>
      </c>
      <c r="Z6" s="15">
        <f>Data!AG21</f>
        <v>6.1568032845755689E-2</v>
      </c>
      <c r="AA6" s="15">
        <f>Data!AH21</f>
        <v>6.2550339096188373E-2</v>
      </c>
      <c r="AB6" s="15">
        <f>Data!AI21</f>
        <v>6.3299330440126353E-2</v>
      </c>
      <c r="AC6" s="15">
        <f>Data!AJ21</f>
        <v>6.3866329522416665E-2</v>
      </c>
      <c r="AD6" s="15">
        <f>Data!AK21</f>
        <v>6.4293224136269242E-2</v>
      </c>
      <c r="AE6" s="15">
        <f>Data!AL21</f>
        <v>6.4613316635825632E-2</v>
      </c>
      <c r="AF6" s="15">
        <f>Data!AM21</f>
        <v>6.4852588888836923E-2</v>
      </c>
    </row>
    <row r="7" spans="1:32" x14ac:dyDescent="0.2">
      <c r="A7" s="15" t="s">
        <v>128</v>
      </c>
      <c r="B7" s="15">
        <f>Data!I22</f>
        <v>1.2005571835502327E-4</v>
      </c>
      <c r="C7" s="15">
        <f>Data!J22</f>
        <v>1.4477556243283618E-4</v>
      </c>
      <c r="D7" s="15">
        <f>Data!K22</f>
        <v>1.694954065106502E-4</v>
      </c>
      <c r="E7" s="15">
        <f>Data!L22</f>
        <v>1.9421525058846423E-4</v>
      </c>
      <c r="F7" s="15">
        <f>Data!M22</f>
        <v>2.1893509466627131E-4</v>
      </c>
      <c r="G7" s="15">
        <f>Data!N22</f>
        <v>2.4365493874408534E-4</v>
      </c>
      <c r="H7" s="15">
        <f>Data!O22</f>
        <v>2.6837478282189936E-4</v>
      </c>
      <c r="I7" s="15">
        <f>Data!P22</f>
        <v>2.9309462689970645E-4</v>
      </c>
      <c r="J7" s="15">
        <f>Data!Q22</f>
        <v>3.1781447097752047E-4</v>
      </c>
      <c r="K7" s="15">
        <f>Data!R22</f>
        <v>3.4253431505533449E-4</v>
      </c>
      <c r="L7" s="15">
        <f>Data!S22</f>
        <v>3.6725415913314158E-4</v>
      </c>
      <c r="M7" s="15">
        <f>Data!T22</f>
        <v>3.919740032109556E-4</v>
      </c>
      <c r="N7" s="15">
        <f>Data!U22</f>
        <v>4.1669384728876963E-4</v>
      </c>
      <c r="O7" s="15">
        <f>Data!V22</f>
        <v>4.4141369136657671E-4</v>
      </c>
      <c r="P7" s="15">
        <f>Data!W22</f>
        <v>4.6613353544439073E-4</v>
      </c>
      <c r="Q7" s="15">
        <f>Data!X22</f>
        <v>4.9085337952219782E-4</v>
      </c>
      <c r="R7" s="15">
        <f>Data!Y22</f>
        <v>5.1557322360001184E-4</v>
      </c>
      <c r="S7" s="15">
        <f>Data!Z22</f>
        <v>5.4029306767782587E-4</v>
      </c>
      <c r="T7" s="15">
        <f>Data!AA22</f>
        <v>5.6501291175563295E-4</v>
      </c>
      <c r="U7" s="15">
        <f>Data!AB22</f>
        <v>5.8973275583344698E-4</v>
      </c>
      <c r="V7" s="15">
        <f>Data!AC22</f>
        <v>6.14452599911261E-4</v>
      </c>
      <c r="W7" s="15">
        <f>Data!AD22</f>
        <v>6.3917244398906808E-4</v>
      </c>
      <c r="X7" s="15">
        <f>Data!AE22</f>
        <v>6.6389228806688211E-4</v>
      </c>
      <c r="Y7" s="15">
        <f>Data!AF22</f>
        <v>6.8861213214469613E-4</v>
      </c>
      <c r="Z7" s="15">
        <f>Data!AG22</f>
        <v>7.1333197622250322E-4</v>
      </c>
      <c r="AA7" s="15">
        <f>Data!AH22</f>
        <v>7.3805182030031724E-4</v>
      </c>
      <c r="AB7" s="15">
        <f>Data!AI22</f>
        <v>7.6277166437813126E-4</v>
      </c>
      <c r="AC7" s="15">
        <f>Data!AJ22</f>
        <v>7.8749150845593835E-4</v>
      </c>
      <c r="AD7" s="15">
        <f>Data!AK22</f>
        <v>8.1221135253375237E-4</v>
      </c>
      <c r="AE7" s="15">
        <f>Data!AL22</f>
        <v>8.369311966115664E-4</v>
      </c>
      <c r="AF7" s="15">
        <f>Data!AM22</f>
        <v>8.6165104068937348E-4</v>
      </c>
    </row>
    <row r="8" spans="1:32" x14ac:dyDescent="0.2">
      <c r="A8" s="15" t="s">
        <v>129</v>
      </c>
      <c r="B8" s="15">
        <f>Data!I23</f>
        <v>0</v>
      </c>
      <c r="C8" s="15">
        <f>Data!J23</f>
        <v>4.6511978851365776E-6</v>
      </c>
      <c r="D8" s="15">
        <f>Data!K23</f>
        <v>6.2461750446103416E-6</v>
      </c>
      <c r="E8" s="15">
        <f>Data!L23</f>
        <v>8.3733325367128191E-6</v>
      </c>
      <c r="F8" s="15">
        <f>Data!M23</f>
        <v>1.1198611438745645E-5</v>
      </c>
      <c r="G8" s="15">
        <f>Data!N23</f>
        <v>1.4930732897012287E-5</v>
      </c>
      <c r="H8" s="15">
        <f>Data!O23</f>
        <v>1.9825430633509433E-5</v>
      </c>
      <c r="I8" s="15">
        <f>Data!P23</f>
        <v>2.6184637887962621E-5</v>
      </c>
      <c r="J8" s="15">
        <f>Data!Q23</f>
        <v>3.4346136149904345E-5</v>
      </c>
      <c r="K8" s="15">
        <f>Data!R23</f>
        <v>4.465790968689553E-5</v>
      </c>
      <c r="L8" s="15">
        <f>Data!S23</f>
        <v>5.7431663078765201E-5</v>
      </c>
      <c r="M8" s="15">
        <f>Data!T23</f>
        <v>7.2873610927822591E-5</v>
      </c>
      <c r="N8" s="15">
        <f>Data!U23</f>
        <v>9.0999605930208407E-5</v>
      </c>
      <c r="O8" s="15">
        <f>Data!V23</f>
        <v>1.1155537454576398E-4</v>
      </c>
      <c r="P8" s="15">
        <f>Data!W23</f>
        <v>1.3397507917293147E-4</v>
      </c>
      <c r="Q8" s="15">
        <f>Data!X23</f>
        <v>1.5741125989510269E-4</v>
      </c>
      <c r="R8" s="15">
        <f>Data!Y23</f>
        <v>1.8084744061727391E-4</v>
      </c>
      <c r="S8" s="15">
        <f>Data!Z23</f>
        <v>2.0326714524444137E-4</v>
      </c>
      <c r="T8" s="15">
        <f>Data!AA23</f>
        <v>2.2382291385999697E-4</v>
      </c>
      <c r="U8" s="15">
        <f>Data!AB23</f>
        <v>2.4194890886238276E-4</v>
      </c>
      <c r="V8" s="15">
        <f>Data!AC23</f>
        <v>2.5739085671144015E-4</v>
      </c>
      <c r="W8" s="15">
        <f>Data!AD23</f>
        <v>2.7016461010330987E-4</v>
      </c>
      <c r="X8" s="15">
        <f>Data!AE23</f>
        <v>2.8047638364030105E-4</v>
      </c>
      <c r="Y8" s="15">
        <f>Data!AF23</f>
        <v>2.8863788190224276E-4</v>
      </c>
      <c r="Z8" s="15">
        <f>Data!AG23</f>
        <v>2.9499708915669594E-4</v>
      </c>
      <c r="AA8" s="15">
        <f>Data!AH23</f>
        <v>2.9989178689319312E-4</v>
      </c>
      <c r="AB8" s="15">
        <f>Data!AI23</f>
        <v>3.0362390835145974E-4</v>
      </c>
      <c r="AC8" s="15">
        <f>Data!AJ23</f>
        <v>3.0644918725349253E-4</v>
      </c>
      <c r="AD8" s="15">
        <f>Data!AK23</f>
        <v>3.0857634474559505E-4</v>
      </c>
      <c r="AE8" s="15">
        <f>Data!AL23</f>
        <v>3.1017132190506877E-4</v>
      </c>
      <c r="AF8" s="15">
        <f>Data!AM23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Data!I24</f>
        <v>3.0498649660861272E-4</v>
      </c>
      <c r="C2" s="15">
        <f>Data!J24</f>
        <v>1.2119705971060142E-2</v>
      </c>
      <c r="D2" s="15">
        <f>Data!K24</f>
        <v>1.617118005853314E-2</v>
      </c>
      <c r="E2" s="15">
        <f>Data!L24</f>
        <v>2.1574469634209975E-2</v>
      </c>
      <c r="F2" s="15">
        <f>Data!M24</f>
        <v>2.8751089182321093E-2</v>
      </c>
      <c r="G2" s="15">
        <f>Data!N24</f>
        <v>3.8231220787753012E-2</v>
      </c>
      <c r="H2" s="15">
        <f>Data!O24</f>
        <v>5.0664465318962314E-2</v>
      </c>
      <c r="I2" s="15">
        <f>Data!P24</f>
        <v>6.6817777142429341E-2</v>
      </c>
      <c r="J2" s="15">
        <f>Data!Q24</f>
        <v>8.7549170395811365E-2</v>
      </c>
      <c r="K2" s="15">
        <f>Data!R24</f>
        <v>0.11374257575767467</v>
      </c>
      <c r="L2" s="15">
        <f>Data!S24</f>
        <v>0.14618976822029603</v>
      </c>
      <c r="M2" s="15">
        <f>Data!T24</f>
        <v>0.18541456288206218</v>
      </c>
      <c r="N2" s="15">
        <f>Data!U24</f>
        <v>0.23145722789806811</v>
      </c>
      <c r="O2" s="15">
        <f>Data!V24</f>
        <v>0.28367187147421269</v>
      </c>
      <c r="P2" s="15">
        <f>Data!W24</f>
        <v>0.34062118376137823</v>
      </c>
      <c r="Q2" s="15">
        <f>Data!X24</f>
        <v>0.40015249324830432</v>
      </c>
      <c r="R2" s="15">
        <f>Data!Y24</f>
        <v>0.45968380273523041</v>
      </c>
      <c r="S2" s="15">
        <f>Data!Z24</f>
        <v>0.51663311502239595</v>
      </c>
      <c r="T2" s="15">
        <f>Data!AA24</f>
        <v>0.56884775859854053</v>
      </c>
      <c r="U2" s="15">
        <f>Data!AB24</f>
        <v>0.61489042361454649</v>
      </c>
      <c r="V2" s="15">
        <f>Data!AC24</f>
        <v>0.65411521827631258</v>
      </c>
      <c r="W2" s="15">
        <f>Data!AD24</f>
        <v>0.68656241073893409</v>
      </c>
      <c r="X2" s="15">
        <f>Data!AE24</f>
        <v>0.7127558161007973</v>
      </c>
      <c r="Y2" s="15">
        <f>Data!AF24</f>
        <v>0.73348720935417933</v>
      </c>
      <c r="Z2" s="15">
        <f>Data!AG24</f>
        <v>0.74964052117764635</v>
      </c>
      <c r="AA2" s="15">
        <f>Data!AH24</f>
        <v>0.76207376570885577</v>
      </c>
      <c r="AB2" s="15">
        <f>Data!AI24</f>
        <v>0.77155389731428758</v>
      </c>
      <c r="AC2" s="15">
        <f>Data!AJ24</f>
        <v>0.77873051686239858</v>
      </c>
      <c r="AD2" s="15">
        <f>Data!AK24</f>
        <v>0.78413380643807551</v>
      </c>
      <c r="AE2" s="15">
        <f>Data!AL24</f>
        <v>0.78818528052554848</v>
      </c>
      <c r="AF2" s="15">
        <f>Data!AM24</f>
        <v>0.79121379676466685</v>
      </c>
    </row>
    <row r="3" spans="1:32" x14ac:dyDescent="0.2">
      <c r="A3" s="15" t="s">
        <v>3</v>
      </c>
      <c r="B3" s="15">
        <f>Data!I25</f>
        <v>9.9512967866880089E-2</v>
      </c>
      <c r="C3" s="15">
        <f>Data!J25</f>
        <v>9.8823328333987118E-2</v>
      </c>
      <c r="D3" s="15">
        <f>Data!K25</f>
        <v>9.8586838868176707E-2</v>
      </c>
      <c r="E3" s="15">
        <f>Data!L25</f>
        <v>9.8271442289602579E-2</v>
      </c>
      <c r="F3" s="15">
        <f>Data!M25</f>
        <v>9.785253428559855E-2</v>
      </c>
      <c r="G3" s="15">
        <f>Data!N25</f>
        <v>9.7299167483596044E-2</v>
      </c>
      <c r="H3" s="15">
        <f>Data!O25</f>
        <v>9.657342389151255E-2</v>
      </c>
      <c r="I3" s="15">
        <f>Data!P25</f>
        <v>9.5630535450978729E-2</v>
      </c>
      <c r="J3" s="15">
        <f>Data!Q25</f>
        <v>9.4420418834126371E-2</v>
      </c>
      <c r="K3" s="15">
        <f>Data!R25</f>
        <v>9.2891477933100861E-2</v>
      </c>
      <c r="L3" s="15">
        <f>Data!S25</f>
        <v>9.0997495879443224E-2</v>
      </c>
      <c r="M3" s="15">
        <f>Data!T25</f>
        <v>8.8707896949323989E-2</v>
      </c>
      <c r="N3" s="15">
        <f>Data!U25</f>
        <v>8.6020330641596657E-2</v>
      </c>
      <c r="O3" s="15">
        <f>Data!V25</f>
        <v>8.2972498445166368E-2</v>
      </c>
      <c r="P3" s="15">
        <f>Data!W25</f>
        <v>7.9648297882535579E-2</v>
      </c>
      <c r="Q3" s="15">
        <f>Data!X25</f>
        <v>7.617338300572879E-2</v>
      </c>
      <c r="R3" s="15">
        <f>Data!Y25</f>
        <v>7.2698468128921986E-2</v>
      </c>
      <c r="S3" s="15">
        <f>Data!Z25</f>
        <v>6.9374267566291198E-2</v>
      </c>
      <c r="T3" s="15">
        <f>Data!AA25</f>
        <v>6.6326435369860909E-2</v>
      </c>
      <c r="U3" s="15">
        <f>Data!AB25</f>
        <v>6.3638869062133577E-2</v>
      </c>
      <c r="V3" s="15">
        <f>Data!AC25</f>
        <v>6.1349270132014341E-2</v>
      </c>
      <c r="W3" s="15">
        <f>Data!AD25</f>
        <v>5.9455288078356705E-2</v>
      </c>
      <c r="X3" s="15">
        <f>Data!AE25</f>
        <v>5.7926347177331194E-2</v>
      </c>
      <c r="Y3" s="15">
        <f>Data!AF25</f>
        <v>5.6716230560478843E-2</v>
      </c>
      <c r="Z3" s="15">
        <f>Data!AG25</f>
        <v>5.5773342119945009E-2</v>
      </c>
      <c r="AA3" s="15">
        <f>Data!AH25</f>
        <v>5.5047598527861508E-2</v>
      </c>
      <c r="AB3" s="15">
        <f>Data!AI25</f>
        <v>5.4494231725859009E-2</v>
      </c>
      <c r="AC3" s="15">
        <f>Data!AJ25</f>
        <v>5.4075323721854994E-2</v>
      </c>
      <c r="AD3" s="15">
        <f>Data!AK25</f>
        <v>5.3759927143280851E-2</v>
      </c>
      <c r="AE3" s="15">
        <f>Data!AL25</f>
        <v>5.3523437677470448E-2</v>
      </c>
      <c r="AF3" s="15">
        <f>Data!AM25</f>
        <v>5.3346659504360135E-2</v>
      </c>
    </row>
    <row r="4" spans="1:32" x14ac:dyDescent="0.2">
      <c r="A4" s="15" t="s">
        <v>4</v>
      </c>
      <c r="B4" s="15">
        <f>Data!I26</f>
        <v>9.9512967866880089E-2</v>
      </c>
      <c r="C4" s="15">
        <f>Data!J26</f>
        <v>9.6195868937984486E-2</v>
      </c>
      <c r="D4" s="15">
        <f>Data!K26</f>
        <v>9.2878770009088285E-2</v>
      </c>
      <c r="E4" s="15">
        <f>Data!L26</f>
        <v>8.9561671080192085E-2</v>
      </c>
      <c r="F4" s="15">
        <f>Data!M26</f>
        <v>8.6244572151296772E-2</v>
      </c>
      <c r="G4" s="15">
        <f>Data!N26</f>
        <v>8.2927473222400572E-2</v>
      </c>
      <c r="H4" s="15">
        <f>Data!O26</f>
        <v>7.9610374293504371E-2</v>
      </c>
      <c r="I4" s="15">
        <f>Data!P26</f>
        <v>7.6293275364608171E-2</v>
      </c>
      <c r="J4" s="15">
        <f>Data!Q26</f>
        <v>7.2976176435712858E-2</v>
      </c>
      <c r="K4" s="15">
        <f>Data!R26</f>
        <v>6.9659077506816658E-2</v>
      </c>
      <c r="L4" s="15">
        <f>Data!S26</f>
        <v>6.6341978577920457E-2</v>
      </c>
      <c r="M4" s="15">
        <f>Data!T26</f>
        <v>6.3024879649024257E-2</v>
      </c>
      <c r="N4" s="15">
        <f>Data!U26</f>
        <v>5.9707780720128056E-2</v>
      </c>
      <c r="O4" s="15">
        <f>Data!V26</f>
        <v>5.6390681791232744E-2</v>
      </c>
      <c r="P4" s="15">
        <f>Data!W26</f>
        <v>5.3073582862336544E-2</v>
      </c>
      <c r="Q4" s="15">
        <f>Data!X26</f>
        <v>4.9756483933440343E-2</v>
      </c>
      <c r="R4" s="15">
        <f>Data!Y26</f>
        <v>4.6439385004544143E-2</v>
      </c>
      <c r="S4" s="15">
        <f>Data!Z26</f>
        <v>4.312228607564883E-2</v>
      </c>
      <c r="T4" s="15">
        <f>Data!AA26</f>
        <v>3.980518714675263E-2</v>
      </c>
      <c r="U4" s="15">
        <f>Data!AB26</f>
        <v>3.6488088217856429E-2</v>
      </c>
      <c r="V4" s="15">
        <f>Data!AC26</f>
        <v>3.3170989288960229E-2</v>
      </c>
      <c r="W4" s="15">
        <f>Data!AD26</f>
        <v>2.9853890360064028E-2</v>
      </c>
      <c r="X4" s="15">
        <f>Data!AE26</f>
        <v>2.6536791431168716E-2</v>
      </c>
      <c r="Y4" s="15">
        <f>Data!AF26</f>
        <v>2.3219692502272515E-2</v>
      </c>
      <c r="Z4" s="15">
        <f>Data!AG26</f>
        <v>1.9902593573376315E-2</v>
      </c>
      <c r="AA4" s="15">
        <f>Data!AH26</f>
        <v>1.6585494644480114E-2</v>
      </c>
      <c r="AB4" s="15">
        <f>Data!AI26</f>
        <v>1.3268395715584802E-2</v>
      </c>
      <c r="AC4" s="15">
        <f>Data!AJ26</f>
        <v>9.9512967866886015E-3</v>
      </c>
      <c r="AD4" s="15">
        <f>Data!AK26</f>
        <v>6.634197857792401E-3</v>
      </c>
      <c r="AE4" s="15">
        <f>Data!AL26</f>
        <v>3.3170989288962005E-3</v>
      </c>
      <c r="AF4" s="15">
        <f>Data!AM26</f>
        <v>0</v>
      </c>
    </row>
    <row r="5" spans="1:32" x14ac:dyDescent="0.2">
      <c r="A5" s="15" t="s">
        <v>5</v>
      </c>
      <c r="B5" s="15">
        <f>Data!I27</f>
        <v>1</v>
      </c>
      <c r="C5" s="15">
        <f>Data!J27</f>
        <v>1</v>
      </c>
      <c r="D5" s="15">
        <f>Data!K27</f>
        <v>1</v>
      </c>
      <c r="E5" s="15">
        <f>Data!L27</f>
        <v>1</v>
      </c>
      <c r="F5" s="15">
        <f>Data!M27</f>
        <v>1</v>
      </c>
      <c r="G5" s="15">
        <f>Data!N27</f>
        <v>1</v>
      </c>
      <c r="H5" s="15">
        <f>Data!O27</f>
        <v>1</v>
      </c>
      <c r="I5" s="15">
        <f>Data!P27</f>
        <v>1</v>
      </c>
      <c r="J5" s="15">
        <f>Data!Q27</f>
        <v>1</v>
      </c>
      <c r="K5" s="15">
        <f>Data!R27</f>
        <v>1</v>
      </c>
      <c r="L5" s="15">
        <f>Data!S27</f>
        <v>1</v>
      </c>
      <c r="M5" s="15">
        <f>Data!T27</f>
        <v>1</v>
      </c>
      <c r="N5" s="15">
        <f>Data!U27</f>
        <v>1</v>
      </c>
      <c r="O5" s="15">
        <f>Data!V27</f>
        <v>1</v>
      </c>
      <c r="P5" s="15">
        <f>Data!W27</f>
        <v>1</v>
      </c>
      <c r="Q5" s="15">
        <f>Data!X27</f>
        <v>1</v>
      </c>
      <c r="R5" s="15">
        <f>Data!Y27</f>
        <v>1</v>
      </c>
      <c r="S5" s="15">
        <f>Data!Z27</f>
        <v>1</v>
      </c>
      <c r="T5" s="15">
        <f>Data!AA27</f>
        <v>1</v>
      </c>
      <c r="U5" s="15">
        <f>Data!AB27</f>
        <v>1</v>
      </c>
      <c r="V5" s="15">
        <f>Data!AC27</f>
        <v>1</v>
      </c>
      <c r="W5" s="15">
        <f>Data!AD27</f>
        <v>1</v>
      </c>
      <c r="X5" s="15">
        <f>Data!AE27</f>
        <v>1</v>
      </c>
      <c r="Y5" s="15">
        <f>Data!AF27</f>
        <v>1</v>
      </c>
      <c r="Z5" s="15">
        <f>Data!AG27</f>
        <v>1</v>
      </c>
      <c r="AA5" s="15">
        <f>Data!AH27</f>
        <v>1</v>
      </c>
      <c r="AB5" s="15">
        <f>Data!AI27</f>
        <v>1</v>
      </c>
      <c r="AC5" s="15">
        <f>Data!AJ27</f>
        <v>1</v>
      </c>
      <c r="AD5" s="15">
        <f>Data!AK27</f>
        <v>1</v>
      </c>
      <c r="AE5" s="15">
        <f>Data!AL27</f>
        <v>1</v>
      </c>
      <c r="AF5" s="15">
        <f>Data!AM27</f>
        <v>1</v>
      </c>
    </row>
    <row r="6" spans="1:32" x14ac:dyDescent="0.2">
      <c r="A6" s="15" t="s">
        <v>6</v>
      </c>
      <c r="B6" s="15">
        <f>Data!I28</f>
        <v>0</v>
      </c>
      <c r="C6" s="15">
        <f>Data!J28</f>
        <v>4.0777188154192265E-4</v>
      </c>
      <c r="D6" s="15">
        <f>Data!K28</f>
        <v>5.4760399649308219E-4</v>
      </c>
      <c r="E6" s="15">
        <f>Data!L28</f>
        <v>7.3409251715191763E-4</v>
      </c>
      <c r="F6" s="15">
        <f>Data!M28</f>
        <v>9.8178554639158692E-4</v>
      </c>
      <c r="G6" s="15">
        <f>Data!N28</f>
        <v>1.3089817282705882E-3</v>
      </c>
      <c r="H6" s="15">
        <f>Data!O28</f>
        <v>1.7381013131346542E-3</v>
      </c>
      <c r="I6" s="15">
        <f>Data!P28</f>
        <v>2.2956148765867664E-3</v>
      </c>
      <c r="J6" s="15">
        <f>Data!Q28</f>
        <v>3.0111358207951817E-3</v>
      </c>
      <c r="K6" s="15">
        <f>Data!R28</f>
        <v>3.9151720284676559E-3</v>
      </c>
      <c r="L6" s="15">
        <f>Data!S28</f>
        <v>5.0350507314573609E-3</v>
      </c>
      <c r="M6" s="15">
        <f>Data!T28</f>
        <v>6.388850824376323E-3</v>
      </c>
      <c r="N6" s="15">
        <f>Data!U28</f>
        <v>7.9779621177405516E-3</v>
      </c>
      <c r="O6" s="15">
        <f>Data!V28</f>
        <v>9.7800923757739317E-3</v>
      </c>
      <c r="P6" s="15">
        <f>Data!W28</f>
        <v>1.1745634450139103E-2</v>
      </c>
      <c r="Q6" s="15">
        <f>Data!X28</f>
        <v>1.3800291281613747E-2</v>
      </c>
      <c r="R6" s="15">
        <f>Data!Y28</f>
        <v>1.5854948113088393E-2</v>
      </c>
      <c r="S6" s="15">
        <f>Data!Z28</f>
        <v>1.7820490187453561E-2</v>
      </c>
      <c r="T6" s="15">
        <f>Data!AA28</f>
        <v>1.9622620445486943E-2</v>
      </c>
      <c r="U6" s="15">
        <f>Data!AB28</f>
        <v>2.1211731738851169E-2</v>
      </c>
      <c r="V6" s="15">
        <f>Data!AC28</f>
        <v>2.2565531831770132E-2</v>
      </c>
      <c r="W6" s="15">
        <f>Data!AD28</f>
        <v>2.3685410534759841E-2</v>
      </c>
      <c r="X6" s="15">
        <f>Data!AE28</f>
        <v>2.4589446742432314E-2</v>
      </c>
      <c r="Y6" s="15">
        <f>Data!AF28</f>
        <v>2.5304967686640728E-2</v>
      </c>
      <c r="Z6" s="15">
        <f>Data!AG28</f>
        <v>2.5862481250092842E-2</v>
      </c>
      <c r="AA6" s="15">
        <f>Data!AH28</f>
        <v>2.6291600834956907E-2</v>
      </c>
      <c r="AB6" s="15">
        <f>Data!AI28</f>
        <v>2.6618797016835907E-2</v>
      </c>
      <c r="AC6" s="15">
        <f>Data!AJ28</f>
        <v>2.6866490046075574E-2</v>
      </c>
      <c r="AD6" s="15">
        <f>Data!AK28</f>
        <v>2.7052978566734415E-2</v>
      </c>
      <c r="AE6" s="15">
        <f>Data!AL28</f>
        <v>2.719281068168557E-2</v>
      </c>
      <c r="AF6" s="15">
        <f>Data!AM28</f>
        <v>2.7297336546034365E-2</v>
      </c>
    </row>
    <row r="7" spans="1:32" x14ac:dyDescent="0.2">
      <c r="A7" s="15" t="s">
        <v>128</v>
      </c>
      <c r="B7" s="15">
        <f>Data!I29</f>
        <v>7.3757248989310843E-3</v>
      </c>
      <c r="C7" s="15">
        <f>Data!J29</f>
        <v>9.9599488506401102E-3</v>
      </c>
      <c r="D7" s="15">
        <f>Data!K29</f>
        <v>1.2544172802349429E-2</v>
      </c>
      <c r="E7" s="15">
        <f>Data!L29</f>
        <v>1.5128396754059636E-2</v>
      </c>
      <c r="F7" s="15">
        <f>Data!M29</f>
        <v>1.7712620705768956E-2</v>
      </c>
      <c r="G7" s="15">
        <f>Data!N29</f>
        <v>2.0296844657478275E-2</v>
      </c>
      <c r="H7" s="15">
        <f>Data!O29</f>
        <v>2.2881068609187594E-2</v>
      </c>
      <c r="I7" s="15">
        <f>Data!P29</f>
        <v>2.5465292560896913E-2</v>
      </c>
      <c r="J7" s="15">
        <f>Data!Q29</f>
        <v>2.8049516512606232E-2</v>
      </c>
      <c r="K7" s="15">
        <f>Data!R29</f>
        <v>3.0633740464316439E-2</v>
      </c>
      <c r="L7" s="15">
        <f>Data!S29</f>
        <v>3.3217964416025758E-2</v>
      </c>
      <c r="M7" s="15">
        <f>Data!T29</f>
        <v>3.5802188367735077E-2</v>
      </c>
      <c r="N7" s="15">
        <f>Data!U29</f>
        <v>3.8386412319444396E-2</v>
      </c>
      <c r="O7" s="15">
        <f>Data!V29</f>
        <v>4.0970636271153715E-2</v>
      </c>
      <c r="P7" s="15">
        <f>Data!W29</f>
        <v>4.3554860222863923E-2</v>
      </c>
      <c r="Q7" s="15">
        <f>Data!X29</f>
        <v>4.6139084174573242E-2</v>
      </c>
      <c r="R7" s="15">
        <f>Data!Y29</f>
        <v>4.8723308126282561E-2</v>
      </c>
      <c r="S7" s="15">
        <f>Data!Z29</f>
        <v>5.130753207799188E-2</v>
      </c>
      <c r="T7" s="15">
        <f>Data!AA29</f>
        <v>5.3891756029701199E-2</v>
      </c>
      <c r="U7" s="15">
        <f>Data!AB29</f>
        <v>5.6475979981410518E-2</v>
      </c>
      <c r="V7" s="15">
        <f>Data!AC29</f>
        <v>5.9060203933120725E-2</v>
      </c>
      <c r="W7" s="15">
        <f>Data!AD29</f>
        <v>6.1644427884830044E-2</v>
      </c>
      <c r="X7" s="15">
        <f>Data!AE29</f>
        <v>6.4228651836539363E-2</v>
      </c>
      <c r="Y7" s="15">
        <f>Data!AF29</f>
        <v>6.6812875788248682E-2</v>
      </c>
      <c r="Z7" s="15">
        <f>Data!AG29</f>
        <v>6.9397099739958001E-2</v>
      </c>
      <c r="AA7" s="15">
        <f>Data!AH29</f>
        <v>7.198132369166732E-2</v>
      </c>
      <c r="AB7" s="15">
        <f>Data!AI29</f>
        <v>7.4565547643377528E-2</v>
      </c>
      <c r="AC7" s="15">
        <f>Data!AJ29</f>
        <v>7.7149771595086847E-2</v>
      </c>
      <c r="AD7" s="15">
        <f>Data!AK29</f>
        <v>7.9733995546796166E-2</v>
      </c>
      <c r="AE7" s="15">
        <f>Data!AL29</f>
        <v>8.2318219498505485E-2</v>
      </c>
      <c r="AF7" s="15">
        <f>Data!AM29</f>
        <v>8.4902443450214804E-2</v>
      </c>
    </row>
    <row r="8" spans="1:32" x14ac:dyDescent="0.2">
      <c r="A8" s="15" t="s">
        <v>129</v>
      </c>
      <c r="B8" s="15">
        <f>Data!I30</f>
        <v>1.287982162070057E-4</v>
      </c>
      <c r="C8" s="15">
        <f>Data!J30</f>
        <v>1.378897415842387E-3</v>
      </c>
      <c r="D8" s="15">
        <f>Data!K30</f>
        <v>1.807578310470958E-3</v>
      </c>
      <c r="E8" s="15">
        <f>Data!L30</f>
        <v>2.3792929405608426E-3</v>
      </c>
      <c r="F8" s="15">
        <f>Data!M30</f>
        <v>3.1386411732955703E-3</v>
      </c>
      <c r="G8" s="15">
        <f>Data!N30</f>
        <v>4.141720845057195E-3</v>
      </c>
      <c r="H8" s="15">
        <f>Data!O30</f>
        <v>5.4572653292868784E-3</v>
      </c>
      <c r="I8" s="15">
        <f>Data!P30</f>
        <v>7.1664250114649693E-3</v>
      </c>
      <c r="J8" s="15">
        <f>Data!Q30</f>
        <v>9.3599851860777759E-3</v>
      </c>
      <c r="K8" s="15">
        <f>Data!R30</f>
        <v>1.2131473341120112E-2</v>
      </c>
      <c r="L8" s="15">
        <f>Data!S30</f>
        <v>1.5564666098311759E-2</v>
      </c>
      <c r="M8" s="15">
        <f>Data!T30</f>
        <v>1.9714987611960087E-2</v>
      </c>
      <c r="N8" s="15">
        <f>Data!U30</f>
        <v>2.4586698600109553E-2</v>
      </c>
      <c r="O8" s="15">
        <f>Data!V30</f>
        <v>3.0111458141369438E-2</v>
      </c>
      <c r="P8" s="15">
        <f>Data!W30</f>
        <v>3.6137186459669263E-2</v>
      </c>
      <c r="Q8" s="15">
        <f>Data!X30</f>
        <v>4.2436112346465001E-2</v>
      </c>
      <c r="R8" s="15">
        <f>Data!Y30</f>
        <v>4.8735038233260738E-2</v>
      </c>
      <c r="S8" s="15">
        <f>Data!Z30</f>
        <v>5.4760766551560563E-2</v>
      </c>
      <c r="T8" s="15">
        <f>Data!AA30</f>
        <v>6.0285526092820452E-2</v>
      </c>
      <c r="U8" s="15">
        <f>Data!AB30</f>
        <v>6.5157237080969918E-2</v>
      </c>
      <c r="V8" s="15">
        <f>Data!AC30</f>
        <v>6.9307558594618249E-2</v>
      </c>
      <c r="W8" s="15">
        <f>Data!AD30</f>
        <v>7.2740751351809907E-2</v>
      </c>
      <c r="X8" s="15">
        <f>Data!AE30</f>
        <v>7.5512239506852236E-2</v>
      </c>
      <c r="Y8" s="15">
        <f>Data!AF30</f>
        <v>7.7705799681465043E-2</v>
      </c>
      <c r="Z8" s="15">
        <f>Data!AG30</f>
        <v>7.9414959363643137E-2</v>
      </c>
      <c r="AA8" s="15">
        <f>Data!AH30</f>
        <v>8.0730503847872823E-2</v>
      </c>
      <c r="AB8" s="15">
        <f>Data!AI30</f>
        <v>8.1733583519634445E-2</v>
      </c>
      <c r="AC8" s="15">
        <f>Data!AJ30</f>
        <v>8.2492931752369159E-2</v>
      </c>
      <c r="AD8" s="15">
        <f>Data!AK30</f>
        <v>8.3064646382459056E-2</v>
      </c>
      <c r="AE8" s="15">
        <f>Data!AL30</f>
        <v>8.3493327277087623E-2</v>
      </c>
      <c r="AF8" s="15">
        <f>Data!AM30</f>
        <v>8.3813770410315749E-2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Data!I31</f>
        <v>9.455517997108405E-4</v>
      </c>
      <c r="C2" s="15">
        <f>Data!J31</f>
        <v>1.1118194081267112E-3</v>
      </c>
      <c r="D2" s="15">
        <f>Data!K31</f>
        <v>1.1688354810465702E-3</v>
      </c>
      <c r="E2" s="15">
        <f>Data!L31</f>
        <v>1.2448755459223298E-3</v>
      </c>
      <c r="F2" s="15">
        <f>Data!M31</f>
        <v>1.3458715425987903E-3</v>
      </c>
      <c r="G2" s="15">
        <f>Data!N31</f>
        <v>1.4792846814305142E-3</v>
      </c>
      <c r="H2" s="15">
        <f>Data!O31</f>
        <v>1.6542567438247288E-3</v>
      </c>
      <c r="I2" s="15">
        <f>Data!P31</f>
        <v>1.8815810176419326E-3</v>
      </c>
      <c r="J2" s="15">
        <f>Data!Q31</f>
        <v>2.1733322676671697E-3</v>
      </c>
      <c r="K2" s="15">
        <f>Data!R31</f>
        <v>2.5419499801064768E-3</v>
      </c>
      <c r="L2" s="15">
        <f>Data!S31</f>
        <v>2.9985767415150431E-3</v>
      </c>
      <c r="M2" s="15">
        <f>Data!T31</f>
        <v>3.5505841601523131E-3</v>
      </c>
      <c r="N2" s="15">
        <f>Data!U31</f>
        <v>4.198538926565399E-3</v>
      </c>
      <c r="O2" s="15">
        <f>Data!V31</f>
        <v>4.9333514568557718E-3</v>
      </c>
      <c r="P2" s="15">
        <f>Data!W31</f>
        <v>5.7347946037194127E-3</v>
      </c>
      <c r="Q2" s="15">
        <f>Data!X31</f>
        <v>6.5725739920206088E-3</v>
      </c>
      <c r="R2" s="15">
        <f>Data!Y31</f>
        <v>7.4103533803218059E-3</v>
      </c>
      <c r="S2" s="15">
        <f>Data!Z31</f>
        <v>8.2117965271854467E-3</v>
      </c>
      <c r="T2" s="15">
        <f>Data!AA31</f>
        <v>8.9466090574758187E-3</v>
      </c>
      <c r="U2" s="15">
        <f>Data!AB31</f>
        <v>9.5945638238889054E-3</v>
      </c>
      <c r="V2" s="15">
        <f>Data!AC31</f>
        <v>1.0146571242526175E-2</v>
      </c>
      <c r="W2" s="15">
        <f>Data!AD31</f>
        <v>1.0603198003934743E-2</v>
      </c>
      <c r="X2" s="15">
        <f>Data!AE31</f>
        <v>1.0971815716374048E-2</v>
      </c>
      <c r="Y2" s="15">
        <f>Data!AF31</f>
        <v>1.1263566966399286E-2</v>
      </c>
      <c r="Z2" s="15">
        <f>Data!AG31</f>
        <v>1.149089124021649E-2</v>
      </c>
      <c r="AA2" s="15">
        <f>Data!AH31</f>
        <v>1.1665863302610704E-2</v>
      </c>
      <c r="AB2" s="15">
        <f>Data!AI31</f>
        <v>1.1799276441442429E-2</v>
      </c>
      <c r="AC2" s="15">
        <f>Data!AJ31</f>
        <v>1.1900272438118888E-2</v>
      </c>
      <c r="AD2" s="15">
        <f>Data!AK31</f>
        <v>1.1976312502994649E-2</v>
      </c>
      <c r="AE2" s="15">
        <f>Data!AL31</f>
        <v>1.2033328575914506E-2</v>
      </c>
      <c r="AF2" s="15">
        <f>Data!AM31</f>
        <v>1.2075948644314414E-2</v>
      </c>
    </row>
    <row r="3" spans="1:32" x14ac:dyDescent="0.2">
      <c r="A3" s="15" t="s">
        <v>3</v>
      </c>
      <c r="B3" s="15">
        <f>Data!I32</f>
        <v>7.2809767943268324E-3</v>
      </c>
      <c r="C3" s="15">
        <f>Data!J32</f>
        <v>7.9539756206734417E-3</v>
      </c>
      <c r="D3" s="15">
        <f>Data!K32</f>
        <v>8.1847586969656192E-3</v>
      </c>
      <c r="E3" s="15">
        <f>Data!L32</f>
        <v>8.4925448911875676E-3</v>
      </c>
      <c r="F3" s="15">
        <f>Data!M32</f>
        <v>8.9013448244791796E-3</v>
      </c>
      <c r="G3" s="15">
        <f>Data!N32</f>
        <v>9.4413591225641757E-3</v>
      </c>
      <c r="H3" s="15">
        <f>Data!O32</f>
        <v>1.0149590832616918E-2</v>
      </c>
      <c r="I3" s="15">
        <f>Data!P32</f>
        <v>1.1069727778933097E-2</v>
      </c>
      <c r="J3" s="15">
        <f>Data!Q32</f>
        <v>1.2250644800130824E-2</v>
      </c>
      <c r="K3" s="15">
        <f>Data!R32</f>
        <v>1.3742693012081563E-2</v>
      </c>
      <c r="L3" s="15">
        <f>Data!S32</f>
        <v>1.5590974090003679E-2</v>
      </c>
      <c r="M3" s="15">
        <f>Data!T32</f>
        <v>1.7825325978606671E-2</v>
      </c>
      <c r="N3" s="15">
        <f>Data!U32</f>
        <v>2.0448042462451119E-2</v>
      </c>
      <c r="O3" s="15">
        <f>Data!V32</f>
        <v>2.342233177341109E-2</v>
      </c>
      <c r="P3" s="15">
        <f>Data!W32</f>
        <v>2.666632080026762E-2</v>
      </c>
      <c r="Q3" s="15">
        <f>Data!X32</f>
        <v>3.0057387469452152E-2</v>
      </c>
      <c r="R3" s="15">
        <f>Data!Y32</f>
        <v>3.3448454138636688E-2</v>
      </c>
      <c r="S3" s="15">
        <f>Data!Z32</f>
        <v>3.6692443165493215E-2</v>
      </c>
      <c r="T3" s="15">
        <f>Data!AA32</f>
        <v>3.9666732476453186E-2</v>
      </c>
      <c r="U3" s="15">
        <f>Data!AB32</f>
        <v>4.2289448960297633E-2</v>
      </c>
      <c r="V3" s="15">
        <f>Data!AC32</f>
        <v>4.4523800848900626E-2</v>
      </c>
      <c r="W3" s="15">
        <f>Data!AD32</f>
        <v>4.6372081926822753E-2</v>
      </c>
      <c r="X3" s="15">
        <f>Data!AE32</f>
        <v>4.7864130138773484E-2</v>
      </c>
      <c r="Y3" s="15">
        <f>Data!AF32</f>
        <v>4.9045047159971211E-2</v>
      </c>
      <c r="Z3" s="15">
        <f>Data!AG32</f>
        <v>4.9965184106287391E-2</v>
      </c>
      <c r="AA3" s="15">
        <f>Data!AH32</f>
        <v>5.0673415816340134E-2</v>
      </c>
      <c r="AB3" s="15">
        <f>Data!AI32</f>
        <v>5.1213430114425126E-2</v>
      </c>
      <c r="AC3" s="15">
        <f>Data!AJ32</f>
        <v>5.1622230047716738E-2</v>
      </c>
      <c r="AD3" s="15">
        <f>Data!AK32</f>
        <v>5.1930016241938694E-2</v>
      </c>
      <c r="AE3" s="15">
        <f>Data!AL32</f>
        <v>5.2160799318230866E-2</v>
      </c>
      <c r="AF3" s="15">
        <f>Data!AM32</f>
        <v>5.2333311909740617E-2</v>
      </c>
    </row>
    <row r="4" spans="1:32" x14ac:dyDescent="0.2">
      <c r="A4" s="15" t="s">
        <v>4</v>
      </c>
      <c r="B4" s="15">
        <f>Data!I33</f>
        <v>0</v>
      </c>
      <c r="C4" s="15">
        <f>Data!J33</f>
        <v>0</v>
      </c>
      <c r="D4" s="15">
        <f>Data!K33</f>
        <v>0</v>
      </c>
      <c r="E4" s="15">
        <f>Data!L33</f>
        <v>0</v>
      </c>
      <c r="F4" s="15">
        <f>Data!M33</f>
        <v>0</v>
      </c>
      <c r="G4" s="15">
        <f>Data!N33</f>
        <v>0</v>
      </c>
      <c r="H4" s="15">
        <f>Data!O33</f>
        <v>0</v>
      </c>
      <c r="I4" s="15">
        <f>Data!P33</f>
        <v>0</v>
      </c>
      <c r="J4" s="15">
        <f>Data!Q33</f>
        <v>0</v>
      </c>
      <c r="K4" s="15">
        <f>Data!R33</f>
        <v>0</v>
      </c>
      <c r="L4" s="15">
        <f>Data!S33</f>
        <v>0</v>
      </c>
      <c r="M4" s="15">
        <f>Data!T33</f>
        <v>0</v>
      </c>
      <c r="N4" s="15">
        <f>Data!U33</f>
        <v>0</v>
      </c>
      <c r="O4" s="15">
        <f>Data!V33</f>
        <v>0</v>
      </c>
      <c r="P4" s="15">
        <f>Data!W33</f>
        <v>0</v>
      </c>
      <c r="Q4" s="15">
        <f>Data!X33</f>
        <v>0</v>
      </c>
      <c r="R4" s="15">
        <f>Data!Y33</f>
        <v>0</v>
      </c>
      <c r="S4" s="15">
        <f>Data!Z33</f>
        <v>0</v>
      </c>
      <c r="T4" s="15">
        <f>Data!AA33</f>
        <v>0</v>
      </c>
      <c r="U4" s="15">
        <f>Data!AB33</f>
        <v>0</v>
      </c>
      <c r="V4" s="15">
        <f>Data!AC33</f>
        <v>0</v>
      </c>
      <c r="W4" s="15">
        <f>Data!AD33</f>
        <v>0</v>
      </c>
      <c r="X4" s="15">
        <f>Data!AE33</f>
        <v>0</v>
      </c>
      <c r="Y4" s="15">
        <f>Data!AF33</f>
        <v>0</v>
      </c>
      <c r="Z4" s="15">
        <f>Data!AG33</f>
        <v>0</v>
      </c>
      <c r="AA4" s="15">
        <f>Data!AH33</f>
        <v>0</v>
      </c>
      <c r="AB4" s="15">
        <f>Data!AI33</f>
        <v>0</v>
      </c>
      <c r="AC4" s="15">
        <f>Data!AJ33</f>
        <v>0</v>
      </c>
      <c r="AD4" s="15">
        <f>Data!AK33</f>
        <v>0</v>
      </c>
      <c r="AE4" s="15">
        <f>Data!AL33</f>
        <v>0</v>
      </c>
      <c r="AF4" s="15">
        <f>Data!AM33</f>
        <v>0</v>
      </c>
    </row>
    <row r="5" spans="1:32" x14ac:dyDescent="0.2">
      <c r="A5" s="15" t="s">
        <v>5</v>
      </c>
      <c r="B5" s="15">
        <f>Data!I34</f>
        <v>1</v>
      </c>
      <c r="C5" s="15">
        <f>Data!J34</f>
        <v>1</v>
      </c>
      <c r="D5" s="15">
        <f>Data!K34</f>
        <v>1</v>
      </c>
      <c r="E5" s="15">
        <f>Data!L34</f>
        <v>1</v>
      </c>
      <c r="F5" s="15">
        <f>Data!M34</f>
        <v>1</v>
      </c>
      <c r="G5" s="15">
        <f>Data!N34</f>
        <v>1</v>
      </c>
      <c r="H5" s="15">
        <f>Data!O34</f>
        <v>1</v>
      </c>
      <c r="I5" s="15">
        <f>Data!P34</f>
        <v>1</v>
      </c>
      <c r="J5" s="15">
        <f>Data!Q34</f>
        <v>1</v>
      </c>
      <c r="K5" s="15">
        <f>Data!R34</f>
        <v>1</v>
      </c>
      <c r="L5" s="15">
        <f>Data!S34</f>
        <v>1</v>
      </c>
      <c r="M5" s="15">
        <f>Data!T34</f>
        <v>1</v>
      </c>
      <c r="N5" s="15">
        <f>Data!U34</f>
        <v>1</v>
      </c>
      <c r="O5" s="15">
        <f>Data!V34</f>
        <v>1</v>
      </c>
      <c r="P5" s="15">
        <f>Data!W34</f>
        <v>1</v>
      </c>
      <c r="Q5" s="15">
        <f>Data!X34</f>
        <v>1</v>
      </c>
      <c r="R5" s="15">
        <f>Data!Y34</f>
        <v>1</v>
      </c>
      <c r="S5" s="15">
        <f>Data!Z34</f>
        <v>1</v>
      </c>
      <c r="T5" s="15">
        <f>Data!AA34</f>
        <v>1</v>
      </c>
      <c r="U5" s="15">
        <f>Data!AB34</f>
        <v>1</v>
      </c>
      <c r="V5" s="15">
        <f>Data!AC34</f>
        <v>1</v>
      </c>
      <c r="W5" s="15">
        <f>Data!AD34</f>
        <v>1</v>
      </c>
      <c r="X5" s="15">
        <f>Data!AE34</f>
        <v>1</v>
      </c>
      <c r="Y5" s="15">
        <f>Data!AF34</f>
        <v>1</v>
      </c>
      <c r="Z5" s="15">
        <f>Data!AG34</f>
        <v>1</v>
      </c>
      <c r="AA5" s="15">
        <f>Data!AH34</f>
        <v>1</v>
      </c>
      <c r="AB5" s="15">
        <f>Data!AI34</f>
        <v>1</v>
      </c>
      <c r="AC5" s="15">
        <f>Data!AJ34</f>
        <v>1</v>
      </c>
      <c r="AD5" s="15">
        <f>Data!AK34</f>
        <v>1</v>
      </c>
      <c r="AE5" s="15">
        <f>Data!AL34</f>
        <v>1</v>
      </c>
      <c r="AF5" s="15">
        <f>Data!AM34</f>
        <v>1</v>
      </c>
    </row>
    <row r="6" spans="1:32" x14ac:dyDescent="0.2">
      <c r="A6" s="15" t="s">
        <v>6</v>
      </c>
      <c r="B6" s="15">
        <f>Data!I35</f>
        <v>2.1604589258675129E-3</v>
      </c>
      <c r="C6" s="15">
        <f>Data!J35</f>
        <v>2.5363121187666543E-3</v>
      </c>
      <c r="D6" s="15">
        <f>Data!K35</f>
        <v>2.6651987567454672E-3</v>
      </c>
      <c r="E6" s="15">
        <f>Data!L35</f>
        <v>2.8370897308450499E-3</v>
      </c>
      <c r="F6" s="15">
        <f>Data!M35</f>
        <v>3.0653943788913106E-3</v>
      </c>
      <c r="G6" s="15">
        <f>Data!N35</f>
        <v>3.3669790031145663E-3</v>
      </c>
      <c r="H6" s="15">
        <f>Data!O35</f>
        <v>3.7625088898169965E-3</v>
      </c>
      <c r="I6" s="15">
        <f>Data!P35</f>
        <v>4.2763826079255159E-3</v>
      </c>
      <c r="J6" s="15">
        <f>Data!Q35</f>
        <v>4.9358955455268607E-3</v>
      </c>
      <c r="K6" s="15">
        <f>Data!R35</f>
        <v>5.7691675550270976E-3</v>
      </c>
      <c r="L6" s="15">
        <f>Data!S35</f>
        <v>6.8013868061113751E-3</v>
      </c>
      <c r="M6" s="15">
        <f>Data!T35</f>
        <v>8.0492170526371733E-3</v>
      </c>
      <c r="N6" s="15">
        <f>Data!U35</f>
        <v>9.5139393165278099E-3</v>
      </c>
      <c r="O6" s="15">
        <f>Data!V35</f>
        <v>1.1175006305602102E-2</v>
      </c>
      <c r="P6" s="15">
        <f>Data!W35</f>
        <v>1.298669391298265E-2</v>
      </c>
      <c r="Q6" s="15">
        <f>Data!X35</f>
        <v>1.4880520744547505E-2</v>
      </c>
      <c r="R6" s="15">
        <f>Data!Y35</f>
        <v>1.6774347576112358E-2</v>
      </c>
      <c r="S6" s="15">
        <f>Data!Z35</f>
        <v>1.8586035183492906E-2</v>
      </c>
      <c r="T6" s="15">
        <f>Data!AA35</f>
        <v>2.0247102172567196E-2</v>
      </c>
      <c r="U6" s="15">
        <f>Data!AB35</f>
        <v>2.1711824436457833E-2</v>
      </c>
      <c r="V6" s="15">
        <f>Data!AC35</f>
        <v>2.2959654682983631E-2</v>
      </c>
      <c r="W6" s="15">
        <f>Data!AD35</f>
        <v>2.399187393406791E-2</v>
      </c>
      <c r="X6" s="15">
        <f>Data!AE35</f>
        <v>2.4825145943568147E-2</v>
      </c>
      <c r="Y6" s="15">
        <f>Data!AF35</f>
        <v>2.5484658881169492E-2</v>
      </c>
      <c r="Z6" s="15">
        <f>Data!AG35</f>
        <v>2.5998532599278014E-2</v>
      </c>
      <c r="AA6" s="15">
        <f>Data!AH35</f>
        <v>2.6394062485980443E-2</v>
      </c>
      <c r="AB6" s="15">
        <f>Data!AI35</f>
        <v>2.6695647110203696E-2</v>
      </c>
      <c r="AC6" s="15">
        <f>Data!AJ35</f>
        <v>2.6923951758249957E-2</v>
      </c>
      <c r="AD6" s="15">
        <f>Data!AK35</f>
        <v>2.7095842732349541E-2</v>
      </c>
      <c r="AE6" s="15">
        <f>Data!AL35</f>
        <v>2.7224729370328354E-2</v>
      </c>
      <c r="AF6" s="15">
        <f>Data!AM35</f>
        <v>2.7321073384308624E-2</v>
      </c>
    </row>
    <row r="7" spans="1:32" x14ac:dyDescent="0.2">
      <c r="A7" s="15" t="s">
        <v>128</v>
      </c>
      <c r="B7" s="15">
        <f>Data!I36</f>
        <v>5.3675298148440551E-4</v>
      </c>
      <c r="C7" s="15">
        <f>Data!J36</f>
        <v>7.2481448457878406E-4</v>
      </c>
      <c r="D7" s="15">
        <f>Data!K36</f>
        <v>9.1287598767314515E-4</v>
      </c>
      <c r="E7" s="15">
        <f>Data!L36</f>
        <v>1.1009374907675062E-3</v>
      </c>
      <c r="F7" s="15">
        <f>Data!M36</f>
        <v>1.2889989938618673E-3</v>
      </c>
      <c r="G7" s="15">
        <f>Data!N36</f>
        <v>1.4770604969562284E-3</v>
      </c>
      <c r="H7" s="15">
        <f>Data!O36</f>
        <v>1.6651220000505895E-3</v>
      </c>
      <c r="I7" s="15">
        <f>Data!P36</f>
        <v>1.8531835031449506E-3</v>
      </c>
      <c r="J7" s="15">
        <f>Data!Q36</f>
        <v>2.0412450062392562E-3</v>
      </c>
      <c r="K7" s="15">
        <f>Data!R36</f>
        <v>2.2293065093336173E-3</v>
      </c>
      <c r="L7" s="15">
        <f>Data!S36</f>
        <v>2.4173680124279784E-3</v>
      </c>
      <c r="M7" s="15">
        <f>Data!T36</f>
        <v>2.6054295155223395E-3</v>
      </c>
      <c r="N7" s="15">
        <f>Data!U36</f>
        <v>2.7934910186167006E-3</v>
      </c>
      <c r="O7" s="15">
        <f>Data!V36</f>
        <v>2.9815525217110617E-3</v>
      </c>
      <c r="P7" s="15">
        <f>Data!W36</f>
        <v>3.1696140248054228E-3</v>
      </c>
      <c r="Q7" s="15">
        <f>Data!X36</f>
        <v>3.3576755278997839E-3</v>
      </c>
      <c r="R7" s="15">
        <f>Data!Y36</f>
        <v>3.5457370309941449E-3</v>
      </c>
      <c r="S7" s="15">
        <f>Data!Z36</f>
        <v>3.733798534088506E-3</v>
      </c>
      <c r="T7" s="15">
        <f>Data!AA36</f>
        <v>3.9218600371828671E-3</v>
      </c>
      <c r="U7" s="15">
        <f>Data!AB36</f>
        <v>4.1099215402772282E-3</v>
      </c>
      <c r="V7" s="15">
        <f>Data!AC36</f>
        <v>4.2979830433715893E-3</v>
      </c>
      <c r="W7" s="15">
        <f>Data!AD36</f>
        <v>4.4860445464659504E-3</v>
      </c>
      <c r="X7" s="15">
        <f>Data!AE36</f>
        <v>4.6741060495603115E-3</v>
      </c>
      <c r="Y7" s="15">
        <f>Data!AF36</f>
        <v>4.8621675526546726E-3</v>
      </c>
      <c r="Z7" s="15">
        <f>Data!AG36</f>
        <v>5.0502290557490337E-3</v>
      </c>
      <c r="AA7" s="15">
        <f>Data!AH36</f>
        <v>5.2382905588433948E-3</v>
      </c>
      <c r="AB7" s="15">
        <f>Data!AI36</f>
        <v>5.4263520619377559E-3</v>
      </c>
      <c r="AC7" s="15">
        <f>Data!AJ36</f>
        <v>5.614413565032117E-3</v>
      </c>
      <c r="AD7" s="15">
        <f>Data!AK36</f>
        <v>5.8024750681264781E-3</v>
      </c>
      <c r="AE7" s="15">
        <f>Data!AL36</f>
        <v>5.9905365712208392E-3</v>
      </c>
      <c r="AF7" s="15">
        <f>Data!AM36</f>
        <v>6.1785980743152003E-3</v>
      </c>
    </row>
    <row r="8" spans="1:32" x14ac:dyDescent="0.2">
      <c r="A8" s="15" t="s">
        <v>129</v>
      </c>
      <c r="B8" s="15">
        <f>Data!I37</f>
        <v>7.6813758334449182E-6</v>
      </c>
      <c r="C8" s="15">
        <f>Data!J37</f>
        <v>9.8679727723514582E-5</v>
      </c>
      <c r="D8" s="15">
        <f>Data!K37</f>
        <v>1.2988465522793864E-4</v>
      </c>
      <c r="E8" s="15">
        <f>Data!L37</f>
        <v>1.7150142380502003E-4</v>
      </c>
      <c r="F8" s="15">
        <f>Data!M37</f>
        <v>2.2677658733576356E-4</v>
      </c>
      <c r="G8" s="15">
        <f>Data!N37</f>
        <v>2.99793670277152E-4</v>
      </c>
      <c r="H8" s="15">
        <f>Data!O37</f>
        <v>3.9555597453099813E-4</v>
      </c>
      <c r="I8" s="15">
        <f>Data!P37</f>
        <v>5.199706723729978E-4</v>
      </c>
      <c r="J8" s="15">
        <f>Data!Q37</f>
        <v>6.7964628909179857E-4</v>
      </c>
      <c r="K8" s="15">
        <f>Data!R37</f>
        <v>8.8139096220675006E-4</v>
      </c>
      <c r="L8" s="15">
        <f>Data!S37</f>
        <v>1.1313030353578143E-3</v>
      </c>
      <c r="M8" s="15">
        <f>Data!T37</f>
        <v>1.4334169937269209E-3</v>
      </c>
      <c r="N8" s="15">
        <f>Data!U37</f>
        <v>1.7880429873565842E-3</v>
      </c>
      <c r="O8" s="15">
        <f>Data!V37</f>
        <v>2.1902062820696945E-3</v>
      </c>
      <c r="P8" s="15">
        <f>Data!W37</f>
        <v>2.6288365492217239E-3</v>
      </c>
      <c r="Q8" s="15">
        <f>Data!X37</f>
        <v>3.0873536609383715E-3</v>
      </c>
      <c r="R8" s="15">
        <f>Data!Y37</f>
        <v>3.545870772655019E-3</v>
      </c>
      <c r="S8" s="15">
        <f>Data!Z37</f>
        <v>3.984501039807048E-3</v>
      </c>
      <c r="T8" s="15">
        <f>Data!AA37</f>
        <v>4.3866643345201583E-3</v>
      </c>
      <c r="U8" s="15">
        <f>Data!AB37</f>
        <v>4.741290328149822E-3</v>
      </c>
      <c r="V8" s="15">
        <f>Data!AC37</f>
        <v>5.0434042865189288E-3</v>
      </c>
      <c r="W8" s="15">
        <f>Data!AD37</f>
        <v>5.2933163596699936E-3</v>
      </c>
      <c r="X8" s="15">
        <f>Data!AE37</f>
        <v>5.4950610327849448E-3</v>
      </c>
      <c r="Y8" s="15">
        <f>Data!AF37</f>
        <v>5.6547366495037455E-3</v>
      </c>
      <c r="Z8" s="15">
        <f>Data!AG37</f>
        <v>5.7791513473457448E-3</v>
      </c>
      <c r="AA8" s="15">
        <f>Data!AH37</f>
        <v>5.8749136515995918E-3</v>
      </c>
      <c r="AB8" s="15">
        <f>Data!AI37</f>
        <v>5.9479307345409798E-3</v>
      </c>
      <c r="AC8" s="15">
        <f>Data!AJ37</f>
        <v>6.0032058980717222E-3</v>
      </c>
      <c r="AD8" s="15">
        <f>Data!AK37</f>
        <v>6.0448226666488048E-3</v>
      </c>
      <c r="AE8" s="15">
        <f>Data!AL37</f>
        <v>6.0760275941532287E-3</v>
      </c>
      <c r="AF8" s="15">
        <f>Data!AM37</f>
        <v>6.0993535806083471E-3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Data!I38</f>
        <v>0</v>
      </c>
      <c r="C2" s="15">
        <f>Data!J38</f>
        <v>0</v>
      </c>
      <c r="D2" s="15">
        <f>Data!K38</f>
        <v>0</v>
      </c>
      <c r="E2" s="15">
        <f>Data!L38</f>
        <v>0</v>
      </c>
      <c r="F2" s="15">
        <f>Data!M38</f>
        <v>0</v>
      </c>
      <c r="G2" s="15">
        <f>Data!N38</f>
        <v>0</v>
      </c>
      <c r="H2" s="15">
        <f>Data!O38</f>
        <v>0</v>
      </c>
      <c r="I2" s="15">
        <f>Data!P38</f>
        <v>0</v>
      </c>
      <c r="J2" s="15">
        <f>Data!Q38</f>
        <v>0</v>
      </c>
      <c r="K2" s="15">
        <f>Data!R38</f>
        <v>0</v>
      </c>
      <c r="L2" s="15">
        <f>Data!S38</f>
        <v>0</v>
      </c>
      <c r="M2" s="15">
        <f>Data!T38</f>
        <v>0</v>
      </c>
      <c r="N2" s="15">
        <f>Data!U38</f>
        <v>0</v>
      </c>
      <c r="O2" s="15">
        <f>Data!V38</f>
        <v>0</v>
      </c>
      <c r="P2" s="15">
        <f>Data!W38</f>
        <v>0</v>
      </c>
      <c r="Q2" s="15">
        <f>Data!X38</f>
        <v>0</v>
      </c>
      <c r="R2" s="15">
        <f>Data!Y38</f>
        <v>0</v>
      </c>
      <c r="S2" s="15">
        <f>Data!Z38</f>
        <v>0</v>
      </c>
      <c r="T2" s="15">
        <f>Data!AA38</f>
        <v>0</v>
      </c>
      <c r="U2" s="15">
        <f>Data!AB38</f>
        <v>0</v>
      </c>
      <c r="V2" s="15">
        <f>Data!AC38</f>
        <v>0</v>
      </c>
      <c r="W2" s="15">
        <f>Data!AD38</f>
        <v>0</v>
      </c>
      <c r="X2" s="15">
        <f>Data!AE38</f>
        <v>0</v>
      </c>
      <c r="Y2" s="15">
        <f>Data!AF38</f>
        <v>0</v>
      </c>
      <c r="Z2" s="15">
        <f>Data!AG38</f>
        <v>0</v>
      </c>
      <c r="AA2" s="15">
        <f>Data!AH38</f>
        <v>0</v>
      </c>
      <c r="AB2" s="15">
        <f>Data!AI38</f>
        <v>0</v>
      </c>
      <c r="AC2" s="15">
        <f>Data!AJ38</f>
        <v>0</v>
      </c>
      <c r="AD2" s="15">
        <f>Data!AK38</f>
        <v>0</v>
      </c>
      <c r="AE2" s="15">
        <f>Data!AL38</f>
        <v>0</v>
      </c>
      <c r="AF2" s="15">
        <f>Data!AM38</f>
        <v>0</v>
      </c>
    </row>
    <row r="3" spans="1:32" x14ac:dyDescent="0.2">
      <c r="A3" s="15" t="s">
        <v>3</v>
      </c>
      <c r="B3" s="15">
        <f>Data!I39</f>
        <v>0</v>
      </c>
      <c r="C3" s="15">
        <f>Data!J39</f>
        <v>0</v>
      </c>
      <c r="D3" s="15">
        <f>Data!K39</f>
        <v>0</v>
      </c>
      <c r="E3" s="15">
        <f>Data!L39</f>
        <v>0</v>
      </c>
      <c r="F3" s="15">
        <f>Data!M39</f>
        <v>0</v>
      </c>
      <c r="G3" s="15">
        <f>Data!N39</f>
        <v>0</v>
      </c>
      <c r="H3" s="15">
        <f>Data!O39</f>
        <v>0</v>
      </c>
      <c r="I3" s="15">
        <f>Data!P39</f>
        <v>0</v>
      </c>
      <c r="J3" s="15">
        <f>Data!Q39</f>
        <v>0</v>
      </c>
      <c r="K3" s="15">
        <f>Data!R39</f>
        <v>0</v>
      </c>
      <c r="L3" s="15">
        <f>Data!S39</f>
        <v>0</v>
      </c>
      <c r="M3" s="15">
        <f>Data!T39</f>
        <v>0</v>
      </c>
      <c r="N3" s="15">
        <f>Data!U39</f>
        <v>0</v>
      </c>
      <c r="O3" s="15">
        <f>Data!V39</f>
        <v>0</v>
      </c>
      <c r="P3" s="15">
        <f>Data!W39</f>
        <v>0</v>
      </c>
      <c r="Q3" s="15">
        <f>Data!X39</f>
        <v>0</v>
      </c>
      <c r="R3" s="15">
        <f>Data!Y39</f>
        <v>0</v>
      </c>
      <c r="S3" s="15">
        <f>Data!Z39</f>
        <v>0</v>
      </c>
      <c r="T3" s="15">
        <f>Data!AA39</f>
        <v>0</v>
      </c>
      <c r="U3" s="15">
        <f>Data!AB39</f>
        <v>0</v>
      </c>
      <c r="V3" s="15">
        <f>Data!AC39</f>
        <v>0</v>
      </c>
      <c r="W3" s="15">
        <f>Data!AD39</f>
        <v>0</v>
      </c>
      <c r="X3" s="15">
        <f>Data!AE39</f>
        <v>0</v>
      </c>
      <c r="Y3" s="15">
        <f>Data!AF39</f>
        <v>0</v>
      </c>
      <c r="Z3" s="15">
        <f>Data!AG39</f>
        <v>0</v>
      </c>
      <c r="AA3" s="15">
        <f>Data!AH39</f>
        <v>0</v>
      </c>
      <c r="AB3" s="15">
        <f>Data!AI39</f>
        <v>0</v>
      </c>
      <c r="AC3" s="15">
        <f>Data!AJ39</f>
        <v>0</v>
      </c>
      <c r="AD3" s="15">
        <f>Data!AK39</f>
        <v>0</v>
      </c>
      <c r="AE3" s="15">
        <f>Data!AL39</f>
        <v>0</v>
      </c>
      <c r="AF3" s="15">
        <f>Data!AM39</f>
        <v>0</v>
      </c>
    </row>
    <row r="4" spans="1:32" x14ac:dyDescent="0.2">
      <c r="A4" s="15" t="s">
        <v>4</v>
      </c>
      <c r="B4" s="15">
        <f>Data!I40</f>
        <v>0</v>
      </c>
      <c r="C4" s="15">
        <f>Data!J40</f>
        <v>0</v>
      </c>
      <c r="D4" s="15">
        <f>Data!K40</f>
        <v>0</v>
      </c>
      <c r="E4" s="15">
        <f>Data!L40</f>
        <v>0</v>
      </c>
      <c r="F4" s="15">
        <f>Data!M40</f>
        <v>0</v>
      </c>
      <c r="G4" s="15">
        <f>Data!N40</f>
        <v>0</v>
      </c>
      <c r="H4" s="15">
        <f>Data!O40</f>
        <v>0</v>
      </c>
      <c r="I4" s="15">
        <f>Data!P40</f>
        <v>0</v>
      </c>
      <c r="J4" s="15">
        <f>Data!Q40</f>
        <v>0</v>
      </c>
      <c r="K4" s="15">
        <f>Data!R40</f>
        <v>0</v>
      </c>
      <c r="L4" s="15">
        <f>Data!S40</f>
        <v>0</v>
      </c>
      <c r="M4" s="15">
        <f>Data!T40</f>
        <v>0</v>
      </c>
      <c r="N4" s="15">
        <f>Data!U40</f>
        <v>0</v>
      </c>
      <c r="O4" s="15">
        <f>Data!V40</f>
        <v>0</v>
      </c>
      <c r="P4" s="15">
        <f>Data!W40</f>
        <v>0</v>
      </c>
      <c r="Q4" s="15">
        <f>Data!X40</f>
        <v>0</v>
      </c>
      <c r="R4" s="15">
        <f>Data!Y40</f>
        <v>0</v>
      </c>
      <c r="S4" s="15">
        <f>Data!Z40</f>
        <v>0</v>
      </c>
      <c r="T4" s="15">
        <f>Data!AA40</f>
        <v>0</v>
      </c>
      <c r="U4" s="15">
        <f>Data!AB40</f>
        <v>0</v>
      </c>
      <c r="V4" s="15">
        <f>Data!AC40</f>
        <v>0</v>
      </c>
      <c r="W4" s="15">
        <f>Data!AD40</f>
        <v>0</v>
      </c>
      <c r="X4" s="15">
        <f>Data!AE40</f>
        <v>0</v>
      </c>
      <c r="Y4" s="15">
        <f>Data!AF40</f>
        <v>0</v>
      </c>
      <c r="Z4" s="15">
        <f>Data!AG40</f>
        <v>0</v>
      </c>
      <c r="AA4" s="15">
        <f>Data!AH40</f>
        <v>0</v>
      </c>
      <c r="AB4" s="15">
        <f>Data!AI40</f>
        <v>0</v>
      </c>
      <c r="AC4" s="15">
        <f>Data!AJ40</f>
        <v>0</v>
      </c>
      <c r="AD4" s="15">
        <f>Data!AK40</f>
        <v>0</v>
      </c>
      <c r="AE4" s="15">
        <f>Data!AL40</f>
        <v>0</v>
      </c>
      <c r="AF4" s="15">
        <f>Data!AM40</f>
        <v>0</v>
      </c>
    </row>
    <row r="5" spans="1:32" x14ac:dyDescent="0.2">
      <c r="A5" s="15" t="s">
        <v>5</v>
      </c>
      <c r="B5" s="15">
        <f>Data!I41</f>
        <v>1</v>
      </c>
      <c r="C5" s="15">
        <f>Data!J41</f>
        <v>1</v>
      </c>
      <c r="D5" s="15">
        <f>Data!K41</f>
        <v>1</v>
      </c>
      <c r="E5" s="15">
        <f>Data!L41</f>
        <v>1</v>
      </c>
      <c r="F5" s="15">
        <f>Data!M41</f>
        <v>1</v>
      </c>
      <c r="G5" s="15">
        <f>Data!N41</f>
        <v>1</v>
      </c>
      <c r="H5" s="15">
        <f>Data!O41</f>
        <v>1</v>
      </c>
      <c r="I5" s="15">
        <f>Data!P41</f>
        <v>1</v>
      </c>
      <c r="J5" s="15">
        <f>Data!Q41</f>
        <v>1</v>
      </c>
      <c r="K5" s="15">
        <f>Data!R41</f>
        <v>1</v>
      </c>
      <c r="L5" s="15">
        <f>Data!S41</f>
        <v>1</v>
      </c>
      <c r="M5" s="15">
        <f>Data!T41</f>
        <v>1</v>
      </c>
      <c r="N5" s="15">
        <f>Data!U41</f>
        <v>1</v>
      </c>
      <c r="O5" s="15">
        <f>Data!V41</f>
        <v>1</v>
      </c>
      <c r="P5" s="15">
        <f>Data!W41</f>
        <v>1</v>
      </c>
      <c r="Q5" s="15">
        <f>Data!X41</f>
        <v>1</v>
      </c>
      <c r="R5" s="15">
        <f>Data!Y41</f>
        <v>1</v>
      </c>
      <c r="S5" s="15">
        <f>Data!Z41</f>
        <v>1</v>
      </c>
      <c r="T5" s="15">
        <f>Data!AA41</f>
        <v>1</v>
      </c>
      <c r="U5" s="15">
        <f>Data!AB41</f>
        <v>1</v>
      </c>
      <c r="V5" s="15">
        <f>Data!AC41</f>
        <v>1</v>
      </c>
      <c r="W5" s="15">
        <f>Data!AD41</f>
        <v>1</v>
      </c>
      <c r="X5" s="15">
        <f>Data!AE41</f>
        <v>1</v>
      </c>
      <c r="Y5" s="15">
        <f>Data!AF41</f>
        <v>1</v>
      </c>
      <c r="Z5" s="15">
        <f>Data!AG41</f>
        <v>1</v>
      </c>
      <c r="AA5" s="15">
        <f>Data!AH41</f>
        <v>1</v>
      </c>
      <c r="AB5" s="15">
        <f>Data!AI41</f>
        <v>1</v>
      </c>
      <c r="AC5" s="15">
        <f>Data!AJ41</f>
        <v>1</v>
      </c>
      <c r="AD5" s="15">
        <f>Data!AK41</f>
        <v>1</v>
      </c>
      <c r="AE5" s="15">
        <f>Data!AL41</f>
        <v>1</v>
      </c>
      <c r="AF5" s="15">
        <f>Data!AM41</f>
        <v>1</v>
      </c>
    </row>
    <row r="6" spans="1:32" x14ac:dyDescent="0.2">
      <c r="A6" s="15" t="s">
        <v>6</v>
      </c>
      <c r="B6" s="15">
        <f>Data!I42</f>
        <v>0</v>
      </c>
      <c r="C6" s="15">
        <f>Data!J42</f>
        <v>0</v>
      </c>
      <c r="D6" s="15">
        <f>Data!K42</f>
        <v>0</v>
      </c>
      <c r="E6" s="15">
        <f>Data!L42</f>
        <v>0</v>
      </c>
      <c r="F6" s="15">
        <f>Data!M42</f>
        <v>0</v>
      </c>
      <c r="G6" s="15">
        <f>Data!N42</f>
        <v>0</v>
      </c>
      <c r="H6" s="15">
        <f>Data!O42</f>
        <v>0</v>
      </c>
      <c r="I6" s="15">
        <f>Data!P42</f>
        <v>0</v>
      </c>
      <c r="J6" s="15">
        <f>Data!Q42</f>
        <v>0</v>
      </c>
      <c r="K6" s="15">
        <f>Data!R42</f>
        <v>0</v>
      </c>
      <c r="L6" s="15">
        <f>Data!S42</f>
        <v>0</v>
      </c>
      <c r="M6" s="15">
        <f>Data!T42</f>
        <v>0</v>
      </c>
      <c r="N6" s="15">
        <f>Data!U42</f>
        <v>0</v>
      </c>
      <c r="O6" s="15">
        <f>Data!V42</f>
        <v>0</v>
      </c>
      <c r="P6" s="15">
        <f>Data!W42</f>
        <v>0</v>
      </c>
      <c r="Q6" s="15">
        <f>Data!X42</f>
        <v>0</v>
      </c>
      <c r="R6" s="15">
        <f>Data!Y42</f>
        <v>0</v>
      </c>
      <c r="S6" s="15">
        <f>Data!Z42</f>
        <v>0</v>
      </c>
      <c r="T6" s="15">
        <f>Data!AA42</f>
        <v>0</v>
      </c>
      <c r="U6" s="15">
        <f>Data!AB42</f>
        <v>0</v>
      </c>
      <c r="V6" s="15">
        <f>Data!AC42</f>
        <v>0</v>
      </c>
      <c r="W6" s="15">
        <f>Data!AD42</f>
        <v>0</v>
      </c>
      <c r="X6" s="15">
        <f>Data!AE42</f>
        <v>0</v>
      </c>
      <c r="Y6" s="15">
        <f>Data!AF42</f>
        <v>0</v>
      </c>
      <c r="Z6" s="15">
        <f>Data!AG42</f>
        <v>0</v>
      </c>
      <c r="AA6" s="15">
        <f>Data!AH42</f>
        <v>0</v>
      </c>
      <c r="AB6" s="15">
        <f>Data!AI42</f>
        <v>0</v>
      </c>
      <c r="AC6" s="15">
        <f>Data!AJ42</f>
        <v>0</v>
      </c>
      <c r="AD6" s="15">
        <f>Data!AK42</f>
        <v>0</v>
      </c>
      <c r="AE6" s="15">
        <f>Data!AL42</f>
        <v>0</v>
      </c>
      <c r="AF6" s="15">
        <f>Data!AM42</f>
        <v>0</v>
      </c>
    </row>
    <row r="7" spans="1:32" x14ac:dyDescent="0.2">
      <c r="A7" s="15" t="s">
        <v>128</v>
      </c>
      <c r="B7" s="15">
        <f>Data!I43</f>
        <v>0</v>
      </c>
      <c r="C7" s="15">
        <f>Data!J43</f>
        <v>0</v>
      </c>
      <c r="D7" s="15">
        <f>Data!K43</f>
        <v>0</v>
      </c>
      <c r="E7" s="15">
        <f>Data!L43</f>
        <v>0</v>
      </c>
      <c r="F7" s="15">
        <f>Data!M43</f>
        <v>0</v>
      </c>
      <c r="G7" s="15">
        <f>Data!N43</f>
        <v>0</v>
      </c>
      <c r="H7" s="15">
        <f>Data!O43</f>
        <v>0</v>
      </c>
      <c r="I7" s="15">
        <f>Data!P43</f>
        <v>0</v>
      </c>
      <c r="J7" s="15">
        <f>Data!Q43</f>
        <v>0</v>
      </c>
      <c r="K7" s="15">
        <f>Data!R43</f>
        <v>0</v>
      </c>
      <c r="L7" s="15">
        <f>Data!S43</f>
        <v>0</v>
      </c>
      <c r="M7" s="15">
        <f>Data!T43</f>
        <v>0</v>
      </c>
      <c r="N7" s="15">
        <f>Data!U43</f>
        <v>0</v>
      </c>
      <c r="O7" s="15">
        <f>Data!V43</f>
        <v>0</v>
      </c>
      <c r="P7" s="15">
        <f>Data!W43</f>
        <v>0</v>
      </c>
      <c r="Q7" s="15">
        <f>Data!X43</f>
        <v>0</v>
      </c>
      <c r="R7" s="15">
        <f>Data!Y43</f>
        <v>0</v>
      </c>
      <c r="S7" s="15">
        <f>Data!Z43</f>
        <v>0</v>
      </c>
      <c r="T7" s="15">
        <f>Data!AA43</f>
        <v>0</v>
      </c>
      <c r="U7" s="15">
        <f>Data!AB43</f>
        <v>0</v>
      </c>
      <c r="V7" s="15">
        <f>Data!AC43</f>
        <v>0</v>
      </c>
      <c r="W7" s="15">
        <f>Data!AD43</f>
        <v>0</v>
      </c>
      <c r="X7" s="15">
        <f>Data!AE43</f>
        <v>0</v>
      </c>
      <c r="Y7" s="15">
        <f>Data!AF43</f>
        <v>0</v>
      </c>
      <c r="Z7" s="15">
        <f>Data!AG43</f>
        <v>0</v>
      </c>
      <c r="AA7" s="15">
        <f>Data!AH43</f>
        <v>0</v>
      </c>
      <c r="AB7" s="15">
        <f>Data!AI43</f>
        <v>0</v>
      </c>
      <c r="AC7" s="15">
        <f>Data!AJ43</f>
        <v>0</v>
      </c>
      <c r="AD7" s="15">
        <f>Data!AK43</f>
        <v>0</v>
      </c>
      <c r="AE7" s="15">
        <f>Data!AL43</f>
        <v>0</v>
      </c>
      <c r="AF7" s="15">
        <f>Data!AM43</f>
        <v>0</v>
      </c>
    </row>
    <row r="8" spans="1:32" x14ac:dyDescent="0.2">
      <c r="A8" s="15" t="s">
        <v>129</v>
      </c>
      <c r="B8" s="15">
        <f>Data!I44</f>
        <v>0</v>
      </c>
      <c r="C8" s="15">
        <f>Data!J44</f>
        <v>0</v>
      </c>
      <c r="D8" s="15">
        <f>Data!K44</f>
        <v>0</v>
      </c>
      <c r="E8" s="15">
        <f>Data!L44</f>
        <v>0</v>
      </c>
      <c r="F8" s="15">
        <f>Data!M44</f>
        <v>0</v>
      </c>
      <c r="G8" s="15">
        <f>Data!N44</f>
        <v>0</v>
      </c>
      <c r="H8" s="15">
        <f>Data!O44</f>
        <v>0</v>
      </c>
      <c r="I8" s="15">
        <f>Data!P44</f>
        <v>0</v>
      </c>
      <c r="J8" s="15">
        <f>Data!Q44</f>
        <v>0</v>
      </c>
      <c r="K8" s="15">
        <f>Data!R44</f>
        <v>0</v>
      </c>
      <c r="L8" s="15">
        <f>Data!S44</f>
        <v>0</v>
      </c>
      <c r="M8" s="15">
        <f>Data!T44</f>
        <v>0</v>
      </c>
      <c r="N8" s="15">
        <f>Data!U44</f>
        <v>0</v>
      </c>
      <c r="O8" s="15">
        <f>Data!V44</f>
        <v>0</v>
      </c>
      <c r="P8" s="15">
        <f>Data!W44</f>
        <v>0</v>
      </c>
      <c r="Q8" s="15">
        <f>Data!X44</f>
        <v>0</v>
      </c>
      <c r="R8" s="15">
        <f>Data!Y44</f>
        <v>0</v>
      </c>
      <c r="S8" s="15">
        <f>Data!Z44</f>
        <v>0</v>
      </c>
      <c r="T8" s="15">
        <f>Data!AA44</f>
        <v>0</v>
      </c>
      <c r="U8" s="15">
        <f>Data!AB44</f>
        <v>0</v>
      </c>
      <c r="V8" s="15">
        <f>Data!AC44</f>
        <v>0</v>
      </c>
      <c r="W8" s="15">
        <f>Data!AD44</f>
        <v>0</v>
      </c>
      <c r="X8" s="15">
        <f>Data!AE44</f>
        <v>0</v>
      </c>
      <c r="Y8" s="15">
        <f>Data!AF44</f>
        <v>0</v>
      </c>
      <c r="Z8" s="15">
        <f>Data!AG44</f>
        <v>0</v>
      </c>
      <c r="AA8" s="15">
        <f>Data!AH44</f>
        <v>0</v>
      </c>
      <c r="AB8" s="15">
        <f>Data!AI44</f>
        <v>0</v>
      </c>
      <c r="AC8" s="15">
        <f>Data!AJ44</f>
        <v>0</v>
      </c>
      <c r="AD8" s="15">
        <f>Data!AK44</f>
        <v>0</v>
      </c>
      <c r="AE8" s="15">
        <f>Data!AL44</f>
        <v>0</v>
      </c>
      <c r="AF8" s="15">
        <f>Data!AM44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Data!I45</f>
        <v>0</v>
      </c>
      <c r="C2" s="15">
        <f>Data!J45</f>
        <v>0</v>
      </c>
      <c r="D2" s="15">
        <f>Data!K45</f>
        <v>0</v>
      </c>
      <c r="E2" s="15">
        <f>Data!L45</f>
        <v>0</v>
      </c>
      <c r="F2" s="15">
        <f>Data!M45</f>
        <v>0</v>
      </c>
      <c r="G2" s="15">
        <f>Data!N45</f>
        <v>0</v>
      </c>
      <c r="H2" s="15">
        <f>Data!O45</f>
        <v>0</v>
      </c>
      <c r="I2" s="15">
        <f>Data!P45</f>
        <v>0</v>
      </c>
      <c r="J2" s="15">
        <f>Data!Q45</f>
        <v>0</v>
      </c>
      <c r="K2" s="15">
        <f>Data!R45</f>
        <v>0</v>
      </c>
      <c r="L2" s="15">
        <f>Data!S45</f>
        <v>0</v>
      </c>
      <c r="M2" s="15">
        <f>Data!T45</f>
        <v>0</v>
      </c>
      <c r="N2" s="15">
        <f>Data!U45</f>
        <v>0</v>
      </c>
      <c r="O2" s="15">
        <f>Data!V45</f>
        <v>0</v>
      </c>
      <c r="P2" s="15">
        <f>Data!W45</f>
        <v>0</v>
      </c>
      <c r="Q2" s="15">
        <f>Data!X45</f>
        <v>0</v>
      </c>
      <c r="R2" s="15">
        <f>Data!Y45</f>
        <v>0</v>
      </c>
      <c r="S2" s="15">
        <f>Data!Z45</f>
        <v>0</v>
      </c>
      <c r="T2" s="15">
        <f>Data!AA45</f>
        <v>0</v>
      </c>
      <c r="U2" s="15">
        <f>Data!AB45</f>
        <v>0</v>
      </c>
      <c r="V2" s="15">
        <f>Data!AC45</f>
        <v>0</v>
      </c>
      <c r="W2" s="15">
        <f>Data!AD45</f>
        <v>0</v>
      </c>
      <c r="X2" s="15">
        <f>Data!AE45</f>
        <v>0</v>
      </c>
      <c r="Y2" s="15">
        <f>Data!AF45</f>
        <v>0</v>
      </c>
      <c r="Z2" s="15">
        <f>Data!AG45</f>
        <v>0</v>
      </c>
      <c r="AA2" s="15">
        <f>Data!AH45</f>
        <v>0</v>
      </c>
      <c r="AB2" s="15">
        <f>Data!AI45</f>
        <v>0</v>
      </c>
      <c r="AC2" s="15">
        <f>Data!AJ45</f>
        <v>0</v>
      </c>
      <c r="AD2" s="15">
        <f>Data!AK45</f>
        <v>0</v>
      </c>
      <c r="AE2" s="15">
        <f>Data!AL45</f>
        <v>0</v>
      </c>
      <c r="AF2" s="15">
        <f>Data!AM45</f>
        <v>0</v>
      </c>
    </row>
    <row r="3" spans="1:32" x14ac:dyDescent="0.2">
      <c r="A3" s="15" t="s">
        <v>3</v>
      </c>
      <c r="B3" s="15">
        <f>Data!I46</f>
        <v>0</v>
      </c>
      <c r="C3" s="15">
        <f>Data!J46</f>
        <v>0</v>
      </c>
      <c r="D3" s="15">
        <f>Data!K46</f>
        <v>0</v>
      </c>
      <c r="E3" s="15">
        <f>Data!L46</f>
        <v>0</v>
      </c>
      <c r="F3" s="15">
        <f>Data!M46</f>
        <v>0</v>
      </c>
      <c r="G3" s="15">
        <f>Data!N46</f>
        <v>0</v>
      </c>
      <c r="H3" s="15">
        <f>Data!O46</f>
        <v>0</v>
      </c>
      <c r="I3" s="15">
        <f>Data!P46</f>
        <v>0</v>
      </c>
      <c r="J3" s="15">
        <f>Data!Q46</f>
        <v>0</v>
      </c>
      <c r="K3" s="15">
        <f>Data!R46</f>
        <v>0</v>
      </c>
      <c r="L3" s="15">
        <f>Data!S46</f>
        <v>0</v>
      </c>
      <c r="M3" s="15">
        <f>Data!T46</f>
        <v>0</v>
      </c>
      <c r="N3" s="15">
        <f>Data!U46</f>
        <v>0</v>
      </c>
      <c r="O3" s="15">
        <f>Data!V46</f>
        <v>0</v>
      </c>
      <c r="P3" s="15">
        <f>Data!W46</f>
        <v>0</v>
      </c>
      <c r="Q3" s="15">
        <f>Data!X46</f>
        <v>0</v>
      </c>
      <c r="R3" s="15">
        <f>Data!Y46</f>
        <v>0</v>
      </c>
      <c r="S3" s="15">
        <f>Data!Z46</f>
        <v>0</v>
      </c>
      <c r="T3" s="15">
        <f>Data!AA46</f>
        <v>0</v>
      </c>
      <c r="U3" s="15">
        <f>Data!AB46</f>
        <v>0</v>
      </c>
      <c r="V3" s="15">
        <f>Data!AC46</f>
        <v>0</v>
      </c>
      <c r="W3" s="15">
        <f>Data!AD46</f>
        <v>0</v>
      </c>
      <c r="X3" s="15">
        <f>Data!AE46</f>
        <v>0</v>
      </c>
      <c r="Y3" s="15">
        <f>Data!AF46</f>
        <v>0</v>
      </c>
      <c r="Z3" s="15">
        <f>Data!AG46</f>
        <v>0</v>
      </c>
      <c r="AA3" s="15">
        <f>Data!AH46</f>
        <v>0</v>
      </c>
      <c r="AB3" s="15">
        <f>Data!AI46</f>
        <v>0</v>
      </c>
      <c r="AC3" s="15">
        <f>Data!AJ46</f>
        <v>0</v>
      </c>
      <c r="AD3" s="15">
        <f>Data!AK46</f>
        <v>0</v>
      </c>
      <c r="AE3" s="15">
        <f>Data!AL46</f>
        <v>0</v>
      </c>
      <c r="AF3" s="15">
        <f>Data!AM46</f>
        <v>0</v>
      </c>
    </row>
    <row r="4" spans="1:32" x14ac:dyDescent="0.2">
      <c r="A4" s="15" t="s">
        <v>4</v>
      </c>
      <c r="B4" s="15">
        <f>Data!I47</f>
        <v>0</v>
      </c>
      <c r="C4" s="15">
        <f>Data!J47</f>
        <v>0</v>
      </c>
      <c r="D4" s="15">
        <f>Data!K47</f>
        <v>0</v>
      </c>
      <c r="E4" s="15">
        <f>Data!L47</f>
        <v>0</v>
      </c>
      <c r="F4" s="15">
        <f>Data!M47</f>
        <v>0</v>
      </c>
      <c r="G4" s="15">
        <f>Data!N47</f>
        <v>0</v>
      </c>
      <c r="H4" s="15">
        <f>Data!O47</f>
        <v>0</v>
      </c>
      <c r="I4" s="15">
        <f>Data!P47</f>
        <v>0</v>
      </c>
      <c r="J4" s="15">
        <f>Data!Q47</f>
        <v>0</v>
      </c>
      <c r="K4" s="15">
        <f>Data!R47</f>
        <v>0</v>
      </c>
      <c r="L4" s="15">
        <f>Data!S47</f>
        <v>0</v>
      </c>
      <c r="M4" s="15">
        <f>Data!T47</f>
        <v>0</v>
      </c>
      <c r="N4" s="15">
        <f>Data!U47</f>
        <v>0</v>
      </c>
      <c r="O4" s="15">
        <f>Data!V47</f>
        <v>0</v>
      </c>
      <c r="P4" s="15">
        <f>Data!W47</f>
        <v>0</v>
      </c>
      <c r="Q4" s="15">
        <f>Data!X47</f>
        <v>0</v>
      </c>
      <c r="R4" s="15">
        <f>Data!Y47</f>
        <v>0</v>
      </c>
      <c r="S4" s="15">
        <f>Data!Z47</f>
        <v>0</v>
      </c>
      <c r="T4" s="15">
        <f>Data!AA47</f>
        <v>0</v>
      </c>
      <c r="U4" s="15">
        <f>Data!AB47</f>
        <v>0</v>
      </c>
      <c r="V4" s="15">
        <f>Data!AC47</f>
        <v>0</v>
      </c>
      <c r="W4" s="15">
        <f>Data!AD47</f>
        <v>0</v>
      </c>
      <c r="X4" s="15">
        <f>Data!AE47</f>
        <v>0</v>
      </c>
      <c r="Y4" s="15">
        <f>Data!AF47</f>
        <v>0</v>
      </c>
      <c r="Z4" s="15">
        <f>Data!AG47</f>
        <v>0</v>
      </c>
      <c r="AA4" s="15">
        <f>Data!AH47</f>
        <v>0</v>
      </c>
      <c r="AB4" s="15">
        <f>Data!AI47</f>
        <v>0</v>
      </c>
      <c r="AC4" s="15">
        <f>Data!AJ47</f>
        <v>0</v>
      </c>
      <c r="AD4" s="15">
        <f>Data!AK47</f>
        <v>0</v>
      </c>
      <c r="AE4" s="15">
        <f>Data!AL47</f>
        <v>0</v>
      </c>
      <c r="AF4" s="15">
        <f>Data!AM47</f>
        <v>0</v>
      </c>
    </row>
    <row r="5" spans="1:32" x14ac:dyDescent="0.2">
      <c r="A5" s="15" t="s">
        <v>5</v>
      </c>
      <c r="B5" s="15">
        <f>Data!I48</f>
        <v>1</v>
      </c>
      <c r="C5" s="15">
        <f>Data!J48</f>
        <v>1</v>
      </c>
      <c r="D5" s="15">
        <f>Data!K48</f>
        <v>1</v>
      </c>
      <c r="E5" s="15">
        <f>Data!L48</f>
        <v>1</v>
      </c>
      <c r="F5" s="15">
        <f>Data!M48</f>
        <v>1</v>
      </c>
      <c r="G5" s="15">
        <f>Data!N48</f>
        <v>1</v>
      </c>
      <c r="H5" s="15">
        <f>Data!O48</f>
        <v>1</v>
      </c>
      <c r="I5" s="15">
        <f>Data!P48</f>
        <v>1</v>
      </c>
      <c r="J5" s="15">
        <f>Data!Q48</f>
        <v>1</v>
      </c>
      <c r="K5" s="15">
        <f>Data!R48</f>
        <v>1</v>
      </c>
      <c r="L5" s="15">
        <f>Data!S48</f>
        <v>1</v>
      </c>
      <c r="M5" s="15">
        <f>Data!T48</f>
        <v>1</v>
      </c>
      <c r="N5" s="15">
        <f>Data!U48</f>
        <v>1</v>
      </c>
      <c r="O5" s="15">
        <f>Data!V48</f>
        <v>1</v>
      </c>
      <c r="P5" s="15">
        <f>Data!W48</f>
        <v>1</v>
      </c>
      <c r="Q5" s="15">
        <f>Data!X48</f>
        <v>1</v>
      </c>
      <c r="R5" s="15">
        <f>Data!Y48</f>
        <v>1</v>
      </c>
      <c r="S5" s="15">
        <f>Data!Z48</f>
        <v>1</v>
      </c>
      <c r="T5" s="15">
        <f>Data!AA48</f>
        <v>1</v>
      </c>
      <c r="U5" s="15">
        <f>Data!AB48</f>
        <v>1</v>
      </c>
      <c r="V5" s="15">
        <f>Data!AC48</f>
        <v>1</v>
      </c>
      <c r="W5" s="15">
        <f>Data!AD48</f>
        <v>1</v>
      </c>
      <c r="X5" s="15">
        <f>Data!AE48</f>
        <v>1</v>
      </c>
      <c r="Y5" s="15">
        <f>Data!AF48</f>
        <v>1</v>
      </c>
      <c r="Z5" s="15">
        <f>Data!AG48</f>
        <v>1</v>
      </c>
      <c r="AA5" s="15">
        <f>Data!AH48</f>
        <v>1</v>
      </c>
      <c r="AB5" s="15">
        <f>Data!AI48</f>
        <v>1</v>
      </c>
      <c r="AC5" s="15">
        <f>Data!AJ48</f>
        <v>1</v>
      </c>
      <c r="AD5" s="15">
        <f>Data!AK48</f>
        <v>1</v>
      </c>
      <c r="AE5" s="15">
        <f>Data!AL48</f>
        <v>1</v>
      </c>
      <c r="AF5" s="15">
        <f>Data!AM48</f>
        <v>1</v>
      </c>
    </row>
    <row r="6" spans="1:32" x14ac:dyDescent="0.2">
      <c r="A6" s="15" t="s">
        <v>6</v>
      </c>
      <c r="B6" s="15">
        <f>Data!I49</f>
        <v>0</v>
      </c>
      <c r="C6" s="15">
        <f>Data!J49</f>
        <v>0</v>
      </c>
      <c r="D6" s="15">
        <f>Data!K49</f>
        <v>0</v>
      </c>
      <c r="E6" s="15">
        <f>Data!L49</f>
        <v>0</v>
      </c>
      <c r="F6" s="15">
        <f>Data!M49</f>
        <v>0</v>
      </c>
      <c r="G6" s="15">
        <f>Data!N49</f>
        <v>0</v>
      </c>
      <c r="H6" s="15">
        <f>Data!O49</f>
        <v>0</v>
      </c>
      <c r="I6" s="15">
        <f>Data!P49</f>
        <v>0</v>
      </c>
      <c r="J6" s="15">
        <f>Data!Q49</f>
        <v>0</v>
      </c>
      <c r="K6" s="15">
        <f>Data!R49</f>
        <v>0</v>
      </c>
      <c r="L6" s="15">
        <f>Data!S49</f>
        <v>0</v>
      </c>
      <c r="M6" s="15">
        <f>Data!T49</f>
        <v>0</v>
      </c>
      <c r="N6" s="15">
        <f>Data!U49</f>
        <v>0</v>
      </c>
      <c r="O6" s="15">
        <f>Data!V49</f>
        <v>0</v>
      </c>
      <c r="P6" s="15">
        <f>Data!W49</f>
        <v>0</v>
      </c>
      <c r="Q6" s="15">
        <f>Data!X49</f>
        <v>0</v>
      </c>
      <c r="R6" s="15">
        <f>Data!Y49</f>
        <v>0</v>
      </c>
      <c r="S6" s="15">
        <f>Data!Z49</f>
        <v>0</v>
      </c>
      <c r="T6" s="15">
        <f>Data!AA49</f>
        <v>0</v>
      </c>
      <c r="U6" s="15">
        <f>Data!AB49</f>
        <v>0</v>
      </c>
      <c r="V6" s="15">
        <f>Data!AC49</f>
        <v>0</v>
      </c>
      <c r="W6" s="15">
        <f>Data!AD49</f>
        <v>0</v>
      </c>
      <c r="X6" s="15">
        <f>Data!AE49</f>
        <v>0</v>
      </c>
      <c r="Y6" s="15">
        <f>Data!AF49</f>
        <v>0</v>
      </c>
      <c r="Z6" s="15">
        <f>Data!AG49</f>
        <v>0</v>
      </c>
      <c r="AA6" s="15">
        <f>Data!AH49</f>
        <v>0</v>
      </c>
      <c r="AB6" s="15">
        <f>Data!AI49</f>
        <v>0</v>
      </c>
      <c r="AC6" s="15">
        <f>Data!AJ49</f>
        <v>0</v>
      </c>
      <c r="AD6" s="15">
        <f>Data!AK49</f>
        <v>0</v>
      </c>
      <c r="AE6" s="15">
        <f>Data!AL49</f>
        <v>0</v>
      </c>
      <c r="AF6" s="15">
        <f>Data!AM49</f>
        <v>0</v>
      </c>
    </row>
    <row r="7" spans="1:32" x14ac:dyDescent="0.2">
      <c r="A7" s="15" t="s">
        <v>128</v>
      </c>
      <c r="B7" s="15">
        <f>Data!I50</f>
        <v>0</v>
      </c>
      <c r="C7" s="15">
        <f>Data!J50</f>
        <v>0</v>
      </c>
      <c r="D7" s="15">
        <f>Data!K50</f>
        <v>0</v>
      </c>
      <c r="E7" s="15">
        <f>Data!L50</f>
        <v>0</v>
      </c>
      <c r="F7" s="15">
        <f>Data!M50</f>
        <v>0</v>
      </c>
      <c r="G7" s="15">
        <f>Data!N50</f>
        <v>0</v>
      </c>
      <c r="H7" s="15">
        <f>Data!O50</f>
        <v>0</v>
      </c>
      <c r="I7" s="15">
        <f>Data!P50</f>
        <v>0</v>
      </c>
      <c r="J7" s="15">
        <f>Data!Q50</f>
        <v>0</v>
      </c>
      <c r="K7" s="15">
        <f>Data!R50</f>
        <v>0</v>
      </c>
      <c r="L7" s="15">
        <f>Data!S50</f>
        <v>0</v>
      </c>
      <c r="M7" s="15">
        <f>Data!T50</f>
        <v>0</v>
      </c>
      <c r="N7" s="15">
        <f>Data!U50</f>
        <v>0</v>
      </c>
      <c r="O7" s="15">
        <f>Data!V50</f>
        <v>0</v>
      </c>
      <c r="P7" s="15">
        <f>Data!W50</f>
        <v>0</v>
      </c>
      <c r="Q7" s="15">
        <f>Data!X50</f>
        <v>0</v>
      </c>
      <c r="R7" s="15">
        <f>Data!Y50</f>
        <v>0</v>
      </c>
      <c r="S7" s="15">
        <f>Data!Z50</f>
        <v>0</v>
      </c>
      <c r="T7" s="15">
        <f>Data!AA50</f>
        <v>0</v>
      </c>
      <c r="U7" s="15">
        <f>Data!AB50</f>
        <v>0</v>
      </c>
      <c r="V7" s="15">
        <f>Data!AC50</f>
        <v>0</v>
      </c>
      <c r="W7" s="15">
        <f>Data!AD50</f>
        <v>0</v>
      </c>
      <c r="X7" s="15">
        <f>Data!AE50</f>
        <v>0</v>
      </c>
      <c r="Y7" s="15">
        <f>Data!AF50</f>
        <v>0</v>
      </c>
      <c r="Z7" s="15">
        <f>Data!AG50</f>
        <v>0</v>
      </c>
      <c r="AA7" s="15">
        <f>Data!AH50</f>
        <v>0</v>
      </c>
      <c r="AB7" s="15">
        <f>Data!AI50</f>
        <v>0</v>
      </c>
      <c r="AC7" s="15">
        <f>Data!AJ50</f>
        <v>0</v>
      </c>
      <c r="AD7" s="15">
        <f>Data!AK50</f>
        <v>0</v>
      </c>
      <c r="AE7" s="15">
        <f>Data!AL50</f>
        <v>0</v>
      </c>
      <c r="AF7" s="15">
        <f>Data!AM50</f>
        <v>0</v>
      </c>
    </row>
    <row r="8" spans="1:32" x14ac:dyDescent="0.2">
      <c r="A8" s="15" t="s">
        <v>129</v>
      </c>
      <c r="B8" s="15">
        <f>Data!I51</f>
        <v>0</v>
      </c>
      <c r="C8" s="15">
        <f>Data!J51</f>
        <v>0</v>
      </c>
      <c r="D8" s="15">
        <f>Data!K51</f>
        <v>0</v>
      </c>
      <c r="E8" s="15">
        <f>Data!L51</f>
        <v>0</v>
      </c>
      <c r="F8" s="15">
        <f>Data!M51</f>
        <v>0</v>
      </c>
      <c r="G8" s="15">
        <f>Data!N51</f>
        <v>0</v>
      </c>
      <c r="H8" s="15">
        <f>Data!O51</f>
        <v>0</v>
      </c>
      <c r="I8" s="15">
        <f>Data!P51</f>
        <v>0</v>
      </c>
      <c r="J8" s="15">
        <f>Data!Q51</f>
        <v>0</v>
      </c>
      <c r="K8" s="15">
        <f>Data!R51</f>
        <v>0</v>
      </c>
      <c r="L8" s="15">
        <f>Data!S51</f>
        <v>0</v>
      </c>
      <c r="M8" s="15">
        <f>Data!T51</f>
        <v>0</v>
      </c>
      <c r="N8" s="15">
        <f>Data!U51</f>
        <v>0</v>
      </c>
      <c r="O8" s="15">
        <f>Data!V51</f>
        <v>0</v>
      </c>
      <c r="P8" s="15">
        <f>Data!W51</f>
        <v>0</v>
      </c>
      <c r="Q8" s="15">
        <f>Data!X51</f>
        <v>0</v>
      </c>
      <c r="R8" s="15">
        <f>Data!Y51</f>
        <v>0</v>
      </c>
      <c r="S8" s="15">
        <f>Data!Z51</f>
        <v>0</v>
      </c>
      <c r="T8" s="15">
        <f>Data!AA51</f>
        <v>0</v>
      </c>
      <c r="U8" s="15">
        <f>Data!AB51</f>
        <v>0</v>
      </c>
      <c r="V8" s="15">
        <f>Data!AC51</f>
        <v>0</v>
      </c>
      <c r="W8" s="15">
        <f>Data!AD51</f>
        <v>0</v>
      </c>
      <c r="X8" s="15">
        <f>Data!AE51</f>
        <v>0</v>
      </c>
      <c r="Y8" s="15">
        <f>Data!AF51</f>
        <v>0</v>
      </c>
      <c r="Z8" s="15">
        <f>Data!AG51</f>
        <v>0</v>
      </c>
      <c r="AA8" s="15">
        <f>Data!AH51</f>
        <v>0</v>
      </c>
      <c r="AB8" s="15">
        <f>Data!AI51</f>
        <v>0</v>
      </c>
      <c r="AC8" s="15">
        <f>Data!AJ51</f>
        <v>0</v>
      </c>
      <c r="AD8" s="15">
        <f>Data!AK51</f>
        <v>0</v>
      </c>
      <c r="AE8" s="15">
        <f>Data!AL51</f>
        <v>0</v>
      </c>
      <c r="AF8" s="15">
        <f>Data!AM51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Data!I52</f>
        <v>0.75216927859794647</v>
      </c>
      <c r="C2" s="15">
        <f>Data!J52</f>
        <v>0.75216927859794647</v>
      </c>
      <c r="D2" s="15">
        <f>Data!K52</f>
        <v>0.75216927859794647</v>
      </c>
      <c r="E2" s="15">
        <f>Data!L52</f>
        <v>0.75216927859794647</v>
      </c>
      <c r="F2" s="15">
        <f>Data!M52</f>
        <v>0.75216927859794647</v>
      </c>
      <c r="G2" s="15">
        <f>Data!N52</f>
        <v>0.75216927859794647</v>
      </c>
      <c r="H2" s="15">
        <f>Data!O52</f>
        <v>0.75216927859794647</v>
      </c>
      <c r="I2" s="15">
        <f>Data!P52</f>
        <v>0.75216927859794647</v>
      </c>
      <c r="J2" s="15">
        <f>Data!Q52</f>
        <v>0.75216927859794647</v>
      </c>
      <c r="K2" s="15">
        <f>Data!R52</f>
        <v>0.75216927859794647</v>
      </c>
      <c r="L2" s="15">
        <f>Data!S52</f>
        <v>0.75216927859794647</v>
      </c>
      <c r="M2" s="15">
        <f>Data!T52</f>
        <v>0.75216927859794647</v>
      </c>
      <c r="N2" s="15">
        <f>Data!U52</f>
        <v>0.75216927859794647</v>
      </c>
      <c r="O2" s="15">
        <f>Data!V52</f>
        <v>0.75216927859794647</v>
      </c>
      <c r="P2" s="15">
        <f>Data!W52</f>
        <v>0.75216927859794647</v>
      </c>
      <c r="Q2" s="15">
        <f>Data!X52</f>
        <v>0.75216927859794647</v>
      </c>
      <c r="R2" s="15">
        <f>Data!Y52</f>
        <v>0.75216927859794647</v>
      </c>
      <c r="S2" s="15">
        <f>Data!Z52</f>
        <v>0.75216927859794647</v>
      </c>
      <c r="T2" s="15">
        <f>Data!AA52</f>
        <v>0.75216927859794647</v>
      </c>
      <c r="U2" s="15">
        <f>Data!AB52</f>
        <v>0.75216927859794647</v>
      </c>
      <c r="V2" s="15">
        <f>Data!AC52</f>
        <v>0.75216927859794647</v>
      </c>
      <c r="W2" s="15">
        <f>Data!AD52</f>
        <v>0.75216927859794647</v>
      </c>
      <c r="X2" s="15">
        <f>Data!AE52</f>
        <v>0.75216927859794647</v>
      </c>
      <c r="Y2" s="15">
        <f>Data!AF52</f>
        <v>0.75216927859794647</v>
      </c>
      <c r="Z2" s="15">
        <f>Data!AG52</f>
        <v>0.75216927859794647</v>
      </c>
      <c r="AA2" s="15">
        <f>Data!AH52</f>
        <v>0.75216927859794647</v>
      </c>
      <c r="AB2" s="15">
        <f>Data!AI52</f>
        <v>0.75216927859794647</v>
      </c>
      <c r="AC2" s="15">
        <f>Data!AJ52</f>
        <v>0.75216927859794647</v>
      </c>
      <c r="AD2" s="15">
        <f>Data!AK52</f>
        <v>0.75216927859794647</v>
      </c>
      <c r="AE2" s="15">
        <f>Data!AL52</f>
        <v>0.75216927859794647</v>
      </c>
      <c r="AF2" s="15">
        <f>Data!AM52</f>
        <v>0.75216927859794647</v>
      </c>
    </row>
    <row r="3" spans="1:32" x14ac:dyDescent="0.2">
      <c r="A3" s="15" t="s">
        <v>3</v>
      </c>
      <c r="B3" s="15">
        <f>Data!I53</f>
        <v>0</v>
      </c>
      <c r="C3" s="15">
        <f>Data!J53</f>
        <v>0</v>
      </c>
      <c r="D3" s="15">
        <f>Data!K53</f>
        <v>0</v>
      </c>
      <c r="E3" s="15">
        <f>Data!L53</f>
        <v>0</v>
      </c>
      <c r="F3" s="15">
        <f>Data!M53</f>
        <v>0</v>
      </c>
      <c r="G3" s="15">
        <f>Data!N53</f>
        <v>0</v>
      </c>
      <c r="H3" s="15">
        <f>Data!O53</f>
        <v>0</v>
      </c>
      <c r="I3" s="15">
        <f>Data!P53</f>
        <v>0</v>
      </c>
      <c r="J3" s="15">
        <f>Data!Q53</f>
        <v>0</v>
      </c>
      <c r="K3" s="15">
        <f>Data!R53</f>
        <v>0</v>
      </c>
      <c r="L3" s="15">
        <f>Data!S53</f>
        <v>0</v>
      </c>
      <c r="M3" s="15">
        <f>Data!T53</f>
        <v>0</v>
      </c>
      <c r="N3" s="15">
        <f>Data!U53</f>
        <v>0</v>
      </c>
      <c r="O3" s="15">
        <f>Data!V53</f>
        <v>0</v>
      </c>
      <c r="P3" s="15">
        <f>Data!W53</f>
        <v>0</v>
      </c>
      <c r="Q3" s="15">
        <f>Data!X53</f>
        <v>0</v>
      </c>
      <c r="R3" s="15">
        <f>Data!Y53</f>
        <v>0</v>
      </c>
      <c r="S3" s="15">
        <f>Data!Z53</f>
        <v>0</v>
      </c>
      <c r="T3" s="15">
        <f>Data!AA53</f>
        <v>0</v>
      </c>
      <c r="U3" s="15">
        <f>Data!AB53</f>
        <v>0</v>
      </c>
      <c r="V3" s="15">
        <f>Data!AC53</f>
        <v>0</v>
      </c>
      <c r="W3" s="15">
        <f>Data!AD53</f>
        <v>0</v>
      </c>
      <c r="X3" s="15">
        <f>Data!AE53</f>
        <v>0</v>
      </c>
      <c r="Y3" s="15">
        <f>Data!AF53</f>
        <v>0</v>
      </c>
      <c r="Z3" s="15">
        <f>Data!AG53</f>
        <v>0</v>
      </c>
      <c r="AA3" s="15">
        <f>Data!AH53</f>
        <v>0</v>
      </c>
      <c r="AB3" s="15">
        <f>Data!AI53</f>
        <v>0</v>
      </c>
      <c r="AC3" s="15">
        <f>Data!AJ53</f>
        <v>0</v>
      </c>
      <c r="AD3" s="15">
        <f>Data!AK53</f>
        <v>0</v>
      </c>
      <c r="AE3" s="15">
        <f>Data!AL53</f>
        <v>0</v>
      </c>
      <c r="AF3" s="15">
        <f>Data!AM53</f>
        <v>0</v>
      </c>
    </row>
    <row r="4" spans="1:32" x14ac:dyDescent="0.2">
      <c r="A4" s="15" t="s">
        <v>4</v>
      </c>
      <c r="B4" s="15">
        <f>Data!I54</f>
        <v>0</v>
      </c>
      <c r="C4" s="15">
        <f>Data!J54</f>
        <v>0</v>
      </c>
      <c r="D4" s="15">
        <f>Data!K54</f>
        <v>0</v>
      </c>
      <c r="E4" s="15">
        <f>Data!L54</f>
        <v>0</v>
      </c>
      <c r="F4" s="15">
        <f>Data!M54</f>
        <v>0</v>
      </c>
      <c r="G4" s="15">
        <f>Data!N54</f>
        <v>0</v>
      </c>
      <c r="H4" s="15">
        <f>Data!O54</f>
        <v>0</v>
      </c>
      <c r="I4" s="15">
        <f>Data!P54</f>
        <v>0</v>
      </c>
      <c r="J4" s="15">
        <f>Data!Q54</f>
        <v>0</v>
      </c>
      <c r="K4" s="15">
        <f>Data!R54</f>
        <v>0</v>
      </c>
      <c r="L4" s="15">
        <f>Data!S54</f>
        <v>0</v>
      </c>
      <c r="M4" s="15">
        <f>Data!T54</f>
        <v>0</v>
      </c>
      <c r="N4" s="15">
        <f>Data!U54</f>
        <v>0</v>
      </c>
      <c r="O4" s="15">
        <f>Data!V54</f>
        <v>0</v>
      </c>
      <c r="P4" s="15">
        <f>Data!W54</f>
        <v>0</v>
      </c>
      <c r="Q4" s="15">
        <f>Data!X54</f>
        <v>0</v>
      </c>
      <c r="R4" s="15">
        <f>Data!Y54</f>
        <v>0</v>
      </c>
      <c r="S4" s="15">
        <f>Data!Z54</f>
        <v>0</v>
      </c>
      <c r="T4" s="15">
        <f>Data!AA54</f>
        <v>0</v>
      </c>
      <c r="U4" s="15">
        <f>Data!AB54</f>
        <v>0</v>
      </c>
      <c r="V4" s="15">
        <f>Data!AC54</f>
        <v>0</v>
      </c>
      <c r="W4" s="15">
        <f>Data!AD54</f>
        <v>0</v>
      </c>
      <c r="X4" s="15">
        <f>Data!AE54</f>
        <v>0</v>
      </c>
      <c r="Y4" s="15">
        <f>Data!AF54</f>
        <v>0</v>
      </c>
      <c r="Z4" s="15">
        <f>Data!AG54</f>
        <v>0</v>
      </c>
      <c r="AA4" s="15">
        <f>Data!AH54</f>
        <v>0</v>
      </c>
      <c r="AB4" s="15">
        <f>Data!AI54</f>
        <v>0</v>
      </c>
      <c r="AC4" s="15">
        <f>Data!AJ54</f>
        <v>0</v>
      </c>
      <c r="AD4" s="15">
        <f>Data!AK54</f>
        <v>0</v>
      </c>
      <c r="AE4" s="15">
        <f>Data!AL54</f>
        <v>0</v>
      </c>
      <c r="AF4" s="15">
        <f>Data!AM54</f>
        <v>0</v>
      </c>
    </row>
    <row r="5" spans="1:32" x14ac:dyDescent="0.2">
      <c r="A5" s="15" t="s">
        <v>5</v>
      </c>
      <c r="B5" s="15">
        <f>Data!I55</f>
        <v>0.24783072140205353</v>
      </c>
      <c r="C5" s="15">
        <f>Data!J55</f>
        <v>0.24783072140205353</v>
      </c>
      <c r="D5" s="15">
        <f>Data!K55</f>
        <v>0.24783072140205353</v>
      </c>
      <c r="E5" s="15">
        <f>Data!L55</f>
        <v>0.24783072140205353</v>
      </c>
      <c r="F5" s="15">
        <f>Data!M55</f>
        <v>0.24783072140205353</v>
      </c>
      <c r="G5" s="15">
        <f>Data!N55</f>
        <v>0.24783072140205353</v>
      </c>
      <c r="H5" s="15">
        <f>Data!O55</f>
        <v>0.24783072140205353</v>
      </c>
      <c r="I5" s="15">
        <f>Data!P55</f>
        <v>0.24783072140205353</v>
      </c>
      <c r="J5" s="15">
        <f>Data!Q55</f>
        <v>0.24783072140205353</v>
      </c>
      <c r="K5" s="15">
        <f>Data!R55</f>
        <v>0.24783072140205353</v>
      </c>
      <c r="L5" s="15">
        <f>Data!S55</f>
        <v>0.24783072140205353</v>
      </c>
      <c r="M5" s="15">
        <f>Data!T55</f>
        <v>0.24783072140205353</v>
      </c>
      <c r="N5" s="15">
        <f>Data!U55</f>
        <v>0.24783072140205353</v>
      </c>
      <c r="O5" s="15">
        <f>Data!V55</f>
        <v>0.24783072140205353</v>
      </c>
      <c r="P5" s="15">
        <f>Data!W55</f>
        <v>0.24783072140205353</v>
      </c>
      <c r="Q5" s="15">
        <f>Data!X55</f>
        <v>0.24783072140205353</v>
      </c>
      <c r="R5" s="15">
        <f>Data!Y55</f>
        <v>0.24783072140205353</v>
      </c>
      <c r="S5" s="15">
        <f>Data!Z55</f>
        <v>0.24783072140205353</v>
      </c>
      <c r="T5" s="15">
        <f>Data!AA55</f>
        <v>0.24783072140205353</v>
      </c>
      <c r="U5" s="15">
        <f>Data!AB55</f>
        <v>0.24783072140205353</v>
      </c>
      <c r="V5" s="15">
        <f>Data!AC55</f>
        <v>0.24783072140205353</v>
      </c>
      <c r="W5" s="15">
        <f>Data!AD55</f>
        <v>0.24783072140205353</v>
      </c>
      <c r="X5" s="15">
        <f>Data!AE55</f>
        <v>0.24783072140205353</v>
      </c>
      <c r="Y5" s="15">
        <f>Data!AF55</f>
        <v>0.24783072140205353</v>
      </c>
      <c r="Z5" s="15">
        <f>Data!AG55</f>
        <v>0.24783072140205353</v>
      </c>
      <c r="AA5" s="15">
        <f>Data!AH55</f>
        <v>0.24783072140205353</v>
      </c>
      <c r="AB5" s="15">
        <f>Data!AI55</f>
        <v>0.24783072140205353</v>
      </c>
      <c r="AC5" s="15">
        <f>Data!AJ55</f>
        <v>0.24783072140205353</v>
      </c>
      <c r="AD5" s="15">
        <f>Data!AK55</f>
        <v>0.24783072140205353</v>
      </c>
      <c r="AE5" s="15">
        <f>Data!AL55</f>
        <v>0.24783072140205353</v>
      </c>
      <c r="AF5" s="15">
        <f>Data!AM55</f>
        <v>0.24783072140205353</v>
      </c>
    </row>
    <row r="6" spans="1:32" x14ac:dyDescent="0.2">
      <c r="A6" s="15" t="s">
        <v>6</v>
      </c>
      <c r="B6" s="15">
        <f>Data!I56</f>
        <v>0</v>
      </c>
      <c r="C6" s="15">
        <f>Data!J56</f>
        <v>0</v>
      </c>
      <c r="D6" s="15">
        <f>Data!K56</f>
        <v>0</v>
      </c>
      <c r="E6" s="15">
        <f>Data!L56</f>
        <v>0</v>
      </c>
      <c r="F6" s="15">
        <f>Data!M56</f>
        <v>0</v>
      </c>
      <c r="G6" s="15">
        <f>Data!N56</f>
        <v>0</v>
      </c>
      <c r="H6" s="15">
        <f>Data!O56</f>
        <v>0</v>
      </c>
      <c r="I6" s="15">
        <f>Data!P56</f>
        <v>0</v>
      </c>
      <c r="J6" s="15">
        <f>Data!Q56</f>
        <v>0</v>
      </c>
      <c r="K6" s="15">
        <f>Data!R56</f>
        <v>0</v>
      </c>
      <c r="L6" s="15">
        <f>Data!S56</f>
        <v>0</v>
      </c>
      <c r="M6" s="15">
        <f>Data!T56</f>
        <v>0</v>
      </c>
      <c r="N6" s="15">
        <f>Data!U56</f>
        <v>0</v>
      </c>
      <c r="O6" s="15">
        <f>Data!V56</f>
        <v>0</v>
      </c>
      <c r="P6" s="15">
        <f>Data!W56</f>
        <v>0</v>
      </c>
      <c r="Q6" s="15">
        <f>Data!X56</f>
        <v>0</v>
      </c>
      <c r="R6" s="15">
        <f>Data!Y56</f>
        <v>0</v>
      </c>
      <c r="S6" s="15">
        <f>Data!Z56</f>
        <v>0</v>
      </c>
      <c r="T6" s="15">
        <f>Data!AA56</f>
        <v>0</v>
      </c>
      <c r="U6" s="15">
        <f>Data!AB56</f>
        <v>0</v>
      </c>
      <c r="V6" s="15">
        <f>Data!AC56</f>
        <v>0</v>
      </c>
      <c r="W6" s="15">
        <f>Data!AD56</f>
        <v>0</v>
      </c>
      <c r="X6" s="15">
        <f>Data!AE56</f>
        <v>0</v>
      </c>
      <c r="Y6" s="15">
        <f>Data!AF56</f>
        <v>0</v>
      </c>
      <c r="Z6" s="15">
        <f>Data!AG56</f>
        <v>0</v>
      </c>
      <c r="AA6" s="15">
        <f>Data!AH56</f>
        <v>0</v>
      </c>
      <c r="AB6" s="15">
        <f>Data!AI56</f>
        <v>0</v>
      </c>
      <c r="AC6" s="15">
        <f>Data!AJ56</f>
        <v>0</v>
      </c>
      <c r="AD6" s="15">
        <f>Data!AK56</f>
        <v>0</v>
      </c>
      <c r="AE6" s="15">
        <f>Data!AL56</f>
        <v>0</v>
      </c>
      <c r="AF6" s="15">
        <f>Data!AM56</f>
        <v>0</v>
      </c>
    </row>
    <row r="7" spans="1:32" x14ac:dyDescent="0.2">
      <c r="A7" s="15" t="s">
        <v>128</v>
      </c>
      <c r="B7" s="15">
        <f>Data!I57</f>
        <v>0</v>
      </c>
      <c r="C7" s="15">
        <f>Data!J57</f>
        <v>0</v>
      </c>
      <c r="D7" s="15">
        <f>Data!K57</f>
        <v>0</v>
      </c>
      <c r="E7" s="15">
        <f>Data!L57</f>
        <v>0</v>
      </c>
      <c r="F7" s="15">
        <f>Data!M57</f>
        <v>0</v>
      </c>
      <c r="G7" s="15">
        <f>Data!N57</f>
        <v>0</v>
      </c>
      <c r="H7" s="15">
        <f>Data!O57</f>
        <v>0</v>
      </c>
      <c r="I7" s="15">
        <f>Data!P57</f>
        <v>0</v>
      </c>
      <c r="J7" s="15">
        <f>Data!Q57</f>
        <v>0</v>
      </c>
      <c r="K7" s="15">
        <f>Data!R57</f>
        <v>0</v>
      </c>
      <c r="L7" s="15">
        <f>Data!S57</f>
        <v>0</v>
      </c>
      <c r="M7" s="15">
        <f>Data!T57</f>
        <v>0</v>
      </c>
      <c r="N7" s="15">
        <f>Data!U57</f>
        <v>0</v>
      </c>
      <c r="O7" s="15">
        <f>Data!V57</f>
        <v>0</v>
      </c>
      <c r="P7" s="15">
        <f>Data!W57</f>
        <v>0</v>
      </c>
      <c r="Q7" s="15">
        <f>Data!X57</f>
        <v>0</v>
      </c>
      <c r="R7" s="15">
        <f>Data!Y57</f>
        <v>0</v>
      </c>
      <c r="S7" s="15">
        <f>Data!Z57</f>
        <v>0</v>
      </c>
      <c r="T7" s="15">
        <f>Data!AA57</f>
        <v>0</v>
      </c>
      <c r="U7" s="15">
        <f>Data!AB57</f>
        <v>0</v>
      </c>
      <c r="V7" s="15">
        <f>Data!AC57</f>
        <v>0</v>
      </c>
      <c r="W7" s="15">
        <f>Data!AD57</f>
        <v>0</v>
      </c>
      <c r="X7" s="15">
        <f>Data!AE57</f>
        <v>0</v>
      </c>
      <c r="Y7" s="15">
        <f>Data!AF57</f>
        <v>0</v>
      </c>
      <c r="Z7" s="15">
        <f>Data!AG57</f>
        <v>0</v>
      </c>
      <c r="AA7" s="15">
        <f>Data!AH57</f>
        <v>0</v>
      </c>
      <c r="AB7" s="15">
        <f>Data!AI57</f>
        <v>0</v>
      </c>
      <c r="AC7" s="15">
        <f>Data!AJ57</f>
        <v>0</v>
      </c>
      <c r="AD7" s="15">
        <f>Data!AK57</f>
        <v>0</v>
      </c>
      <c r="AE7" s="15">
        <f>Data!AL57</f>
        <v>0</v>
      </c>
      <c r="AF7" s="15">
        <f>Data!AM57</f>
        <v>0</v>
      </c>
    </row>
    <row r="8" spans="1:32" x14ac:dyDescent="0.2">
      <c r="A8" s="15" t="s">
        <v>129</v>
      </c>
      <c r="B8" s="15">
        <f>Data!I58</f>
        <v>0</v>
      </c>
      <c r="C8" s="15">
        <f>Data!J58</f>
        <v>0</v>
      </c>
      <c r="D8" s="15">
        <f>Data!K58</f>
        <v>0</v>
      </c>
      <c r="E8" s="15">
        <f>Data!L58</f>
        <v>0</v>
      </c>
      <c r="F8" s="15">
        <f>Data!M58</f>
        <v>0</v>
      </c>
      <c r="G8" s="15">
        <f>Data!N58</f>
        <v>0</v>
      </c>
      <c r="H8" s="15">
        <f>Data!O58</f>
        <v>0</v>
      </c>
      <c r="I8" s="15">
        <f>Data!P58</f>
        <v>0</v>
      </c>
      <c r="J8" s="15">
        <f>Data!Q58</f>
        <v>0</v>
      </c>
      <c r="K8" s="15">
        <f>Data!R58</f>
        <v>0</v>
      </c>
      <c r="L8" s="15">
        <f>Data!S58</f>
        <v>0</v>
      </c>
      <c r="M8" s="15">
        <f>Data!T58</f>
        <v>0</v>
      </c>
      <c r="N8" s="15">
        <f>Data!U58</f>
        <v>0</v>
      </c>
      <c r="O8" s="15">
        <f>Data!V58</f>
        <v>0</v>
      </c>
      <c r="P8" s="15">
        <f>Data!W58</f>
        <v>0</v>
      </c>
      <c r="Q8" s="15">
        <f>Data!X58</f>
        <v>0</v>
      </c>
      <c r="R8" s="15">
        <f>Data!Y58</f>
        <v>0</v>
      </c>
      <c r="S8" s="15">
        <f>Data!Z58</f>
        <v>0</v>
      </c>
      <c r="T8" s="15">
        <f>Data!AA58</f>
        <v>0</v>
      </c>
      <c r="U8" s="15">
        <f>Data!AB58</f>
        <v>0</v>
      </c>
      <c r="V8" s="15">
        <f>Data!AC58</f>
        <v>0</v>
      </c>
      <c r="W8" s="15">
        <f>Data!AD58</f>
        <v>0</v>
      </c>
      <c r="X8" s="15">
        <f>Data!AE58</f>
        <v>0</v>
      </c>
      <c r="Y8" s="15">
        <f>Data!AF58</f>
        <v>0</v>
      </c>
      <c r="Z8" s="15">
        <f>Data!AG58</f>
        <v>0</v>
      </c>
      <c r="AA8" s="15">
        <f>Data!AH58</f>
        <v>0</v>
      </c>
      <c r="AB8" s="15">
        <f>Data!AI58</f>
        <v>0</v>
      </c>
      <c r="AC8" s="15">
        <f>Data!AJ58</f>
        <v>0</v>
      </c>
      <c r="AD8" s="15">
        <f>Data!AK58</f>
        <v>0</v>
      </c>
      <c r="AE8" s="15">
        <f>Data!AL58</f>
        <v>0</v>
      </c>
      <c r="AF8" s="15">
        <f>Data!AM58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Data!I59</f>
        <v>0</v>
      </c>
      <c r="C2" s="15">
        <f>Data!J59</f>
        <v>0</v>
      </c>
      <c r="D2" s="15">
        <f>Data!K59</f>
        <v>0</v>
      </c>
      <c r="E2" s="15">
        <f>Data!L59</f>
        <v>0</v>
      </c>
      <c r="F2" s="15">
        <f>Data!M59</f>
        <v>0</v>
      </c>
      <c r="G2" s="15">
        <f>Data!N59</f>
        <v>0</v>
      </c>
      <c r="H2" s="15">
        <f>Data!O59</f>
        <v>0</v>
      </c>
      <c r="I2" s="15">
        <f>Data!P59</f>
        <v>0</v>
      </c>
      <c r="J2" s="15">
        <f>Data!Q59</f>
        <v>0</v>
      </c>
      <c r="K2" s="15">
        <f>Data!R59</f>
        <v>0</v>
      </c>
      <c r="L2" s="15">
        <f>Data!S59</f>
        <v>0</v>
      </c>
      <c r="M2" s="15">
        <f>Data!T59</f>
        <v>0</v>
      </c>
      <c r="N2" s="15">
        <f>Data!U59</f>
        <v>0</v>
      </c>
      <c r="O2" s="15">
        <f>Data!V59</f>
        <v>0</v>
      </c>
      <c r="P2" s="15">
        <f>Data!W59</f>
        <v>0</v>
      </c>
      <c r="Q2" s="15">
        <f>Data!X59</f>
        <v>0</v>
      </c>
      <c r="R2" s="15">
        <f>Data!Y59</f>
        <v>0</v>
      </c>
      <c r="S2" s="15">
        <f>Data!Z59</f>
        <v>0</v>
      </c>
      <c r="T2" s="15">
        <f>Data!AA59</f>
        <v>0</v>
      </c>
      <c r="U2" s="15">
        <f>Data!AB59</f>
        <v>0</v>
      </c>
      <c r="V2" s="15">
        <f>Data!AC59</f>
        <v>0</v>
      </c>
      <c r="W2" s="15">
        <f>Data!AD59</f>
        <v>0</v>
      </c>
      <c r="X2" s="15">
        <f>Data!AE59</f>
        <v>0</v>
      </c>
      <c r="Y2" s="15">
        <f>Data!AF59</f>
        <v>0</v>
      </c>
      <c r="Z2" s="15">
        <f>Data!AG59</f>
        <v>0</v>
      </c>
      <c r="AA2" s="15">
        <f>Data!AH59</f>
        <v>0</v>
      </c>
      <c r="AB2" s="15">
        <f>Data!AI59</f>
        <v>0</v>
      </c>
      <c r="AC2" s="15">
        <f>Data!AJ59</f>
        <v>0</v>
      </c>
      <c r="AD2" s="15">
        <f>Data!AK59</f>
        <v>0</v>
      </c>
      <c r="AE2" s="15">
        <f>Data!AL59</f>
        <v>0</v>
      </c>
      <c r="AF2" s="15">
        <f>Data!AM59</f>
        <v>0</v>
      </c>
    </row>
    <row r="3" spans="1:32" x14ac:dyDescent="0.2">
      <c r="A3" s="15" t="s">
        <v>3</v>
      </c>
      <c r="B3" s="15">
        <f>Data!I60</f>
        <v>0</v>
      </c>
      <c r="C3" s="15">
        <f>Data!J60</f>
        <v>0</v>
      </c>
      <c r="D3" s="15">
        <f>Data!K60</f>
        <v>0</v>
      </c>
      <c r="E3" s="15">
        <f>Data!L60</f>
        <v>0</v>
      </c>
      <c r="F3" s="15">
        <f>Data!M60</f>
        <v>0</v>
      </c>
      <c r="G3" s="15">
        <f>Data!N60</f>
        <v>0</v>
      </c>
      <c r="H3" s="15">
        <f>Data!O60</f>
        <v>0</v>
      </c>
      <c r="I3" s="15">
        <f>Data!P60</f>
        <v>0</v>
      </c>
      <c r="J3" s="15">
        <f>Data!Q60</f>
        <v>0</v>
      </c>
      <c r="K3" s="15">
        <f>Data!R60</f>
        <v>0</v>
      </c>
      <c r="L3" s="15">
        <f>Data!S60</f>
        <v>0</v>
      </c>
      <c r="M3" s="15">
        <f>Data!T60</f>
        <v>0</v>
      </c>
      <c r="N3" s="15">
        <f>Data!U60</f>
        <v>0</v>
      </c>
      <c r="O3" s="15">
        <f>Data!V60</f>
        <v>0</v>
      </c>
      <c r="P3" s="15">
        <f>Data!W60</f>
        <v>0</v>
      </c>
      <c r="Q3" s="15">
        <f>Data!X60</f>
        <v>0</v>
      </c>
      <c r="R3" s="15">
        <f>Data!Y60</f>
        <v>0</v>
      </c>
      <c r="S3" s="15">
        <f>Data!Z60</f>
        <v>0</v>
      </c>
      <c r="T3" s="15">
        <f>Data!AA60</f>
        <v>0</v>
      </c>
      <c r="U3" s="15">
        <f>Data!AB60</f>
        <v>0</v>
      </c>
      <c r="V3" s="15">
        <f>Data!AC60</f>
        <v>0</v>
      </c>
      <c r="W3" s="15">
        <f>Data!AD60</f>
        <v>0</v>
      </c>
      <c r="X3" s="15">
        <f>Data!AE60</f>
        <v>0</v>
      </c>
      <c r="Y3" s="15">
        <f>Data!AF60</f>
        <v>0</v>
      </c>
      <c r="Z3" s="15">
        <f>Data!AG60</f>
        <v>0</v>
      </c>
      <c r="AA3" s="15">
        <f>Data!AH60</f>
        <v>0</v>
      </c>
      <c r="AB3" s="15">
        <f>Data!AI60</f>
        <v>0</v>
      </c>
      <c r="AC3" s="15">
        <f>Data!AJ60</f>
        <v>0</v>
      </c>
      <c r="AD3" s="15">
        <f>Data!AK60</f>
        <v>0</v>
      </c>
      <c r="AE3" s="15">
        <f>Data!AL60</f>
        <v>0</v>
      </c>
      <c r="AF3" s="15">
        <f>Data!AM60</f>
        <v>0</v>
      </c>
    </row>
    <row r="4" spans="1:32" x14ac:dyDescent="0.2">
      <c r="A4" s="15" t="s">
        <v>4</v>
      </c>
      <c r="B4" s="15">
        <f>Data!I61</f>
        <v>0</v>
      </c>
      <c r="C4" s="15">
        <f>Data!J61</f>
        <v>0</v>
      </c>
      <c r="D4" s="15">
        <f>Data!K61</f>
        <v>0</v>
      </c>
      <c r="E4" s="15">
        <f>Data!L61</f>
        <v>0</v>
      </c>
      <c r="F4" s="15">
        <f>Data!M61</f>
        <v>0</v>
      </c>
      <c r="G4" s="15">
        <f>Data!N61</f>
        <v>0</v>
      </c>
      <c r="H4" s="15">
        <f>Data!O61</f>
        <v>0</v>
      </c>
      <c r="I4" s="15">
        <f>Data!P61</f>
        <v>0</v>
      </c>
      <c r="J4" s="15">
        <f>Data!Q61</f>
        <v>0</v>
      </c>
      <c r="K4" s="15">
        <f>Data!R61</f>
        <v>0</v>
      </c>
      <c r="L4" s="15">
        <f>Data!S61</f>
        <v>0</v>
      </c>
      <c r="M4" s="15">
        <f>Data!T61</f>
        <v>0</v>
      </c>
      <c r="N4" s="15">
        <f>Data!U61</f>
        <v>0</v>
      </c>
      <c r="O4" s="15">
        <f>Data!V61</f>
        <v>0</v>
      </c>
      <c r="P4" s="15">
        <f>Data!W61</f>
        <v>0</v>
      </c>
      <c r="Q4" s="15">
        <f>Data!X61</f>
        <v>0</v>
      </c>
      <c r="R4" s="15">
        <f>Data!Y61</f>
        <v>0</v>
      </c>
      <c r="S4" s="15">
        <f>Data!Z61</f>
        <v>0</v>
      </c>
      <c r="T4" s="15">
        <f>Data!AA61</f>
        <v>0</v>
      </c>
      <c r="U4" s="15">
        <f>Data!AB61</f>
        <v>0</v>
      </c>
      <c r="V4" s="15">
        <f>Data!AC61</f>
        <v>0</v>
      </c>
      <c r="W4" s="15">
        <f>Data!AD61</f>
        <v>0</v>
      </c>
      <c r="X4" s="15">
        <f>Data!AE61</f>
        <v>0</v>
      </c>
      <c r="Y4" s="15">
        <f>Data!AF61</f>
        <v>0</v>
      </c>
      <c r="Z4" s="15">
        <f>Data!AG61</f>
        <v>0</v>
      </c>
      <c r="AA4" s="15">
        <f>Data!AH61</f>
        <v>0</v>
      </c>
      <c r="AB4" s="15">
        <f>Data!AI61</f>
        <v>0</v>
      </c>
      <c r="AC4" s="15">
        <f>Data!AJ61</f>
        <v>0</v>
      </c>
      <c r="AD4" s="15">
        <f>Data!AK61</f>
        <v>0</v>
      </c>
      <c r="AE4" s="15">
        <f>Data!AL61</f>
        <v>0</v>
      </c>
      <c r="AF4" s="15">
        <f>Data!AM61</f>
        <v>0</v>
      </c>
    </row>
    <row r="5" spans="1:32" x14ac:dyDescent="0.2">
      <c r="A5" s="15" t="s">
        <v>5</v>
      </c>
      <c r="B5" s="15">
        <f>Data!I62</f>
        <v>1</v>
      </c>
      <c r="C5" s="15">
        <f>Data!J62</f>
        <v>1</v>
      </c>
      <c r="D5" s="15">
        <f>Data!K62</f>
        <v>1</v>
      </c>
      <c r="E5" s="15">
        <f>Data!L62</f>
        <v>1</v>
      </c>
      <c r="F5" s="15">
        <f>Data!M62</f>
        <v>1</v>
      </c>
      <c r="G5" s="15">
        <f>Data!N62</f>
        <v>1</v>
      </c>
      <c r="H5" s="15">
        <f>Data!O62</f>
        <v>1</v>
      </c>
      <c r="I5" s="15">
        <f>Data!P62</f>
        <v>1</v>
      </c>
      <c r="J5" s="15">
        <f>Data!Q62</f>
        <v>1</v>
      </c>
      <c r="K5" s="15">
        <f>Data!R62</f>
        <v>1</v>
      </c>
      <c r="L5" s="15">
        <f>Data!S62</f>
        <v>1</v>
      </c>
      <c r="M5" s="15">
        <f>Data!T62</f>
        <v>1</v>
      </c>
      <c r="N5" s="15">
        <f>Data!U62</f>
        <v>1</v>
      </c>
      <c r="O5" s="15">
        <f>Data!V62</f>
        <v>1</v>
      </c>
      <c r="P5" s="15">
        <f>Data!W62</f>
        <v>1</v>
      </c>
      <c r="Q5" s="15">
        <f>Data!X62</f>
        <v>1</v>
      </c>
      <c r="R5" s="15">
        <f>Data!Y62</f>
        <v>1</v>
      </c>
      <c r="S5" s="15">
        <f>Data!Z62</f>
        <v>1</v>
      </c>
      <c r="T5" s="15">
        <f>Data!AA62</f>
        <v>1</v>
      </c>
      <c r="U5" s="15">
        <f>Data!AB62</f>
        <v>1</v>
      </c>
      <c r="V5" s="15">
        <f>Data!AC62</f>
        <v>1</v>
      </c>
      <c r="W5" s="15">
        <f>Data!AD62</f>
        <v>1</v>
      </c>
      <c r="X5" s="15">
        <f>Data!AE62</f>
        <v>1</v>
      </c>
      <c r="Y5" s="15">
        <f>Data!AF62</f>
        <v>1</v>
      </c>
      <c r="Z5" s="15">
        <f>Data!AG62</f>
        <v>1</v>
      </c>
      <c r="AA5" s="15">
        <f>Data!AH62</f>
        <v>1</v>
      </c>
      <c r="AB5" s="15">
        <f>Data!AI62</f>
        <v>1</v>
      </c>
      <c r="AC5" s="15">
        <f>Data!AJ62</f>
        <v>1</v>
      </c>
      <c r="AD5" s="15">
        <f>Data!AK62</f>
        <v>1</v>
      </c>
      <c r="AE5" s="15">
        <f>Data!AL62</f>
        <v>1</v>
      </c>
      <c r="AF5" s="15">
        <f>Data!AM62</f>
        <v>1</v>
      </c>
    </row>
    <row r="6" spans="1:32" x14ac:dyDescent="0.2">
      <c r="A6" s="15" t="s">
        <v>6</v>
      </c>
      <c r="B6" s="15">
        <f>Data!I63</f>
        <v>0</v>
      </c>
      <c r="C6" s="15">
        <f>Data!J63</f>
        <v>0</v>
      </c>
      <c r="D6" s="15">
        <f>Data!K63</f>
        <v>0</v>
      </c>
      <c r="E6" s="15">
        <f>Data!L63</f>
        <v>0</v>
      </c>
      <c r="F6" s="15">
        <f>Data!M63</f>
        <v>0</v>
      </c>
      <c r="G6" s="15">
        <f>Data!N63</f>
        <v>0</v>
      </c>
      <c r="H6" s="15">
        <f>Data!O63</f>
        <v>0</v>
      </c>
      <c r="I6" s="15">
        <f>Data!P63</f>
        <v>0</v>
      </c>
      <c r="J6" s="15">
        <f>Data!Q63</f>
        <v>0</v>
      </c>
      <c r="K6" s="15">
        <f>Data!R63</f>
        <v>0</v>
      </c>
      <c r="L6" s="15">
        <f>Data!S63</f>
        <v>0</v>
      </c>
      <c r="M6" s="15">
        <f>Data!T63</f>
        <v>0</v>
      </c>
      <c r="N6" s="15">
        <f>Data!U63</f>
        <v>0</v>
      </c>
      <c r="O6" s="15">
        <f>Data!V63</f>
        <v>0</v>
      </c>
      <c r="P6" s="15">
        <f>Data!W63</f>
        <v>0</v>
      </c>
      <c r="Q6" s="15">
        <f>Data!X63</f>
        <v>0</v>
      </c>
      <c r="R6" s="15">
        <f>Data!Y63</f>
        <v>0</v>
      </c>
      <c r="S6" s="15">
        <f>Data!Z63</f>
        <v>0</v>
      </c>
      <c r="T6" s="15">
        <f>Data!AA63</f>
        <v>0</v>
      </c>
      <c r="U6" s="15">
        <f>Data!AB63</f>
        <v>0</v>
      </c>
      <c r="V6" s="15">
        <f>Data!AC63</f>
        <v>0</v>
      </c>
      <c r="W6" s="15">
        <f>Data!AD63</f>
        <v>0</v>
      </c>
      <c r="X6" s="15">
        <f>Data!AE63</f>
        <v>0</v>
      </c>
      <c r="Y6" s="15">
        <f>Data!AF63</f>
        <v>0</v>
      </c>
      <c r="Z6" s="15">
        <f>Data!AG63</f>
        <v>0</v>
      </c>
      <c r="AA6" s="15">
        <f>Data!AH63</f>
        <v>0</v>
      </c>
      <c r="AB6" s="15">
        <f>Data!AI63</f>
        <v>0</v>
      </c>
      <c r="AC6" s="15">
        <f>Data!AJ63</f>
        <v>0</v>
      </c>
      <c r="AD6" s="15">
        <f>Data!AK63</f>
        <v>0</v>
      </c>
      <c r="AE6" s="15">
        <f>Data!AL63</f>
        <v>0</v>
      </c>
      <c r="AF6" s="15">
        <f>Data!AM63</f>
        <v>0</v>
      </c>
    </row>
    <row r="7" spans="1:32" x14ac:dyDescent="0.2">
      <c r="A7" s="15" t="s">
        <v>128</v>
      </c>
      <c r="B7" s="15">
        <f>Data!I64</f>
        <v>0</v>
      </c>
      <c r="C7" s="15">
        <f>Data!J64</f>
        <v>0</v>
      </c>
      <c r="D7" s="15">
        <f>Data!K64</f>
        <v>0</v>
      </c>
      <c r="E7" s="15">
        <f>Data!L64</f>
        <v>0</v>
      </c>
      <c r="F7" s="15">
        <f>Data!M64</f>
        <v>0</v>
      </c>
      <c r="G7" s="15">
        <f>Data!N64</f>
        <v>0</v>
      </c>
      <c r="H7" s="15">
        <f>Data!O64</f>
        <v>0</v>
      </c>
      <c r="I7" s="15">
        <f>Data!P64</f>
        <v>0</v>
      </c>
      <c r="J7" s="15">
        <f>Data!Q64</f>
        <v>0</v>
      </c>
      <c r="K7" s="15">
        <f>Data!R64</f>
        <v>0</v>
      </c>
      <c r="L7" s="15">
        <f>Data!S64</f>
        <v>0</v>
      </c>
      <c r="M7" s="15">
        <f>Data!T64</f>
        <v>0</v>
      </c>
      <c r="N7" s="15">
        <f>Data!U64</f>
        <v>0</v>
      </c>
      <c r="O7" s="15">
        <f>Data!V64</f>
        <v>0</v>
      </c>
      <c r="P7" s="15">
        <f>Data!W64</f>
        <v>0</v>
      </c>
      <c r="Q7" s="15">
        <f>Data!X64</f>
        <v>0</v>
      </c>
      <c r="R7" s="15">
        <f>Data!Y64</f>
        <v>0</v>
      </c>
      <c r="S7" s="15">
        <f>Data!Z64</f>
        <v>0</v>
      </c>
      <c r="T7" s="15">
        <f>Data!AA64</f>
        <v>0</v>
      </c>
      <c r="U7" s="15">
        <f>Data!AB64</f>
        <v>0</v>
      </c>
      <c r="V7" s="15">
        <f>Data!AC64</f>
        <v>0</v>
      </c>
      <c r="W7" s="15">
        <f>Data!AD64</f>
        <v>0</v>
      </c>
      <c r="X7" s="15">
        <f>Data!AE64</f>
        <v>0</v>
      </c>
      <c r="Y7" s="15">
        <f>Data!AF64</f>
        <v>0</v>
      </c>
      <c r="Z7" s="15">
        <f>Data!AG64</f>
        <v>0</v>
      </c>
      <c r="AA7" s="15">
        <f>Data!AH64</f>
        <v>0</v>
      </c>
      <c r="AB7" s="15">
        <f>Data!AI64</f>
        <v>0</v>
      </c>
      <c r="AC7" s="15">
        <f>Data!AJ64</f>
        <v>0</v>
      </c>
      <c r="AD7" s="15">
        <f>Data!AK64</f>
        <v>0</v>
      </c>
      <c r="AE7" s="15">
        <f>Data!AL64</f>
        <v>0</v>
      </c>
      <c r="AF7" s="15">
        <f>Data!AM64</f>
        <v>0</v>
      </c>
    </row>
    <row r="8" spans="1:32" x14ac:dyDescent="0.2">
      <c r="A8" s="15" t="s">
        <v>129</v>
      </c>
      <c r="B8" s="15">
        <f>Data!I65</f>
        <v>0</v>
      </c>
      <c r="C8" s="15">
        <f>Data!J65</f>
        <v>0</v>
      </c>
      <c r="D8" s="15">
        <f>Data!K65</f>
        <v>0</v>
      </c>
      <c r="E8" s="15">
        <f>Data!L65</f>
        <v>0</v>
      </c>
      <c r="F8" s="15">
        <f>Data!M65</f>
        <v>0</v>
      </c>
      <c r="G8" s="15">
        <f>Data!N65</f>
        <v>0</v>
      </c>
      <c r="H8" s="15">
        <f>Data!O65</f>
        <v>0</v>
      </c>
      <c r="I8" s="15">
        <f>Data!P65</f>
        <v>0</v>
      </c>
      <c r="J8" s="15">
        <f>Data!Q65</f>
        <v>0</v>
      </c>
      <c r="K8" s="15">
        <f>Data!R65</f>
        <v>0</v>
      </c>
      <c r="L8" s="15">
        <f>Data!S65</f>
        <v>0</v>
      </c>
      <c r="M8" s="15">
        <f>Data!T65</f>
        <v>0</v>
      </c>
      <c r="N8" s="15">
        <f>Data!U65</f>
        <v>0</v>
      </c>
      <c r="O8" s="15">
        <f>Data!V65</f>
        <v>0</v>
      </c>
      <c r="P8" s="15">
        <f>Data!W65</f>
        <v>0</v>
      </c>
      <c r="Q8" s="15">
        <f>Data!X65</f>
        <v>0</v>
      </c>
      <c r="R8" s="15">
        <f>Data!Y65</f>
        <v>0</v>
      </c>
      <c r="S8" s="15">
        <f>Data!Z65</f>
        <v>0</v>
      </c>
      <c r="T8" s="15">
        <f>Data!AA65</f>
        <v>0</v>
      </c>
      <c r="U8" s="15">
        <f>Data!AB65</f>
        <v>0</v>
      </c>
      <c r="V8" s="15">
        <f>Data!AC65</f>
        <v>0</v>
      </c>
      <c r="W8" s="15">
        <f>Data!AD65</f>
        <v>0</v>
      </c>
      <c r="X8" s="15">
        <f>Data!AE65</f>
        <v>0</v>
      </c>
      <c r="Y8" s="15">
        <f>Data!AF65</f>
        <v>0</v>
      </c>
      <c r="Z8" s="15">
        <f>Data!AG65</f>
        <v>0</v>
      </c>
      <c r="AA8" s="15">
        <f>Data!AH65</f>
        <v>0</v>
      </c>
      <c r="AB8" s="15">
        <f>Data!AI65</f>
        <v>0</v>
      </c>
      <c r="AC8" s="15">
        <f>Data!AJ65</f>
        <v>0</v>
      </c>
      <c r="AD8" s="15">
        <f>Data!AK65</f>
        <v>0</v>
      </c>
      <c r="AE8" s="15">
        <f>Data!AL65</f>
        <v>0</v>
      </c>
      <c r="AF8" s="15">
        <f>Data!AM65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Data!I66</f>
        <v>0</v>
      </c>
      <c r="C2" s="15">
        <f>Data!J66</f>
        <v>0</v>
      </c>
      <c r="D2" s="15">
        <f>Data!K66</f>
        <v>0</v>
      </c>
      <c r="E2" s="15">
        <f>Data!L66</f>
        <v>0</v>
      </c>
      <c r="F2" s="15">
        <f>Data!M66</f>
        <v>0</v>
      </c>
      <c r="G2" s="15">
        <f>Data!N66</f>
        <v>0</v>
      </c>
      <c r="H2" s="15">
        <f>Data!O66</f>
        <v>0</v>
      </c>
      <c r="I2" s="15">
        <f>Data!P66</f>
        <v>0</v>
      </c>
      <c r="J2" s="15">
        <f>Data!Q66</f>
        <v>0</v>
      </c>
      <c r="K2" s="15">
        <f>Data!R66</f>
        <v>0</v>
      </c>
      <c r="L2" s="15">
        <f>Data!S66</f>
        <v>0</v>
      </c>
      <c r="M2" s="15">
        <f>Data!T66</f>
        <v>0</v>
      </c>
      <c r="N2" s="15">
        <f>Data!U66</f>
        <v>0</v>
      </c>
      <c r="O2" s="15">
        <f>Data!V66</f>
        <v>0</v>
      </c>
      <c r="P2" s="15">
        <f>Data!W66</f>
        <v>0</v>
      </c>
      <c r="Q2" s="15">
        <f>Data!X66</f>
        <v>0</v>
      </c>
      <c r="R2" s="15">
        <f>Data!Y66</f>
        <v>0</v>
      </c>
      <c r="S2" s="15">
        <f>Data!Z66</f>
        <v>0</v>
      </c>
      <c r="T2" s="15">
        <f>Data!AA66</f>
        <v>0</v>
      </c>
      <c r="U2" s="15">
        <f>Data!AB66</f>
        <v>0</v>
      </c>
      <c r="V2" s="15">
        <f>Data!AC66</f>
        <v>0</v>
      </c>
      <c r="W2" s="15">
        <f>Data!AD66</f>
        <v>0</v>
      </c>
      <c r="X2" s="15">
        <f>Data!AE66</f>
        <v>0</v>
      </c>
      <c r="Y2" s="15">
        <f>Data!AF66</f>
        <v>0</v>
      </c>
      <c r="Z2" s="15">
        <f>Data!AG66</f>
        <v>0</v>
      </c>
      <c r="AA2" s="15">
        <f>Data!AH66</f>
        <v>0</v>
      </c>
      <c r="AB2" s="15">
        <f>Data!AI66</f>
        <v>0</v>
      </c>
      <c r="AC2" s="15">
        <f>Data!AJ66</f>
        <v>0</v>
      </c>
      <c r="AD2" s="15">
        <f>Data!AK66</f>
        <v>0</v>
      </c>
      <c r="AE2" s="15">
        <f>Data!AL66</f>
        <v>0</v>
      </c>
      <c r="AF2" s="15">
        <f>Data!AM66</f>
        <v>0</v>
      </c>
    </row>
    <row r="3" spans="1:32" x14ac:dyDescent="0.2">
      <c r="A3" s="15" t="s">
        <v>3</v>
      </c>
      <c r="B3" s="15">
        <f>Data!I67</f>
        <v>0</v>
      </c>
      <c r="C3" s="15">
        <f>Data!J67</f>
        <v>0</v>
      </c>
      <c r="D3" s="15">
        <f>Data!K67</f>
        <v>0</v>
      </c>
      <c r="E3" s="15">
        <f>Data!L67</f>
        <v>0</v>
      </c>
      <c r="F3" s="15">
        <f>Data!M67</f>
        <v>0</v>
      </c>
      <c r="G3" s="15">
        <f>Data!N67</f>
        <v>0</v>
      </c>
      <c r="H3" s="15">
        <f>Data!O67</f>
        <v>0</v>
      </c>
      <c r="I3" s="15">
        <f>Data!P67</f>
        <v>0</v>
      </c>
      <c r="J3" s="15">
        <f>Data!Q67</f>
        <v>0</v>
      </c>
      <c r="K3" s="15">
        <f>Data!R67</f>
        <v>0</v>
      </c>
      <c r="L3" s="15">
        <f>Data!S67</f>
        <v>0</v>
      </c>
      <c r="M3" s="15">
        <f>Data!T67</f>
        <v>0</v>
      </c>
      <c r="N3" s="15">
        <f>Data!U67</f>
        <v>0</v>
      </c>
      <c r="O3" s="15">
        <f>Data!V67</f>
        <v>0</v>
      </c>
      <c r="P3" s="15">
        <f>Data!W67</f>
        <v>0</v>
      </c>
      <c r="Q3" s="15">
        <f>Data!X67</f>
        <v>0</v>
      </c>
      <c r="R3" s="15">
        <f>Data!Y67</f>
        <v>0</v>
      </c>
      <c r="S3" s="15">
        <f>Data!Z67</f>
        <v>0</v>
      </c>
      <c r="T3" s="15">
        <f>Data!AA67</f>
        <v>0</v>
      </c>
      <c r="U3" s="15">
        <f>Data!AB67</f>
        <v>0</v>
      </c>
      <c r="V3" s="15">
        <f>Data!AC67</f>
        <v>0</v>
      </c>
      <c r="W3" s="15">
        <f>Data!AD67</f>
        <v>0</v>
      </c>
      <c r="X3" s="15">
        <f>Data!AE67</f>
        <v>0</v>
      </c>
      <c r="Y3" s="15">
        <f>Data!AF67</f>
        <v>0</v>
      </c>
      <c r="Z3" s="15">
        <f>Data!AG67</f>
        <v>0</v>
      </c>
      <c r="AA3" s="15">
        <f>Data!AH67</f>
        <v>0</v>
      </c>
      <c r="AB3" s="15">
        <f>Data!AI67</f>
        <v>0</v>
      </c>
      <c r="AC3" s="15">
        <f>Data!AJ67</f>
        <v>0</v>
      </c>
      <c r="AD3" s="15">
        <f>Data!AK67</f>
        <v>0</v>
      </c>
      <c r="AE3" s="15">
        <f>Data!AL67</f>
        <v>0</v>
      </c>
      <c r="AF3" s="15">
        <f>Data!AM67</f>
        <v>0</v>
      </c>
    </row>
    <row r="4" spans="1:32" x14ac:dyDescent="0.2">
      <c r="A4" s="15" t="s">
        <v>4</v>
      </c>
      <c r="B4" s="15">
        <f>Data!I68</f>
        <v>0.77564463977542331</v>
      </c>
      <c r="C4" s="15">
        <f>Data!J68</f>
        <v>0.78312315178290959</v>
      </c>
      <c r="D4" s="15">
        <f>Data!K68</f>
        <v>0.79060166379039565</v>
      </c>
      <c r="E4" s="15">
        <f>Data!L68</f>
        <v>0.79808017579787993</v>
      </c>
      <c r="F4" s="15">
        <f>Data!M68</f>
        <v>0.80555868780536599</v>
      </c>
      <c r="G4" s="15">
        <f>Data!N68</f>
        <v>0.81303719981285205</v>
      </c>
      <c r="H4" s="15">
        <f>Data!O68</f>
        <v>0.82051571182033811</v>
      </c>
      <c r="I4" s="15">
        <f>Data!P68</f>
        <v>0.82799422382782417</v>
      </c>
      <c r="J4" s="15">
        <f>Data!Q68</f>
        <v>0.83547273583531023</v>
      </c>
      <c r="K4" s="15">
        <f>Data!R68</f>
        <v>0.84295124784279629</v>
      </c>
      <c r="L4" s="15">
        <f>Data!S68</f>
        <v>0.85042975985028235</v>
      </c>
      <c r="M4" s="15">
        <f>Data!T68</f>
        <v>0.85790827185776841</v>
      </c>
      <c r="N4" s="15">
        <f>Data!U68</f>
        <v>0.86538678386525447</v>
      </c>
      <c r="O4" s="15">
        <f>Data!V68</f>
        <v>0.87286529587273876</v>
      </c>
      <c r="P4" s="15">
        <f>Data!W68</f>
        <v>0.88034380788022482</v>
      </c>
      <c r="Q4" s="15">
        <f>Data!X68</f>
        <v>0.88782231988771088</v>
      </c>
      <c r="R4" s="15">
        <f>Data!Y68</f>
        <v>0.89530083189519694</v>
      </c>
      <c r="S4" s="15">
        <f>Data!Z68</f>
        <v>0.902779343902683</v>
      </c>
      <c r="T4" s="15">
        <f>Data!AA68</f>
        <v>0.91025785591016906</v>
      </c>
      <c r="U4" s="15">
        <f>Data!AB68</f>
        <v>0.91773636791765512</v>
      </c>
      <c r="V4" s="15">
        <f>Data!AC68</f>
        <v>0.92521487992514118</v>
      </c>
      <c r="W4" s="15">
        <f>Data!AD68</f>
        <v>0.93269339193262724</v>
      </c>
      <c r="X4" s="15">
        <f>Data!AE68</f>
        <v>0.9401719039401133</v>
      </c>
      <c r="Y4" s="15">
        <f>Data!AF68</f>
        <v>0.94765041594759758</v>
      </c>
      <c r="Z4" s="15">
        <f>Data!AG68</f>
        <v>0.95512892795508364</v>
      </c>
      <c r="AA4" s="15">
        <f>Data!AH68</f>
        <v>0.9626074399625697</v>
      </c>
      <c r="AB4" s="15">
        <f>Data!AI68</f>
        <v>0.97008595197005576</v>
      </c>
      <c r="AC4" s="15">
        <f>Data!AJ68</f>
        <v>0.97756446397754182</v>
      </c>
      <c r="AD4" s="15">
        <f>Data!AK68</f>
        <v>0.98504297598502788</v>
      </c>
      <c r="AE4" s="15">
        <f>Data!AL68</f>
        <v>0.99252148799251394</v>
      </c>
      <c r="AF4" s="15">
        <f>Data!AM68</f>
        <v>1</v>
      </c>
    </row>
    <row r="5" spans="1:32" x14ac:dyDescent="0.2">
      <c r="A5" s="15" t="s">
        <v>5</v>
      </c>
      <c r="B5" s="15">
        <f>Data!I69</f>
        <v>0.22435536022457658</v>
      </c>
      <c r="C5" s="15">
        <f>Data!J69</f>
        <v>0.25021018155042185</v>
      </c>
      <c r="D5" s="15">
        <f>Data!K69</f>
        <v>0.27606500287627256</v>
      </c>
      <c r="E5" s="15">
        <f>Data!L69</f>
        <v>0.30191982420212327</v>
      </c>
      <c r="F5" s="15">
        <f>Data!M69</f>
        <v>0.32777464552796687</v>
      </c>
      <c r="G5" s="15">
        <f>Data!N69</f>
        <v>0.35362946685381758</v>
      </c>
      <c r="H5" s="15">
        <f>Data!O69</f>
        <v>0.37948428817966118</v>
      </c>
      <c r="I5" s="15">
        <f>Data!P69</f>
        <v>0.40533910950551189</v>
      </c>
      <c r="J5" s="15">
        <f>Data!Q69</f>
        <v>0.43119393083135549</v>
      </c>
      <c r="K5" s="15">
        <f>Data!R69</f>
        <v>0.4570487521572062</v>
      </c>
      <c r="L5" s="15">
        <f>Data!S69</f>
        <v>0.4829035734830498</v>
      </c>
      <c r="M5" s="15">
        <f>Data!T69</f>
        <v>0.5087583948089005</v>
      </c>
      <c r="N5" s="15">
        <f>Data!U69</f>
        <v>0.53461321613474411</v>
      </c>
      <c r="O5" s="15">
        <f>Data!V69</f>
        <v>0.56046803746059481</v>
      </c>
      <c r="P5" s="15">
        <f>Data!W69</f>
        <v>0.58632285878643842</v>
      </c>
      <c r="Q5" s="15">
        <f>Data!X69</f>
        <v>0.61217768011228912</v>
      </c>
      <c r="R5" s="15">
        <f>Data!Y69</f>
        <v>0.63803250143813983</v>
      </c>
      <c r="S5" s="15">
        <f>Data!Z69</f>
        <v>0.66388732276398343</v>
      </c>
      <c r="T5" s="15">
        <f>Data!AA69</f>
        <v>0.68974214408983414</v>
      </c>
      <c r="U5" s="15">
        <f>Data!AB69</f>
        <v>0.71559696541567774</v>
      </c>
      <c r="V5" s="15">
        <f>Data!AC69</f>
        <v>0.74145178674152845</v>
      </c>
      <c r="W5" s="15">
        <f>Data!AD69</f>
        <v>0.76730660806737205</v>
      </c>
      <c r="X5" s="15">
        <f>Data!AE69</f>
        <v>0.79316142939322276</v>
      </c>
      <c r="Y5" s="15">
        <f>Data!AF69</f>
        <v>0.81901625071906636</v>
      </c>
      <c r="Z5" s="15">
        <f>Data!AG69</f>
        <v>0.84487107204491707</v>
      </c>
      <c r="AA5" s="15">
        <f>Data!AH69</f>
        <v>0.87072589337076067</v>
      </c>
      <c r="AB5" s="15">
        <f>Data!AI69</f>
        <v>0.89658071469661138</v>
      </c>
      <c r="AC5" s="15">
        <f>Data!AJ69</f>
        <v>0.92243553602245498</v>
      </c>
      <c r="AD5" s="15">
        <f>Data!AK69</f>
        <v>0.94829035734830569</v>
      </c>
      <c r="AE5" s="15">
        <f>Data!AL69</f>
        <v>0.9741451786741564</v>
      </c>
      <c r="AF5" s="15">
        <f>Data!AM69</f>
        <v>1</v>
      </c>
    </row>
    <row r="6" spans="1:32" x14ac:dyDescent="0.2">
      <c r="A6" s="15" t="s">
        <v>6</v>
      </c>
      <c r="B6" s="15">
        <f>Data!I70</f>
        <v>0</v>
      </c>
      <c r="C6" s="15">
        <f>Data!J70</f>
        <v>0</v>
      </c>
      <c r="D6" s="15">
        <f>Data!K70</f>
        <v>0</v>
      </c>
      <c r="E6" s="15">
        <f>Data!L70</f>
        <v>0</v>
      </c>
      <c r="F6" s="15">
        <f>Data!M70</f>
        <v>0</v>
      </c>
      <c r="G6" s="15">
        <f>Data!N70</f>
        <v>0</v>
      </c>
      <c r="H6" s="15">
        <f>Data!O70</f>
        <v>0</v>
      </c>
      <c r="I6" s="15">
        <f>Data!P70</f>
        <v>0</v>
      </c>
      <c r="J6" s="15">
        <f>Data!Q70</f>
        <v>0</v>
      </c>
      <c r="K6" s="15">
        <f>Data!R70</f>
        <v>0</v>
      </c>
      <c r="L6" s="15">
        <f>Data!S70</f>
        <v>0</v>
      </c>
      <c r="M6" s="15">
        <f>Data!T70</f>
        <v>0</v>
      </c>
      <c r="N6" s="15">
        <f>Data!U70</f>
        <v>0</v>
      </c>
      <c r="O6" s="15">
        <f>Data!V70</f>
        <v>0</v>
      </c>
      <c r="P6" s="15">
        <f>Data!W70</f>
        <v>0</v>
      </c>
      <c r="Q6" s="15">
        <f>Data!X70</f>
        <v>0</v>
      </c>
      <c r="R6" s="15">
        <f>Data!Y70</f>
        <v>0</v>
      </c>
      <c r="S6" s="15">
        <f>Data!Z70</f>
        <v>0</v>
      </c>
      <c r="T6" s="15">
        <f>Data!AA70</f>
        <v>0</v>
      </c>
      <c r="U6" s="15">
        <f>Data!AB70</f>
        <v>0</v>
      </c>
      <c r="V6" s="15">
        <f>Data!AC70</f>
        <v>0</v>
      </c>
      <c r="W6" s="15">
        <f>Data!AD70</f>
        <v>0</v>
      </c>
      <c r="X6" s="15">
        <f>Data!AE70</f>
        <v>0</v>
      </c>
      <c r="Y6" s="15">
        <f>Data!AF70</f>
        <v>0</v>
      </c>
      <c r="Z6" s="15">
        <f>Data!AG70</f>
        <v>0</v>
      </c>
      <c r="AA6" s="15">
        <f>Data!AH70</f>
        <v>0</v>
      </c>
      <c r="AB6" s="15">
        <f>Data!AI70</f>
        <v>0</v>
      </c>
      <c r="AC6" s="15">
        <f>Data!AJ70</f>
        <v>0</v>
      </c>
      <c r="AD6" s="15">
        <f>Data!AK70</f>
        <v>0</v>
      </c>
      <c r="AE6" s="15">
        <f>Data!AL70</f>
        <v>0</v>
      </c>
      <c r="AF6" s="15">
        <f>Data!AM70</f>
        <v>0</v>
      </c>
    </row>
    <row r="7" spans="1:32" x14ac:dyDescent="0.2">
      <c r="A7" s="15" t="s">
        <v>128</v>
      </c>
      <c r="B7" s="15">
        <f>Data!I71</f>
        <v>0</v>
      </c>
      <c r="C7" s="15">
        <f>Data!J71</f>
        <v>0</v>
      </c>
      <c r="D7" s="15">
        <f>Data!K71</f>
        <v>0</v>
      </c>
      <c r="E7" s="15">
        <f>Data!L71</f>
        <v>0</v>
      </c>
      <c r="F7" s="15">
        <f>Data!M71</f>
        <v>0</v>
      </c>
      <c r="G7" s="15">
        <f>Data!N71</f>
        <v>0</v>
      </c>
      <c r="H7" s="15">
        <f>Data!O71</f>
        <v>0</v>
      </c>
      <c r="I7" s="15">
        <f>Data!P71</f>
        <v>0</v>
      </c>
      <c r="J7" s="15">
        <f>Data!Q71</f>
        <v>0</v>
      </c>
      <c r="K7" s="15">
        <f>Data!R71</f>
        <v>0</v>
      </c>
      <c r="L7" s="15">
        <f>Data!S71</f>
        <v>0</v>
      </c>
      <c r="M7" s="15">
        <f>Data!T71</f>
        <v>0</v>
      </c>
      <c r="N7" s="15">
        <f>Data!U71</f>
        <v>0</v>
      </c>
      <c r="O7" s="15">
        <f>Data!V71</f>
        <v>0</v>
      </c>
      <c r="P7" s="15">
        <f>Data!W71</f>
        <v>0</v>
      </c>
      <c r="Q7" s="15">
        <f>Data!X71</f>
        <v>0</v>
      </c>
      <c r="R7" s="15">
        <f>Data!Y71</f>
        <v>0</v>
      </c>
      <c r="S7" s="15">
        <f>Data!Z71</f>
        <v>0</v>
      </c>
      <c r="T7" s="15">
        <f>Data!AA71</f>
        <v>0</v>
      </c>
      <c r="U7" s="15">
        <f>Data!AB71</f>
        <v>0</v>
      </c>
      <c r="V7" s="15">
        <f>Data!AC71</f>
        <v>0</v>
      </c>
      <c r="W7" s="15">
        <f>Data!AD71</f>
        <v>0</v>
      </c>
      <c r="X7" s="15">
        <f>Data!AE71</f>
        <v>0</v>
      </c>
      <c r="Y7" s="15">
        <f>Data!AF71</f>
        <v>0</v>
      </c>
      <c r="Z7" s="15">
        <f>Data!AG71</f>
        <v>0</v>
      </c>
      <c r="AA7" s="15">
        <f>Data!AH71</f>
        <v>0</v>
      </c>
      <c r="AB7" s="15">
        <f>Data!AI71</f>
        <v>0</v>
      </c>
      <c r="AC7" s="15">
        <f>Data!AJ71</f>
        <v>0</v>
      </c>
      <c r="AD7" s="15">
        <f>Data!AK71</f>
        <v>0</v>
      </c>
      <c r="AE7" s="15">
        <f>Data!AL71</f>
        <v>0</v>
      </c>
      <c r="AF7" s="15">
        <f>Data!AM71</f>
        <v>0</v>
      </c>
    </row>
    <row r="8" spans="1:32" x14ac:dyDescent="0.2">
      <c r="A8" s="15" t="s">
        <v>129</v>
      </c>
      <c r="B8" s="15">
        <f>Data!I72</f>
        <v>0</v>
      </c>
      <c r="C8" s="15">
        <f>Data!J72</f>
        <v>0</v>
      </c>
      <c r="D8" s="15">
        <f>Data!K72</f>
        <v>0</v>
      </c>
      <c r="E8" s="15">
        <f>Data!L72</f>
        <v>0</v>
      </c>
      <c r="F8" s="15">
        <f>Data!M72</f>
        <v>0</v>
      </c>
      <c r="G8" s="15">
        <f>Data!N72</f>
        <v>0</v>
      </c>
      <c r="H8" s="15">
        <f>Data!O72</f>
        <v>0</v>
      </c>
      <c r="I8" s="15">
        <f>Data!P72</f>
        <v>0</v>
      </c>
      <c r="J8" s="15">
        <f>Data!Q72</f>
        <v>0</v>
      </c>
      <c r="K8" s="15">
        <f>Data!R72</f>
        <v>0</v>
      </c>
      <c r="L8" s="15">
        <f>Data!S72</f>
        <v>0</v>
      </c>
      <c r="M8" s="15">
        <f>Data!T72</f>
        <v>0</v>
      </c>
      <c r="N8" s="15">
        <f>Data!U72</f>
        <v>0</v>
      </c>
      <c r="O8" s="15">
        <f>Data!V72</f>
        <v>0</v>
      </c>
      <c r="P8" s="15">
        <f>Data!W72</f>
        <v>0</v>
      </c>
      <c r="Q8" s="15">
        <f>Data!X72</f>
        <v>0</v>
      </c>
      <c r="R8" s="15">
        <f>Data!Y72</f>
        <v>0</v>
      </c>
      <c r="S8" s="15">
        <f>Data!Z72</f>
        <v>0</v>
      </c>
      <c r="T8" s="15">
        <f>Data!AA72</f>
        <v>0</v>
      </c>
      <c r="U8" s="15">
        <f>Data!AB72</f>
        <v>0</v>
      </c>
      <c r="V8" s="15">
        <f>Data!AC72</f>
        <v>0</v>
      </c>
      <c r="W8" s="15">
        <f>Data!AD72</f>
        <v>0</v>
      </c>
      <c r="X8" s="15">
        <f>Data!AE72</f>
        <v>0</v>
      </c>
      <c r="Y8" s="15">
        <f>Data!AF72</f>
        <v>0</v>
      </c>
      <c r="Z8" s="15">
        <f>Data!AG72</f>
        <v>0</v>
      </c>
      <c r="AA8" s="15">
        <f>Data!AH72</f>
        <v>0</v>
      </c>
      <c r="AB8" s="15">
        <f>Data!AI72</f>
        <v>0</v>
      </c>
      <c r="AC8" s="15">
        <f>Data!AJ72</f>
        <v>0</v>
      </c>
      <c r="AD8" s="15">
        <f>Data!AK72</f>
        <v>0</v>
      </c>
      <c r="AE8" s="15">
        <f>Data!AL72</f>
        <v>0</v>
      </c>
      <c r="AF8" s="15">
        <f>Data!AM72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topLeftCell="Q1" workbookViewId="0">
      <selection activeCell="AG9" sqref="AG1:AG9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Data!I73</f>
        <v>0</v>
      </c>
      <c r="C2" s="15">
        <f>Data!J73</f>
        <v>0</v>
      </c>
      <c r="D2" s="15">
        <f>Data!K73</f>
        <v>0</v>
      </c>
      <c r="E2" s="15">
        <f>Data!L73</f>
        <v>0</v>
      </c>
      <c r="F2" s="15">
        <f>Data!M73</f>
        <v>0</v>
      </c>
      <c r="G2" s="15">
        <f>Data!N73</f>
        <v>0</v>
      </c>
      <c r="H2" s="15">
        <f>Data!O73</f>
        <v>0</v>
      </c>
      <c r="I2" s="15">
        <f>Data!P73</f>
        <v>0</v>
      </c>
      <c r="J2" s="15">
        <f>Data!Q73</f>
        <v>0</v>
      </c>
      <c r="K2" s="15">
        <f>Data!R73</f>
        <v>0</v>
      </c>
      <c r="L2" s="15">
        <f>Data!S73</f>
        <v>0</v>
      </c>
      <c r="M2" s="15">
        <f>Data!T73</f>
        <v>0</v>
      </c>
      <c r="N2" s="15">
        <f>Data!U73</f>
        <v>0</v>
      </c>
      <c r="O2" s="15">
        <f>Data!V73</f>
        <v>0</v>
      </c>
      <c r="P2" s="15">
        <f>Data!W73</f>
        <v>0</v>
      </c>
      <c r="Q2" s="15">
        <f>Data!X73</f>
        <v>0</v>
      </c>
      <c r="R2" s="15">
        <f>Data!Y73</f>
        <v>0</v>
      </c>
      <c r="S2" s="15">
        <f>Data!Z73</f>
        <v>0</v>
      </c>
      <c r="T2" s="15">
        <f>Data!AA73</f>
        <v>0</v>
      </c>
      <c r="U2" s="15">
        <f>Data!AB73</f>
        <v>0</v>
      </c>
      <c r="V2" s="15">
        <f>Data!AC73</f>
        <v>0</v>
      </c>
      <c r="W2" s="15">
        <f>Data!AD73</f>
        <v>0</v>
      </c>
      <c r="X2" s="15">
        <f>Data!AE73</f>
        <v>0</v>
      </c>
      <c r="Y2" s="15">
        <f>Data!AF73</f>
        <v>0</v>
      </c>
      <c r="Z2" s="15">
        <f>Data!AG73</f>
        <v>0</v>
      </c>
      <c r="AA2" s="15">
        <f>Data!AH73</f>
        <v>0</v>
      </c>
      <c r="AB2" s="15">
        <f>Data!AI73</f>
        <v>0</v>
      </c>
      <c r="AC2" s="15">
        <f>Data!AJ73</f>
        <v>0</v>
      </c>
      <c r="AD2" s="15">
        <f>Data!AK73</f>
        <v>0</v>
      </c>
      <c r="AE2" s="15">
        <f>Data!AL73</f>
        <v>0</v>
      </c>
      <c r="AF2" s="15">
        <f>Data!AM73</f>
        <v>0</v>
      </c>
    </row>
    <row r="3" spans="1:32" x14ac:dyDescent="0.2">
      <c r="A3" s="15" t="s">
        <v>3</v>
      </c>
      <c r="B3" s="15">
        <f>Data!I74</f>
        <v>0</v>
      </c>
      <c r="C3" s="15">
        <f>Data!J74</f>
        <v>0</v>
      </c>
      <c r="D3" s="15">
        <f>Data!K74</f>
        <v>0</v>
      </c>
      <c r="E3" s="15">
        <f>Data!L74</f>
        <v>0</v>
      </c>
      <c r="F3" s="15">
        <f>Data!M74</f>
        <v>0</v>
      </c>
      <c r="G3" s="15">
        <f>Data!N74</f>
        <v>0</v>
      </c>
      <c r="H3" s="15">
        <f>Data!O74</f>
        <v>0</v>
      </c>
      <c r="I3" s="15">
        <f>Data!P74</f>
        <v>0</v>
      </c>
      <c r="J3" s="15">
        <f>Data!Q74</f>
        <v>0</v>
      </c>
      <c r="K3" s="15">
        <f>Data!R74</f>
        <v>0</v>
      </c>
      <c r="L3" s="15">
        <f>Data!S74</f>
        <v>0</v>
      </c>
      <c r="M3" s="15">
        <f>Data!T74</f>
        <v>0</v>
      </c>
      <c r="N3" s="15">
        <f>Data!U74</f>
        <v>0</v>
      </c>
      <c r="O3" s="15">
        <f>Data!V74</f>
        <v>0</v>
      </c>
      <c r="P3" s="15">
        <f>Data!W74</f>
        <v>0</v>
      </c>
      <c r="Q3" s="15">
        <f>Data!X74</f>
        <v>0</v>
      </c>
      <c r="R3" s="15">
        <f>Data!Y74</f>
        <v>0</v>
      </c>
      <c r="S3" s="15">
        <f>Data!Z74</f>
        <v>0</v>
      </c>
      <c r="T3" s="15">
        <f>Data!AA74</f>
        <v>0</v>
      </c>
      <c r="U3" s="15">
        <f>Data!AB74</f>
        <v>0</v>
      </c>
      <c r="V3" s="15">
        <f>Data!AC74</f>
        <v>0</v>
      </c>
      <c r="W3" s="15">
        <f>Data!AD74</f>
        <v>0</v>
      </c>
      <c r="X3" s="15">
        <f>Data!AE74</f>
        <v>0</v>
      </c>
      <c r="Y3" s="15">
        <f>Data!AF74</f>
        <v>0</v>
      </c>
      <c r="Z3" s="15">
        <f>Data!AG74</f>
        <v>0</v>
      </c>
      <c r="AA3" s="15">
        <f>Data!AH74</f>
        <v>0</v>
      </c>
      <c r="AB3" s="15">
        <f>Data!AI74</f>
        <v>0</v>
      </c>
      <c r="AC3" s="15">
        <f>Data!AJ74</f>
        <v>0</v>
      </c>
      <c r="AD3" s="15">
        <f>Data!AK74</f>
        <v>0</v>
      </c>
      <c r="AE3" s="15">
        <f>Data!AL74</f>
        <v>0</v>
      </c>
      <c r="AF3" s="15">
        <f>Data!AM74</f>
        <v>0</v>
      </c>
    </row>
    <row r="4" spans="1:32" x14ac:dyDescent="0.2">
      <c r="A4" s="15" t="s">
        <v>4</v>
      </c>
      <c r="B4" s="15">
        <f>Data!I75</f>
        <v>0</v>
      </c>
      <c r="C4" s="15">
        <f>Data!J75</f>
        <v>0</v>
      </c>
      <c r="D4" s="15">
        <f>Data!K75</f>
        <v>0</v>
      </c>
      <c r="E4" s="15">
        <f>Data!L75</f>
        <v>0</v>
      </c>
      <c r="F4" s="15">
        <f>Data!M75</f>
        <v>0</v>
      </c>
      <c r="G4" s="15">
        <f>Data!N75</f>
        <v>0</v>
      </c>
      <c r="H4" s="15">
        <f>Data!O75</f>
        <v>0</v>
      </c>
      <c r="I4" s="15">
        <f>Data!P75</f>
        <v>0</v>
      </c>
      <c r="J4" s="15">
        <f>Data!Q75</f>
        <v>0</v>
      </c>
      <c r="K4" s="15">
        <f>Data!R75</f>
        <v>0</v>
      </c>
      <c r="L4" s="15">
        <f>Data!S75</f>
        <v>0</v>
      </c>
      <c r="M4" s="15">
        <f>Data!T75</f>
        <v>0</v>
      </c>
      <c r="N4" s="15">
        <f>Data!U75</f>
        <v>0</v>
      </c>
      <c r="O4" s="15">
        <f>Data!V75</f>
        <v>0</v>
      </c>
      <c r="P4" s="15">
        <f>Data!W75</f>
        <v>0</v>
      </c>
      <c r="Q4" s="15">
        <f>Data!X75</f>
        <v>0</v>
      </c>
      <c r="R4" s="15">
        <f>Data!Y75</f>
        <v>0</v>
      </c>
      <c r="S4" s="15">
        <f>Data!Z75</f>
        <v>0</v>
      </c>
      <c r="T4" s="15">
        <f>Data!AA75</f>
        <v>0</v>
      </c>
      <c r="U4" s="15">
        <f>Data!AB75</f>
        <v>0</v>
      </c>
      <c r="V4" s="15">
        <f>Data!AC75</f>
        <v>0</v>
      </c>
      <c r="W4" s="15">
        <f>Data!AD75</f>
        <v>0</v>
      </c>
      <c r="X4" s="15">
        <f>Data!AE75</f>
        <v>0</v>
      </c>
      <c r="Y4" s="15">
        <f>Data!AF75</f>
        <v>0</v>
      </c>
      <c r="Z4" s="15">
        <f>Data!AG75</f>
        <v>0</v>
      </c>
      <c r="AA4" s="15">
        <f>Data!AH75</f>
        <v>0</v>
      </c>
      <c r="AB4" s="15">
        <f>Data!AI75</f>
        <v>0</v>
      </c>
      <c r="AC4" s="15">
        <f>Data!AJ75</f>
        <v>0</v>
      </c>
      <c r="AD4" s="15">
        <f>Data!AK75</f>
        <v>0</v>
      </c>
      <c r="AE4" s="15">
        <f>Data!AL75</f>
        <v>0</v>
      </c>
      <c r="AF4" s="15">
        <f>Data!AM75</f>
        <v>0</v>
      </c>
    </row>
    <row r="5" spans="1:32" x14ac:dyDescent="0.2">
      <c r="A5" s="15" t="s">
        <v>5</v>
      </c>
      <c r="B5" s="15">
        <f>Data!I76</f>
        <v>1</v>
      </c>
      <c r="C5" s="15">
        <f>Data!J76</f>
        <v>1</v>
      </c>
      <c r="D5" s="15">
        <f>Data!K76</f>
        <v>1</v>
      </c>
      <c r="E5" s="15">
        <f>Data!L76</f>
        <v>1</v>
      </c>
      <c r="F5" s="15">
        <f>Data!M76</f>
        <v>1</v>
      </c>
      <c r="G5" s="15">
        <f>Data!N76</f>
        <v>1</v>
      </c>
      <c r="H5" s="15">
        <f>Data!O76</f>
        <v>1</v>
      </c>
      <c r="I5" s="15">
        <f>Data!P76</f>
        <v>1</v>
      </c>
      <c r="J5" s="15">
        <f>Data!Q76</f>
        <v>1</v>
      </c>
      <c r="K5" s="15">
        <f>Data!R76</f>
        <v>1</v>
      </c>
      <c r="L5" s="15">
        <f>Data!S76</f>
        <v>1</v>
      </c>
      <c r="M5" s="15">
        <f>Data!T76</f>
        <v>1</v>
      </c>
      <c r="N5" s="15">
        <f>Data!U76</f>
        <v>1</v>
      </c>
      <c r="O5" s="15">
        <f>Data!V76</f>
        <v>1</v>
      </c>
      <c r="P5" s="15">
        <f>Data!W76</f>
        <v>1</v>
      </c>
      <c r="Q5" s="15">
        <f>Data!X76</f>
        <v>1</v>
      </c>
      <c r="R5" s="15">
        <f>Data!Y76</f>
        <v>1</v>
      </c>
      <c r="S5" s="15">
        <f>Data!Z76</f>
        <v>1</v>
      </c>
      <c r="T5" s="15">
        <f>Data!AA76</f>
        <v>1</v>
      </c>
      <c r="U5" s="15">
        <f>Data!AB76</f>
        <v>1</v>
      </c>
      <c r="V5" s="15">
        <f>Data!AC76</f>
        <v>1</v>
      </c>
      <c r="W5" s="15">
        <f>Data!AD76</f>
        <v>1</v>
      </c>
      <c r="X5" s="15">
        <f>Data!AE76</f>
        <v>1</v>
      </c>
      <c r="Y5" s="15">
        <f>Data!AF76</f>
        <v>1</v>
      </c>
      <c r="Z5" s="15">
        <f>Data!AG76</f>
        <v>1</v>
      </c>
      <c r="AA5" s="15">
        <f>Data!AH76</f>
        <v>1</v>
      </c>
      <c r="AB5" s="15">
        <f>Data!AI76</f>
        <v>1</v>
      </c>
      <c r="AC5" s="15">
        <f>Data!AJ76</f>
        <v>1</v>
      </c>
      <c r="AD5" s="15">
        <f>Data!AK76</f>
        <v>1</v>
      </c>
      <c r="AE5" s="15">
        <f>Data!AL76</f>
        <v>1</v>
      </c>
      <c r="AF5" s="15">
        <f>Data!AM76</f>
        <v>1</v>
      </c>
    </row>
    <row r="6" spans="1:32" x14ac:dyDescent="0.2">
      <c r="A6" s="15" t="s">
        <v>6</v>
      </c>
      <c r="B6" s="15">
        <f>Data!I77</f>
        <v>0</v>
      </c>
      <c r="C6" s="15">
        <f>Data!J77</f>
        <v>0</v>
      </c>
      <c r="D6" s="15">
        <f>Data!K77</f>
        <v>0</v>
      </c>
      <c r="E6" s="15">
        <f>Data!L77</f>
        <v>0</v>
      </c>
      <c r="F6" s="15">
        <f>Data!M77</f>
        <v>0</v>
      </c>
      <c r="G6" s="15">
        <f>Data!N77</f>
        <v>0</v>
      </c>
      <c r="H6" s="15">
        <f>Data!O77</f>
        <v>0</v>
      </c>
      <c r="I6" s="15">
        <f>Data!P77</f>
        <v>0</v>
      </c>
      <c r="J6" s="15">
        <f>Data!Q77</f>
        <v>0</v>
      </c>
      <c r="K6" s="15">
        <f>Data!R77</f>
        <v>0</v>
      </c>
      <c r="L6" s="15">
        <f>Data!S77</f>
        <v>0</v>
      </c>
      <c r="M6" s="15">
        <f>Data!T77</f>
        <v>0</v>
      </c>
      <c r="N6" s="15">
        <f>Data!U77</f>
        <v>0</v>
      </c>
      <c r="O6" s="15">
        <f>Data!V77</f>
        <v>0</v>
      </c>
      <c r="P6" s="15">
        <f>Data!W77</f>
        <v>0</v>
      </c>
      <c r="Q6" s="15">
        <f>Data!X77</f>
        <v>0</v>
      </c>
      <c r="R6" s="15">
        <f>Data!Y77</f>
        <v>0</v>
      </c>
      <c r="S6" s="15">
        <f>Data!Z77</f>
        <v>0</v>
      </c>
      <c r="T6" s="15">
        <f>Data!AA77</f>
        <v>0</v>
      </c>
      <c r="U6" s="15">
        <f>Data!AB77</f>
        <v>0</v>
      </c>
      <c r="V6" s="15">
        <f>Data!AC77</f>
        <v>0</v>
      </c>
      <c r="W6" s="15">
        <f>Data!AD77</f>
        <v>0</v>
      </c>
      <c r="X6" s="15">
        <f>Data!AE77</f>
        <v>0</v>
      </c>
      <c r="Y6" s="15">
        <f>Data!AF77</f>
        <v>0</v>
      </c>
      <c r="Z6" s="15">
        <f>Data!AG77</f>
        <v>0</v>
      </c>
      <c r="AA6" s="15">
        <f>Data!AH77</f>
        <v>0</v>
      </c>
      <c r="AB6" s="15">
        <f>Data!AI77</f>
        <v>0</v>
      </c>
      <c r="AC6" s="15">
        <f>Data!AJ77</f>
        <v>0</v>
      </c>
      <c r="AD6" s="15">
        <f>Data!AK77</f>
        <v>0</v>
      </c>
      <c r="AE6" s="15">
        <f>Data!AL77</f>
        <v>0</v>
      </c>
      <c r="AF6" s="15">
        <f>Data!AM77</f>
        <v>0</v>
      </c>
    </row>
    <row r="7" spans="1:32" x14ac:dyDescent="0.2">
      <c r="A7" s="15" t="s">
        <v>128</v>
      </c>
      <c r="B7" s="15">
        <f>Data!I78</f>
        <v>0</v>
      </c>
      <c r="C7" s="15">
        <f>Data!J78</f>
        <v>0</v>
      </c>
      <c r="D7" s="15">
        <f>Data!K78</f>
        <v>0</v>
      </c>
      <c r="E7" s="15">
        <f>Data!L78</f>
        <v>0</v>
      </c>
      <c r="F7" s="15">
        <f>Data!M78</f>
        <v>0</v>
      </c>
      <c r="G7" s="15">
        <f>Data!N78</f>
        <v>0</v>
      </c>
      <c r="H7" s="15">
        <f>Data!O78</f>
        <v>0</v>
      </c>
      <c r="I7" s="15">
        <f>Data!P78</f>
        <v>0</v>
      </c>
      <c r="J7" s="15">
        <f>Data!Q78</f>
        <v>0</v>
      </c>
      <c r="K7" s="15">
        <f>Data!R78</f>
        <v>0</v>
      </c>
      <c r="L7" s="15">
        <f>Data!S78</f>
        <v>0</v>
      </c>
      <c r="M7" s="15">
        <f>Data!T78</f>
        <v>0</v>
      </c>
      <c r="N7" s="15">
        <f>Data!U78</f>
        <v>0</v>
      </c>
      <c r="O7" s="15">
        <f>Data!V78</f>
        <v>0</v>
      </c>
      <c r="P7" s="15">
        <f>Data!W78</f>
        <v>0</v>
      </c>
      <c r="Q7" s="15">
        <f>Data!X78</f>
        <v>0</v>
      </c>
      <c r="R7" s="15">
        <f>Data!Y78</f>
        <v>0</v>
      </c>
      <c r="S7" s="15">
        <f>Data!Z78</f>
        <v>0</v>
      </c>
      <c r="T7" s="15">
        <f>Data!AA78</f>
        <v>0</v>
      </c>
      <c r="U7" s="15">
        <f>Data!AB78</f>
        <v>0</v>
      </c>
      <c r="V7" s="15">
        <f>Data!AC78</f>
        <v>0</v>
      </c>
      <c r="W7" s="15">
        <f>Data!AD78</f>
        <v>0</v>
      </c>
      <c r="X7" s="15">
        <f>Data!AE78</f>
        <v>0</v>
      </c>
      <c r="Y7" s="15">
        <f>Data!AF78</f>
        <v>0</v>
      </c>
      <c r="Z7" s="15">
        <f>Data!AG78</f>
        <v>0</v>
      </c>
      <c r="AA7" s="15">
        <f>Data!AH78</f>
        <v>0</v>
      </c>
      <c r="AB7" s="15">
        <f>Data!AI78</f>
        <v>0</v>
      </c>
      <c r="AC7" s="15">
        <f>Data!AJ78</f>
        <v>0</v>
      </c>
      <c r="AD7" s="15">
        <f>Data!AK78</f>
        <v>0</v>
      </c>
      <c r="AE7" s="15">
        <f>Data!AL78</f>
        <v>0</v>
      </c>
      <c r="AF7" s="15">
        <f>Data!AM78</f>
        <v>0</v>
      </c>
    </row>
    <row r="8" spans="1:32" x14ac:dyDescent="0.2">
      <c r="A8" s="15" t="s">
        <v>129</v>
      </c>
      <c r="B8" s="15">
        <f>Data!I79</f>
        <v>0</v>
      </c>
      <c r="C8" s="15">
        <f>Data!J79</f>
        <v>0</v>
      </c>
      <c r="D8" s="15">
        <f>Data!K79</f>
        <v>0</v>
      </c>
      <c r="E8" s="15">
        <f>Data!L79</f>
        <v>0</v>
      </c>
      <c r="F8" s="15">
        <f>Data!M79</f>
        <v>0</v>
      </c>
      <c r="G8" s="15">
        <f>Data!N79</f>
        <v>0</v>
      </c>
      <c r="H8" s="15">
        <f>Data!O79</f>
        <v>0</v>
      </c>
      <c r="I8" s="15">
        <f>Data!P79</f>
        <v>0</v>
      </c>
      <c r="J8" s="15">
        <f>Data!Q79</f>
        <v>0</v>
      </c>
      <c r="K8" s="15">
        <f>Data!R79</f>
        <v>0</v>
      </c>
      <c r="L8" s="15">
        <f>Data!S79</f>
        <v>0</v>
      </c>
      <c r="M8" s="15">
        <f>Data!T79</f>
        <v>0</v>
      </c>
      <c r="N8" s="15">
        <f>Data!U79</f>
        <v>0</v>
      </c>
      <c r="O8" s="15">
        <f>Data!V79</f>
        <v>0</v>
      </c>
      <c r="P8" s="15">
        <f>Data!W79</f>
        <v>0</v>
      </c>
      <c r="Q8" s="15">
        <f>Data!X79</f>
        <v>0</v>
      </c>
      <c r="R8" s="15">
        <f>Data!Y79</f>
        <v>0</v>
      </c>
      <c r="S8" s="15">
        <f>Data!Z79</f>
        <v>0</v>
      </c>
      <c r="T8" s="15">
        <f>Data!AA79</f>
        <v>0</v>
      </c>
      <c r="U8" s="15">
        <f>Data!AB79</f>
        <v>0</v>
      </c>
      <c r="V8" s="15">
        <f>Data!AC79</f>
        <v>0</v>
      </c>
      <c r="W8" s="15">
        <f>Data!AD79</f>
        <v>0</v>
      </c>
      <c r="X8" s="15">
        <f>Data!AE79</f>
        <v>0</v>
      </c>
      <c r="Y8" s="15">
        <f>Data!AF79</f>
        <v>0</v>
      </c>
      <c r="Z8" s="15">
        <f>Data!AG79</f>
        <v>0</v>
      </c>
      <c r="AA8" s="15">
        <f>Data!AH79</f>
        <v>0</v>
      </c>
      <c r="AB8" s="15">
        <f>Data!AI79</f>
        <v>0</v>
      </c>
      <c r="AC8" s="15">
        <f>Data!AJ79</f>
        <v>0</v>
      </c>
      <c r="AD8" s="15">
        <f>Data!AK79</f>
        <v>0</v>
      </c>
      <c r="AE8" s="15">
        <f>Data!AL79</f>
        <v>0</v>
      </c>
      <c r="AF8" s="15">
        <f>Data!AM79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topLeftCell="Q1" workbookViewId="0">
      <selection activeCell="AG13" sqref="AG1:AG13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Data!I80</f>
        <v>0</v>
      </c>
      <c r="C2" s="15">
        <f>Data!J80</f>
        <v>1.4774031693273055E-2</v>
      </c>
      <c r="D2" s="15">
        <f>Data!K80</f>
        <v>1.984030573407751E-2</v>
      </c>
      <c r="E2" s="15">
        <f>Data!L80</f>
        <v>2.6596993576865863E-2</v>
      </c>
      <c r="F2" s="15">
        <f>Data!M80</f>
        <v>3.5571189272636181E-2</v>
      </c>
      <c r="G2" s="15">
        <f>Data!N80</f>
        <v>4.7425873177566781E-2</v>
      </c>
      <c r="H2" s="15">
        <f>Data!O80</f>
        <v>6.2973356056996513E-2</v>
      </c>
      <c r="I2" s="15">
        <f>Data!P80</f>
        <v>8.317269649392238E-2</v>
      </c>
      <c r="J2" s="15">
        <f>Data!Q80</f>
        <v>0.10909682119561293</v>
      </c>
      <c r="K2" s="15">
        <f>Data!R80</f>
        <v>0.14185106490048782</v>
      </c>
      <c r="L2" s="15">
        <f>Data!S80</f>
        <v>0.18242552380635635</v>
      </c>
      <c r="M2" s="15">
        <f>Data!T80</f>
        <v>0.23147521650098238</v>
      </c>
      <c r="N2" s="15">
        <f>Data!U80</f>
        <v>0.28905049737499605</v>
      </c>
      <c r="O2" s="15">
        <f>Data!V80</f>
        <v>0.35434369377420455</v>
      </c>
      <c r="P2" s="15">
        <f>Data!W80</f>
        <v>0.42555748318834102</v>
      </c>
      <c r="Q2" s="15">
        <f>Data!X80</f>
        <v>0.5</v>
      </c>
      <c r="R2" s="15">
        <f>Data!Y80</f>
        <v>0.57444251681165903</v>
      </c>
      <c r="S2" s="15">
        <f>Data!Z80</f>
        <v>0.6456563062257954</v>
      </c>
      <c r="T2" s="15">
        <f>Data!AA80</f>
        <v>0.71094950262500389</v>
      </c>
      <c r="U2" s="15">
        <f>Data!AB80</f>
        <v>0.76852478349901754</v>
      </c>
      <c r="V2" s="15">
        <f>Data!AC80</f>
        <v>0.81757447619364365</v>
      </c>
      <c r="W2" s="15">
        <f>Data!AD80</f>
        <v>0.85814893509951229</v>
      </c>
      <c r="X2" s="15">
        <f>Data!AE80</f>
        <v>0.89090317880438707</v>
      </c>
      <c r="Y2" s="15">
        <f>Data!AF80</f>
        <v>0.91682730350607766</v>
      </c>
      <c r="Z2" s="15">
        <f>Data!AG80</f>
        <v>0.9370266439430035</v>
      </c>
      <c r="AA2" s="15">
        <f>Data!AH80</f>
        <v>0.95257412682243336</v>
      </c>
      <c r="AB2" s="15">
        <f>Data!AI80</f>
        <v>0.96442881072736386</v>
      </c>
      <c r="AC2" s="15">
        <f>Data!AJ80</f>
        <v>0.97340300642313404</v>
      </c>
      <c r="AD2" s="15">
        <f>Data!AK80</f>
        <v>0.98015969426592253</v>
      </c>
      <c r="AE2" s="15">
        <f>Data!AL80</f>
        <v>0.98522596830672693</v>
      </c>
      <c r="AF2" s="15">
        <f>Data!AM80</f>
        <v>0.98901305736940681</v>
      </c>
    </row>
    <row r="3" spans="1:32" x14ac:dyDescent="0.2">
      <c r="A3" s="15" t="s">
        <v>3</v>
      </c>
      <c r="B3" s="15">
        <f>Data!I81</f>
        <v>0</v>
      </c>
      <c r="C3" s="15">
        <f>Data!J81</f>
        <v>0</v>
      </c>
      <c r="D3" s="15">
        <f>Data!K81</f>
        <v>0</v>
      </c>
      <c r="E3" s="15">
        <f>Data!L81</f>
        <v>0</v>
      </c>
      <c r="F3" s="15">
        <f>Data!M81</f>
        <v>0</v>
      </c>
      <c r="G3" s="15">
        <f>Data!N81</f>
        <v>0</v>
      </c>
      <c r="H3" s="15">
        <f>Data!O81</f>
        <v>0</v>
      </c>
      <c r="I3" s="15">
        <f>Data!P81</f>
        <v>0</v>
      </c>
      <c r="J3" s="15">
        <f>Data!Q81</f>
        <v>0</v>
      </c>
      <c r="K3" s="15">
        <f>Data!R81</f>
        <v>0</v>
      </c>
      <c r="L3" s="15">
        <f>Data!S81</f>
        <v>0</v>
      </c>
      <c r="M3" s="15">
        <f>Data!T81</f>
        <v>0</v>
      </c>
      <c r="N3" s="15">
        <f>Data!U81</f>
        <v>0</v>
      </c>
      <c r="O3" s="15">
        <f>Data!V81</f>
        <v>0</v>
      </c>
      <c r="P3" s="15">
        <f>Data!W81</f>
        <v>0</v>
      </c>
      <c r="Q3" s="15">
        <f>Data!X81</f>
        <v>0</v>
      </c>
      <c r="R3" s="15">
        <f>Data!Y81</f>
        <v>0</v>
      </c>
      <c r="S3" s="15">
        <f>Data!Z81</f>
        <v>0</v>
      </c>
      <c r="T3" s="15">
        <f>Data!AA81</f>
        <v>0</v>
      </c>
      <c r="U3" s="15">
        <f>Data!AB81</f>
        <v>0</v>
      </c>
      <c r="V3" s="15">
        <f>Data!AC81</f>
        <v>0</v>
      </c>
      <c r="W3" s="15">
        <f>Data!AD81</f>
        <v>0</v>
      </c>
      <c r="X3" s="15">
        <f>Data!AE81</f>
        <v>0</v>
      </c>
      <c r="Y3" s="15">
        <f>Data!AF81</f>
        <v>0</v>
      </c>
      <c r="Z3" s="15">
        <f>Data!AG81</f>
        <v>0</v>
      </c>
      <c r="AA3" s="15">
        <f>Data!AH81</f>
        <v>0</v>
      </c>
      <c r="AB3" s="15">
        <f>Data!AI81</f>
        <v>0</v>
      </c>
      <c r="AC3" s="15">
        <f>Data!AJ81</f>
        <v>0</v>
      </c>
      <c r="AD3" s="15">
        <f>Data!AK81</f>
        <v>0</v>
      </c>
      <c r="AE3" s="15">
        <f>Data!AL81</f>
        <v>0</v>
      </c>
      <c r="AF3" s="15">
        <f>Data!AM81</f>
        <v>0</v>
      </c>
    </row>
    <row r="4" spans="1:32" x14ac:dyDescent="0.2">
      <c r="A4" s="15" t="s">
        <v>4</v>
      </c>
      <c r="B4" s="15">
        <f>Data!I82</f>
        <v>1</v>
      </c>
      <c r="C4" s="15">
        <f>Data!J82</f>
        <v>1</v>
      </c>
      <c r="D4" s="15">
        <f>Data!K82</f>
        <v>1</v>
      </c>
      <c r="E4" s="15">
        <f>Data!L82</f>
        <v>1</v>
      </c>
      <c r="F4" s="15">
        <f>Data!M82</f>
        <v>1</v>
      </c>
      <c r="G4" s="15">
        <f>Data!N82</f>
        <v>1</v>
      </c>
      <c r="H4" s="15">
        <f>Data!O82</f>
        <v>1</v>
      </c>
      <c r="I4" s="15">
        <f>Data!P82</f>
        <v>1</v>
      </c>
      <c r="J4" s="15">
        <f>Data!Q82</f>
        <v>1</v>
      </c>
      <c r="K4" s="15">
        <f>Data!R82</f>
        <v>1</v>
      </c>
      <c r="L4" s="15">
        <f>Data!S82</f>
        <v>1</v>
      </c>
      <c r="M4" s="15">
        <f>Data!T82</f>
        <v>1</v>
      </c>
      <c r="N4" s="15">
        <f>Data!U82</f>
        <v>1</v>
      </c>
      <c r="O4" s="15">
        <f>Data!V82</f>
        <v>1</v>
      </c>
      <c r="P4" s="15">
        <f>Data!W82</f>
        <v>1</v>
      </c>
      <c r="Q4" s="15">
        <f>Data!X82</f>
        <v>1</v>
      </c>
      <c r="R4" s="15">
        <f>Data!Y82</f>
        <v>1</v>
      </c>
      <c r="S4" s="15">
        <f>Data!Z82</f>
        <v>1</v>
      </c>
      <c r="T4" s="15">
        <f>Data!AA82</f>
        <v>1</v>
      </c>
      <c r="U4" s="15">
        <f>Data!AB82</f>
        <v>1</v>
      </c>
      <c r="V4" s="15">
        <f>Data!AC82</f>
        <v>1</v>
      </c>
      <c r="W4" s="15">
        <f>Data!AD82</f>
        <v>1</v>
      </c>
      <c r="X4" s="15">
        <f>Data!AE82</f>
        <v>1</v>
      </c>
      <c r="Y4" s="15">
        <f>Data!AF82</f>
        <v>1</v>
      </c>
      <c r="Z4" s="15">
        <f>Data!AG82</f>
        <v>1</v>
      </c>
      <c r="AA4" s="15">
        <f>Data!AH82</f>
        <v>1</v>
      </c>
      <c r="AB4" s="15">
        <f>Data!AI82</f>
        <v>1</v>
      </c>
      <c r="AC4" s="15">
        <f>Data!AJ82</f>
        <v>1</v>
      </c>
      <c r="AD4" s="15">
        <f>Data!AK82</f>
        <v>1</v>
      </c>
      <c r="AE4" s="15">
        <f>Data!AL82</f>
        <v>1</v>
      </c>
      <c r="AF4" s="15">
        <f>Data!AM82</f>
        <v>1</v>
      </c>
    </row>
    <row r="5" spans="1:32" x14ac:dyDescent="0.2">
      <c r="A5" s="15" t="s">
        <v>5</v>
      </c>
      <c r="B5" s="15">
        <f>Data!I83</f>
        <v>0</v>
      </c>
      <c r="C5" s="15">
        <f>Data!J83</f>
        <v>0</v>
      </c>
      <c r="D5" s="15">
        <f>Data!K83</f>
        <v>0</v>
      </c>
      <c r="E5" s="15">
        <f>Data!L83</f>
        <v>0</v>
      </c>
      <c r="F5" s="15">
        <f>Data!M83</f>
        <v>0</v>
      </c>
      <c r="G5" s="15">
        <f>Data!N83</f>
        <v>0</v>
      </c>
      <c r="H5" s="15">
        <f>Data!O83</f>
        <v>0</v>
      </c>
      <c r="I5" s="15">
        <f>Data!P83</f>
        <v>0</v>
      </c>
      <c r="J5" s="15">
        <f>Data!Q83</f>
        <v>0</v>
      </c>
      <c r="K5" s="15">
        <f>Data!R83</f>
        <v>0</v>
      </c>
      <c r="L5" s="15">
        <f>Data!S83</f>
        <v>0</v>
      </c>
      <c r="M5" s="15">
        <f>Data!T83</f>
        <v>0</v>
      </c>
      <c r="N5" s="15">
        <f>Data!U83</f>
        <v>0</v>
      </c>
      <c r="O5" s="15">
        <f>Data!V83</f>
        <v>0</v>
      </c>
      <c r="P5" s="15">
        <f>Data!W83</f>
        <v>0</v>
      </c>
      <c r="Q5" s="15">
        <f>Data!X83</f>
        <v>0</v>
      </c>
      <c r="R5" s="15">
        <f>Data!Y83</f>
        <v>0</v>
      </c>
      <c r="S5" s="15">
        <f>Data!Z83</f>
        <v>0</v>
      </c>
      <c r="T5" s="15">
        <f>Data!AA83</f>
        <v>0</v>
      </c>
      <c r="U5" s="15">
        <f>Data!AB83</f>
        <v>0</v>
      </c>
      <c r="V5" s="15">
        <f>Data!AC83</f>
        <v>0</v>
      </c>
      <c r="W5" s="15">
        <f>Data!AD83</f>
        <v>0</v>
      </c>
      <c r="X5" s="15">
        <f>Data!AE83</f>
        <v>0</v>
      </c>
      <c r="Y5" s="15">
        <f>Data!AF83</f>
        <v>0</v>
      </c>
      <c r="Z5" s="15">
        <f>Data!AG83</f>
        <v>0</v>
      </c>
      <c r="AA5" s="15">
        <f>Data!AH83</f>
        <v>0</v>
      </c>
      <c r="AB5" s="15">
        <f>Data!AI83</f>
        <v>0</v>
      </c>
      <c r="AC5" s="15">
        <f>Data!AJ83</f>
        <v>0</v>
      </c>
      <c r="AD5" s="15">
        <f>Data!AK83</f>
        <v>0</v>
      </c>
      <c r="AE5" s="15">
        <f>Data!AL83</f>
        <v>0</v>
      </c>
      <c r="AF5" s="15">
        <f>Data!AM83</f>
        <v>0</v>
      </c>
    </row>
    <row r="6" spans="1:32" x14ac:dyDescent="0.2">
      <c r="A6" s="15" t="s">
        <v>6</v>
      </c>
      <c r="B6" s="15">
        <f>Data!I84</f>
        <v>0</v>
      </c>
      <c r="C6" s="15">
        <f>Data!J84</f>
        <v>0</v>
      </c>
      <c r="D6" s="15">
        <f>Data!K84</f>
        <v>0</v>
      </c>
      <c r="E6" s="15">
        <f>Data!L84</f>
        <v>0</v>
      </c>
      <c r="F6" s="15">
        <f>Data!M84</f>
        <v>0</v>
      </c>
      <c r="G6" s="15">
        <f>Data!N84</f>
        <v>0</v>
      </c>
      <c r="H6" s="15">
        <f>Data!O84</f>
        <v>0</v>
      </c>
      <c r="I6" s="15">
        <f>Data!P84</f>
        <v>0</v>
      </c>
      <c r="J6" s="15">
        <f>Data!Q84</f>
        <v>0</v>
      </c>
      <c r="K6" s="15">
        <f>Data!R84</f>
        <v>0</v>
      </c>
      <c r="L6" s="15">
        <f>Data!S84</f>
        <v>0</v>
      </c>
      <c r="M6" s="15">
        <f>Data!T84</f>
        <v>0</v>
      </c>
      <c r="N6" s="15">
        <f>Data!U84</f>
        <v>0</v>
      </c>
      <c r="O6" s="15">
        <f>Data!V84</f>
        <v>0</v>
      </c>
      <c r="P6" s="15">
        <f>Data!W84</f>
        <v>0</v>
      </c>
      <c r="Q6" s="15">
        <f>Data!X84</f>
        <v>0</v>
      </c>
      <c r="R6" s="15">
        <f>Data!Y84</f>
        <v>0</v>
      </c>
      <c r="S6" s="15">
        <f>Data!Z84</f>
        <v>0</v>
      </c>
      <c r="T6" s="15">
        <f>Data!AA84</f>
        <v>0</v>
      </c>
      <c r="U6" s="15">
        <f>Data!AB84</f>
        <v>0</v>
      </c>
      <c r="V6" s="15">
        <f>Data!AC84</f>
        <v>0</v>
      </c>
      <c r="W6" s="15">
        <f>Data!AD84</f>
        <v>0</v>
      </c>
      <c r="X6" s="15">
        <f>Data!AE84</f>
        <v>0</v>
      </c>
      <c r="Y6" s="15">
        <f>Data!AF84</f>
        <v>0</v>
      </c>
      <c r="Z6" s="15">
        <f>Data!AG84</f>
        <v>0</v>
      </c>
      <c r="AA6" s="15">
        <f>Data!AH84</f>
        <v>0</v>
      </c>
      <c r="AB6" s="15">
        <f>Data!AI84</f>
        <v>0</v>
      </c>
      <c r="AC6" s="15">
        <f>Data!AJ84</f>
        <v>0</v>
      </c>
      <c r="AD6" s="15">
        <f>Data!AK84</f>
        <v>0</v>
      </c>
      <c r="AE6" s="15">
        <f>Data!AL84</f>
        <v>0</v>
      </c>
      <c r="AF6" s="15">
        <f>Data!AM84</f>
        <v>0</v>
      </c>
    </row>
    <row r="7" spans="1:32" x14ac:dyDescent="0.2">
      <c r="A7" s="15" t="s">
        <v>128</v>
      </c>
      <c r="B7" s="15">
        <f>Data!I85</f>
        <v>0</v>
      </c>
      <c r="C7" s="15">
        <f>Data!J85</f>
        <v>0</v>
      </c>
      <c r="D7" s="15">
        <f>Data!K85</f>
        <v>0</v>
      </c>
      <c r="E7" s="15">
        <f>Data!L85</f>
        <v>0</v>
      </c>
      <c r="F7" s="15">
        <f>Data!M85</f>
        <v>0</v>
      </c>
      <c r="G7" s="15">
        <f>Data!N85</f>
        <v>0</v>
      </c>
      <c r="H7" s="15">
        <f>Data!O85</f>
        <v>0</v>
      </c>
      <c r="I7" s="15">
        <f>Data!P85</f>
        <v>0</v>
      </c>
      <c r="J7" s="15">
        <f>Data!Q85</f>
        <v>0</v>
      </c>
      <c r="K7" s="15">
        <f>Data!R85</f>
        <v>0</v>
      </c>
      <c r="L7" s="15">
        <f>Data!S85</f>
        <v>0</v>
      </c>
      <c r="M7" s="15">
        <f>Data!T85</f>
        <v>0</v>
      </c>
      <c r="N7" s="15">
        <f>Data!U85</f>
        <v>0</v>
      </c>
      <c r="O7" s="15">
        <f>Data!V85</f>
        <v>0</v>
      </c>
      <c r="P7" s="15">
        <f>Data!W85</f>
        <v>0</v>
      </c>
      <c r="Q7" s="15">
        <f>Data!X85</f>
        <v>0</v>
      </c>
      <c r="R7" s="15">
        <f>Data!Y85</f>
        <v>0</v>
      </c>
      <c r="S7" s="15">
        <f>Data!Z85</f>
        <v>0</v>
      </c>
      <c r="T7" s="15">
        <f>Data!AA85</f>
        <v>0</v>
      </c>
      <c r="U7" s="15">
        <f>Data!AB85</f>
        <v>0</v>
      </c>
      <c r="V7" s="15">
        <f>Data!AC85</f>
        <v>0</v>
      </c>
      <c r="W7" s="15">
        <f>Data!AD85</f>
        <v>0</v>
      </c>
      <c r="X7" s="15">
        <f>Data!AE85</f>
        <v>0</v>
      </c>
      <c r="Y7" s="15">
        <f>Data!AF85</f>
        <v>0</v>
      </c>
      <c r="Z7" s="15">
        <f>Data!AG85</f>
        <v>0</v>
      </c>
      <c r="AA7" s="15">
        <f>Data!AH85</f>
        <v>0</v>
      </c>
      <c r="AB7" s="15">
        <f>Data!AI85</f>
        <v>0</v>
      </c>
      <c r="AC7" s="15">
        <f>Data!AJ85</f>
        <v>0</v>
      </c>
      <c r="AD7" s="15">
        <f>Data!AK85</f>
        <v>0</v>
      </c>
      <c r="AE7" s="15">
        <f>Data!AL85</f>
        <v>0</v>
      </c>
      <c r="AF7" s="15">
        <f>Data!AM85</f>
        <v>0</v>
      </c>
    </row>
    <row r="8" spans="1:32" x14ac:dyDescent="0.2">
      <c r="A8" s="15" t="s">
        <v>129</v>
      </c>
      <c r="B8" s="15">
        <f>Data!I86</f>
        <v>0</v>
      </c>
      <c r="C8" s="15">
        <f>Data!J86</f>
        <v>0</v>
      </c>
      <c r="D8" s="15">
        <f>Data!K86</f>
        <v>0</v>
      </c>
      <c r="E8" s="15">
        <f>Data!L86</f>
        <v>0</v>
      </c>
      <c r="F8" s="15">
        <f>Data!M86</f>
        <v>0</v>
      </c>
      <c r="G8" s="15">
        <f>Data!N86</f>
        <v>0</v>
      </c>
      <c r="H8" s="15">
        <f>Data!O86</f>
        <v>0</v>
      </c>
      <c r="I8" s="15">
        <f>Data!P86</f>
        <v>0</v>
      </c>
      <c r="J8" s="15">
        <f>Data!Q86</f>
        <v>0</v>
      </c>
      <c r="K8" s="15">
        <f>Data!R86</f>
        <v>0</v>
      </c>
      <c r="L8" s="15">
        <f>Data!S86</f>
        <v>0</v>
      </c>
      <c r="M8" s="15">
        <f>Data!T86</f>
        <v>0</v>
      </c>
      <c r="N8" s="15">
        <f>Data!U86</f>
        <v>0</v>
      </c>
      <c r="O8" s="15">
        <f>Data!V86</f>
        <v>0</v>
      </c>
      <c r="P8" s="15">
        <f>Data!W86</f>
        <v>0</v>
      </c>
      <c r="Q8" s="15">
        <f>Data!X86</f>
        <v>0</v>
      </c>
      <c r="R8" s="15">
        <f>Data!Y86</f>
        <v>0</v>
      </c>
      <c r="S8" s="15">
        <f>Data!Z86</f>
        <v>0</v>
      </c>
      <c r="T8" s="15">
        <f>Data!AA86</f>
        <v>0</v>
      </c>
      <c r="U8" s="15">
        <f>Data!AB86</f>
        <v>0</v>
      </c>
      <c r="V8" s="15">
        <f>Data!AC86</f>
        <v>0</v>
      </c>
      <c r="W8" s="15">
        <f>Data!AD86</f>
        <v>0</v>
      </c>
      <c r="X8" s="15">
        <f>Data!AE86</f>
        <v>0</v>
      </c>
      <c r="Y8" s="15">
        <f>Data!AF86</f>
        <v>0</v>
      </c>
      <c r="Z8" s="15">
        <f>Data!AG86</f>
        <v>0</v>
      </c>
      <c r="AA8" s="15">
        <f>Data!AH86</f>
        <v>0</v>
      </c>
      <c r="AB8" s="15">
        <f>Data!AI86</f>
        <v>0</v>
      </c>
      <c r="AC8" s="15">
        <f>Data!AJ86</f>
        <v>0</v>
      </c>
      <c r="AD8" s="15">
        <f>Data!AK86</f>
        <v>0</v>
      </c>
      <c r="AE8" s="15">
        <f>Data!AL86</f>
        <v>0</v>
      </c>
      <c r="AF8" s="15">
        <f>Data!AM86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topLeftCell="R1" workbookViewId="0">
      <selection activeCell="E1" sqref="E1:AJ1"/>
    </sheetView>
  </sheetViews>
  <sheetFormatPr baseColWidth="10" defaultColWidth="8.83203125" defaultRowHeight="15" x14ac:dyDescent="0.2"/>
  <sheetData>
    <row r="1" spans="1:36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172</v>
      </c>
    </row>
    <row r="11" spans="1:36" x14ac:dyDescent="0.2">
      <c r="A11" t="s">
        <v>173</v>
      </c>
    </row>
    <row r="12" spans="1:36" x14ac:dyDescent="0.2">
      <c r="A12" t="s">
        <v>174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180</v>
      </c>
      <c r="C15" t="s">
        <v>181</v>
      </c>
    </row>
    <row r="16" spans="1:36" x14ac:dyDescent="0.2">
      <c r="A16" t="s">
        <v>182</v>
      </c>
      <c r="C16" t="s">
        <v>183</v>
      </c>
    </row>
    <row r="17" spans="1:36" x14ac:dyDescent="0.2">
      <c r="A17" t="s">
        <v>184</v>
      </c>
      <c r="B17" t="s">
        <v>185</v>
      </c>
      <c r="C17" t="s">
        <v>186</v>
      </c>
      <c r="D17" t="s">
        <v>187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7">
        <v>-1E-3</v>
      </c>
    </row>
    <row r="18" spans="1:36" x14ac:dyDescent="0.2">
      <c r="A18" t="s">
        <v>188</v>
      </c>
      <c r="B18" t="s">
        <v>189</v>
      </c>
      <c r="C18" t="s">
        <v>190</v>
      </c>
      <c r="D18" t="s">
        <v>187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7">
        <v>-8.9999999999999993E-3</v>
      </c>
    </row>
    <row r="19" spans="1:36" x14ac:dyDescent="0.2">
      <c r="A19" t="s">
        <v>191</v>
      </c>
      <c r="B19" t="s">
        <v>192</v>
      </c>
      <c r="C19" t="s">
        <v>193</v>
      </c>
      <c r="D19" t="s">
        <v>187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7">
        <v>-1E-3</v>
      </c>
    </row>
    <row r="20" spans="1:36" x14ac:dyDescent="0.2">
      <c r="A20" t="s">
        <v>194</v>
      </c>
      <c r="C20" t="s">
        <v>195</v>
      </c>
    </row>
    <row r="21" spans="1:36" x14ac:dyDescent="0.2">
      <c r="A21" t="s">
        <v>196</v>
      </c>
      <c r="B21" t="s">
        <v>197</v>
      </c>
      <c r="C21" t="s">
        <v>198</v>
      </c>
      <c r="D21" t="s">
        <v>187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7">
        <v>2E-3</v>
      </c>
    </row>
    <row r="22" spans="1:36" x14ac:dyDescent="0.2">
      <c r="A22" t="s">
        <v>199</v>
      </c>
      <c r="B22" t="s">
        <v>200</v>
      </c>
      <c r="C22" t="s">
        <v>201</v>
      </c>
      <c r="D22" t="s">
        <v>187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7">
        <v>0.02</v>
      </c>
    </row>
    <row r="23" spans="1:36" x14ac:dyDescent="0.2">
      <c r="A23" t="s">
        <v>202</v>
      </c>
      <c r="B23" t="s">
        <v>203</v>
      </c>
      <c r="C23" t="s">
        <v>204</v>
      </c>
      <c r="D23" t="s">
        <v>187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7">
        <v>4.9000000000000002E-2</v>
      </c>
    </row>
    <row r="24" spans="1:36" x14ac:dyDescent="0.2">
      <c r="A24" t="s">
        <v>205</v>
      </c>
      <c r="B24" t="s">
        <v>206</v>
      </c>
      <c r="C24" t="s">
        <v>207</v>
      </c>
      <c r="D24" t="s">
        <v>187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7">
        <v>7.5999999999999998E-2</v>
      </c>
    </row>
    <row r="25" spans="1:36" x14ac:dyDescent="0.2">
      <c r="A25" t="s">
        <v>208</v>
      </c>
      <c r="B25" t="s">
        <v>209</v>
      </c>
      <c r="C25" t="s">
        <v>210</v>
      </c>
      <c r="D25" t="s">
        <v>187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7">
        <v>3.4000000000000002E-2</v>
      </c>
    </row>
    <row r="26" spans="1:36" x14ac:dyDescent="0.2">
      <c r="A26" t="s">
        <v>211</v>
      </c>
      <c r="B26" t="s">
        <v>212</v>
      </c>
      <c r="C26" t="s">
        <v>213</v>
      </c>
      <c r="D26" t="s">
        <v>187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7">
        <v>1.0999999999999999E-2</v>
      </c>
    </row>
    <row r="27" spans="1:36" x14ac:dyDescent="0.2">
      <c r="A27" t="s">
        <v>214</v>
      </c>
      <c r="B27" t="s">
        <v>215</v>
      </c>
      <c r="C27" t="s">
        <v>216</v>
      </c>
      <c r="D27" t="s">
        <v>187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218</v>
      </c>
      <c r="C28" t="s">
        <v>219</v>
      </c>
      <c r="D28" t="s">
        <v>187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7">
        <v>4.9000000000000002E-2</v>
      </c>
    </row>
    <row r="29" spans="1:36" x14ac:dyDescent="0.2">
      <c r="A29" t="s">
        <v>220</v>
      </c>
      <c r="B29" t="s">
        <v>221</v>
      </c>
      <c r="C29" t="s">
        <v>222</v>
      </c>
      <c r="D29" t="s">
        <v>187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7">
        <v>1.2E-2</v>
      </c>
    </row>
    <row r="30" spans="1:36" x14ac:dyDescent="0.2">
      <c r="A30" t="s">
        <v>223</v>
      </c>
      <c r="B30" t="s">
        <v>224</v>
      </c>
      <c r="C30" t="s">
        <v>225</v>
      </c>
      <c r="D30" t="s">
        <v>187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7">
        <v>5.0000000000000001E-3</v>
      </c>
    </row>
    <row r="31" spans="1:36" x14ac:dyDescent="0.2">
      <c r="A31" t="s">
        <v>226</v>
      </c>
      <c r="B31" t="s">
        <v>227</v>
      </c>
      <c r="C31" t="s">
        <v>228</v>
      </c>
      <c r="D31" t="s">
        <v>187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7">
        <v>8.0000000000000002E-3</v>
      </c>
    </row>
    <row r="32" spans="1:36" x14ac:dyDescent="0.2">
      <c r="A32" t="s">
        <v>229</v>
      </c>
      <c r="B32" t="s">
        <v>227</v>
      </c>
      <c r="C32" t="s">
        <v>230</v>
      </c>
      <c r="D32" t="s">
        <v>187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7">
        <v>5.0000000000000001E-3</v>
      </c>
    </row>
    <row r="33" spans="1:36" x14ac:dyDescent="0.2">
      <c r="A33" t="s">
        <v>231</v>
      </c>
      <c r="B33" t="s">
        <v>232</v>
      </c>
      <c r="C33" t="s">
        <v>233</v>
      </c>
      <c r="D33" t="s">
        <v>187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235</v>
      </c>
      <c r="C34" t="s">
        <v>236</v>
      </c>
      <c r="D34" t="s">
        <v>187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7">
        <v>6.8000000000000005E-2</v>
      </c>
    </row>
    <row r="35" spans="1:36" x14ac:dyDescent="0.2">
      <c r="A35" t="s">
        <v>237</v>
      </c>
      <c r="B35" t="s">
        <v>238</v>
      </c>
      <c r="C35" t="s">
        <v>239</v>
      </c>
      <c r="D35" t="s">
        <v>187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7">
        <v>4.9000000000000002E-2</v>
      </c>
    </row>
    <row r="36" spans="1:36" x14ac:dyDescent="0.2">
      <c r="A36" t="s">
        <v>117</v>
      </c>
      <c r="B36" t="s">
        <v>240</v>
      </c>
      <c r="C36" t="s">
        <v>241</v>
      </c>
      <c r="D36" t="s">
        <v>242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7">
        <v>4.2999999999999997E-2</v>
      </c>
    </row>
    <row r="37" spans="1:36" x14ac:dyDescent="0.2">
      <c r="A37" t="s">
        <v>118</v>
      </c>
      <c r="B37" t="s">
        <v>243</v>
      </c>
      <c r="C37" t="s">
        <v>244</v>
      </c>
      <c r="D37" t="s">
        <v>187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7">
        <v>6.0000000000000001E-3</v>
      </c>
    </row>
    <row r="38" spans="1:36" x14ac:dyDescent="0.2">
      <c r="A38" t="s">
        <v>245</v>
      </c>
      <c r="C38" t="s">
        <v>246</v>
      </c>
    </row>
    <row r="39" spans="1:36" x14ac:dyDescent="0.2">
      <c r="A39" t="s">
        <v>247</v>
      </c>
      <c r="C39" t="s">
        <v>248</v>
      </c>
    </row>
    <row r="40" spans="1:36" x14ac:dyDescent="0.2">
      <c r="A40" t="s">
        <v>184</v>
      </c>
      <c r="B40" t="s">
        <v>249</v>
      </c>
      <c r="C40" t="s">
        <v>250</v>
      </c>
      <c r="D40" t="s">
        <v>187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7">
        <v>3.0000000000000001E-3</v>
      </c>
    </row>
    <row r="41" spans="1:36" x14ac:dyDescent="0.2">
      <c r="A41" t="s">
        <v>188</v>
      </c>
      <c r="B41" t="s">
        <v>251</v>
      </c>
      <c r="C41" t="s">
        <v>252</v>
      </c>
      <c r="D41" t="s">
        <v>187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7">
        <v>3.1E-2</v>
      </c>
    </row>
    <row r="42" spans="1:36" x14ac:dyDescent="0.2">
      <c r="A42" t="s">
        <v>253</v>
      </c>
      <c r="B42" t="s">
        <v>254</v>
      </c>
      <c r="C42" t="s">
        <v>255</v>
      </c>
      <c r="D42" t="s">
        <v>187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7">
        <v>3.0000000000000001E-3</v>
      </c>
    </row>
    <row r="43" spans="1:36" x14ac:dyDescent="0.2">
      <c r="A43" t="s">
        <v>256</v>
      </c>
      <c r="C43" t="s">
        <v>257</v>
      </c>
    </row>
    <row r="44" spans="1:36" x14ac:dyDescent="0.2">
      <c r="A44" t="s">
        <v>196</v>
      </c>
      <c r="B44" t="s">
        <v>258</v>
      </c>
      <c r="C44" t="s">
        <v>259</v>
      </c>
      <c r="D44" t="s">
        <v>187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7">
        <v>1E-3</v>
      </c>
    </row>
    <row r="45" spans="1:36" x14ac:dyDescent="0.2">
      <c r="A45" t="s">
        <v>199</v>
      </c>
      <c r="B45" t="s">
        <v>260</v>
      </c>
      <c r="C45" t="s">
        <v>261</v>
      </c>
      <c r="D45" t="s">
        <v>187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202</v>
      </c>
      <c r="B46" t="s">
        <v>262</v>
      </c>
      <c r="C46" t="s">
        <v>263</v>
      </c>
      <c r="D46" t="s">
        <v>187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7">
        <v>8.8999999999999996E-2</v>
      </c>
    </row>
    <row r="47" spans="1:36" x14ac:dyDescent="0.2">
      <c r="A47" t="s">
        <v>205</v>
      </c>
      <c r="B47" t="s">
        <v>264</v>
      </c>
      <c r="C47" t="s">
        <v>265</v>
      </c>
      <c r="D47" t="s">
        <v>187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7">
        <v>9.7000000000000003E-2</v>
      </c>
    </row>
    <row r="48" spans="1:36" x14ac:dyDescent="0.2">
      <c r="A48" t="s">
        <v>208</v>
      </c>
      <c r="B48" t="s">
        <v>266</v>
      </c>
      <c r="C48" t="s">
        <v>267</v>
      </c>
      <c r="D48" t="s">
        <v>187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7">
        <v>9.2999999999999999E-2</v>
      </c>
    </row>
    <row r="49" spans="1:36" x14ac:dyDescent="0.2">
      <c r="A49" t="s">
        <v>211</v>
      </c>
      <c r="B49" t="s">
        <v>268</v>
      </c>
      <c r="C49" t="s">
        <v>269</v>
      </c>
      <c r="D49" t="s">
        <v>187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7">
        <v>7.0000000000000007E-2</v>
      </c>
    </row>
    <row r="50" spans="1:36" x14ac:dyDescent="0.2">
      <c r="A50" t="s">
        <v>214</v>
      </c>
      <c r="B50" t="s">
        <v>270</v>
      </c>
      <c r="C50" t="s">
        <v>271</v>
      </c>
      <c r="D50" t="s">
        <v>187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24</v>
      </c>
    </row>
    <row r="51" spans="1:36" x14ac:dyDescent="0.2">
      <c r="A51" t="s">
        <v>217</v>
      </c>
      <c r="B51" t="s">
        <v>272</v>
      </c>
      <c r="C51" t="s">
        <v>273</v>
      </c>
      <c r="D51" t="s">
        <v>187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7">
        <v>3.9E-2</v>
      </c>
    </row>
    <row r="52" spans="1:36" x14ac:dyDescent="0.2">
      <c r="A52" t="s">
        <v>220</v>
      </c>
      <c r="B52" t="s">
        <v>274</v>
      </c>
      <c r="C52" t="s">
        <v>275</v>
      </c>
      <c r="D52" t="s">
        <v>187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7">
        <v>1.2E-2</v>
      </c>
    </row>
    <row r="53" spans="1:36" x14ac:dyDescent="0.2">
      <c r="A53" t="s">
        <v>223</v>
      </c>
      <c r="B53" t="s">
        <v>276</v>
      </c>
      <c r="C53" t="s">
        <v>277</v>
      </c>
      <c r="D53" t="s">
        <v>187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7">
        <v>7.0000000000000001E-3</v>
      </c>
    </row>
    <row r="54" spans="1:36" x14ac:dyDescent="0.2">
      <c r="A54" t="s">
        <v>226</v>
      </c>
      <c r="B54" t="s">
        <v>278</v>
      </c>
      <c r="C54" t="s">
        <v>279</v>
      </c>
      <c r="D54" t="s">
        <v>187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7">
        <v>2.3E-2</v>
      </c>
    </row>
    <row r="55" spans="1:36" x14ac:dyDescent="0.2">
      <c r="A55" t="s">
        <v>229</v>
      </c>
      <c r="B55" t="s">
        <v>280</v>
      </c>
      <c r="C55" t="s">
        <v>281</v>
      </c>
      <c r="D55" t="s">
        <v>187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7">
        <v>7.0000000000000001E-3</v>
      </c>
    </row>
    <row r="56" spans="1:36" x14ac:dyDescent="0.2">
      <c r="A56" t="s">
        <v>231</v>
      </c>
      <c r="B56" t="s">
        <v>282</v>
      </c>
      <c r="C56" t="s">
        <v>283</v>
      </c>
      <c r="D56" t="s">
        <v>187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24</v>
      </c>
    </row>
    <row r="57" spans="1:36" x14ac:dyDescent="0.2">
      <c r="A57" t="s">
        <v>234</v>
      </c>
      <c r="B57" t="s">
        <v>284</v>
      </c>
      <c r="C57" t="s">
        <v>285</v>
      </c>
      <c r="D57" t="s">
        <v>187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7">
        <v>0.14599999999999999</v>
      </c>
    </row>
    <row r="58" spans="1:36" x14ac:dyDescent="0.2">
      <c r="A58" t="s">
        <v>286</v>
      </c>
      <c r="B58" t="s">
        <v>287</v>
      </c>
      <c r="C58" t="s">
        <v>288</v>
      </c>
      <c r="D58" t="s">
        <v>187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7">
        <v>2.8000000000000001E-2</v>
      </c>
    </row>
    <row r="59" spans="1:36" x14ac:dyDescent="0.2">
      <c r="A59" t="s">
        <v>119</v>
      </c>
      <c r="B59" t="s">
        <v>289</v>
      </c>
      <c r="C59" t="s">
        <v>290</v>
      </c>
      <c r="D59" t="s">
        <v>242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7">
        <v>0.02</v>
      </c>
    </row>
    <row r="60" spans="1:36" x14ac:dyDescent="0.2">
      <c r="A60" t="s">
        <v>120</v>
      </c>
      <c r="B60" t="s">
        <v>291</v>
      </c>
      <c r="C60" t="s">
        <v>292</v>
      </c>
      <c r="D60" t="s">
        <v>187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7">
        <v>7.0000000000000001E-3</v>
      </c>
    </row>
    <row r="61" spans="1:36" x14ac:dyDescent="0.2">
      <c r="A61" t="s">
        <v>121</v>
      </c>
      <c r="B61" t="s">
        <v>293</v>
      </c>
      <c r="C61" t="s">
        <v>294</v>
      </c>
      <c r="D61" t="s">
        <v>242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7">
        <v>2.8000000000000001E-2</v>
      </c>
    </row>
    <row r="62" spans="1:36" x14ac:dyDescent="0.2">
      <c r="A62" t="s">
        <v>122</v>
      </c>
      <c r="B62" t="s">
        <v>295</v>
      </c>
      <c r="C62" t="s">
        <v>296</v>
      </c>
      <c r="D62" t="s">
        <v>187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7">
        <v>3.1E-2</v>
      </c>
    </row>
    <row r="63" spans="1:36" x14ac:dyDescent="0.2">
      <c r="A63" t="s">
        <v>123</v>
      </c>
      <c r="B63" t="s">
        <v>297</v>
      </c>
      <c r="C63" t="s">
        <v>298</v>
      </c>
      <c r="D63" t="s">
        <v>187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24</v>
      </c>
    </row>
    <row r="64" spans="1:36" x14ac:dyDescent="0.2">
      <c r="A64" t="s">
        <v>299</v>
      </c>
      <c r="B64" t="s">
        <v>300</v>
      </c>
      <c r="D64" t="s">
        <v>301</v>
      </c>
    </row>
    <row r="65" spans="1:36" x14ac:dyDescent="0.2">
      <c r="A65" t="s">
        <v>302</v>
      </c>
      <c r="B65" t="s">
        <v>303</v>
      </c>
      <c r="C65" t="s">
        <v>304</v>
      </c>
      <c r="D65" t="s">
        <v>187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7">
        <v>1E-3</v>
      </c>
    </row>
    <row r="66" spans="1:36" x14ac:dyDescent="0.2">
      <c r="A66" t="s">
        <v>305</v>
      </c>
      <c r="B66" t="s">
        <v>306</v>
      </c>
      <c r="C66" t="s">
        <v>307</v>
      </c>
      <c r="D66" t="s">
        <v>187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7">
        <v>3.1E-2</v>
      </c>
    </row>
    <row r="67" spans="1:36" x14ac:dyDescent="0.2">
      <c r="A67" t="s">
        <v>308</v>
      </c>
      <c r="B67" t="s">
        <v>309</v>
      </c>
      <c r="C67" t="s">
        <v>310</v>
      </c>
      <c r="D67" t="s">
        <v>187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7">
        <v>2E-3</v>
      </c>
    </row>
    <row r="68" spans="1:36" x14ac:dyDescent="0.2">
      <c r="A68" t="s">
        <v>311</v>
      </c>
      <c r="B68" t="s">
        <v>312</v>
      </c>
      <c r="C68" t="s">
        <v>313</v>
      </c>
      <c r="D68" t="s">
        <v>187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7">
        <v>7.5999999999999998E-2</v>
      </c>
    </row>
    <row r="69" spans="1:36" x14ac:dyDescent="0.2">
      <c r="A69" t="s">
        <v>314</v>
      </c>
      <c r="B69" t="s">
        <v>315</v>
      </c>
      <c r="C69" t="s">
        <v>316</v>
      </c>
      <c r="D69" t="s">
        <v>187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7">
        <v>5.8000000000000003E-2</v>
      </c>
    </row>
    <row r="70" spans="1:36" x14ac:dyDescent="0.2">
      <c r="A70" t="s">
        <v>317</v>
      </c>
      <c r="B70" t="s">
        <v>318</v>
      </c>
      <c r="C70" t="s">
        <v>319</v>
      </c>
      <c r="D70" t="s">
        <v>187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7">
        <v>4.2999999999999997E-2</v>
      </c>
    </row>
    <row r="71" spans="1:36" x14ac:dyDescent="0.2">
      <c r="A71" t="s">
        <v>320</v>
      </c>
      <c r="B71" t="s">
        <v>321</v>
      </c>
      <c r="C71" t="s">
        <v>322</v>
      </c>
      <c r="D71" t="s">
        <v>187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7">
        <v>8.9999999999999993E-3</v>
      </c>
    </row>
    <row r="72" spans="1:36" x14ac:dyDescent="0.2">
      <c r="A72" t="s">
        <v>323</v>
      </c>
      <c r="B72" t="s">
        <v>324</v>
      </c>
      <c r="C72" t="s">
        <v>325</v>
      </c>
      <c r="D72" t="s">
        <v>187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7">
        <v>7.3999999999999996E-2</v>
      </c>
    </row>
    <row r="73" spans="1:36" x14ac:dyDescent="0.2">
      <c r="A73" t="s">
        <v>124</v>
      </c>
      <c r="B73" t="s">
        <v>326</v>
      </c>
      <c r="C73" t="s">
        <v>327</v>
      </c>
      <c r="D73" t="s">
        <v>187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7">
        <v>7.0000000000000001E-3</v>
      </c>
    </row>
    <row r="74" spans="1:36" x14ac:dyDescent="0.2">
      <c r="A74" t="s">
        <v>328</v>
      </c>
      <c r="B74" t="s">
        <v>329</v>
      </c>
      <c r="C74" t="s">
        <v>330</v>
      </c>
      <c r="D74" t="s">
        <v>187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7">
        <v>1.6E-2</v>
      </c>
    </row>
    <row r="75" spans="1:36" x14ac:dyDescent="0.2">
      <c r="A75" t="s">
        <v>331</v>
      </c>
      <c r="B75" t="s">
        <v>332</v>
      </c>
      <c r="C75" t="s">
        <v>333</v>
      </c>
      <c r="D75" t="s">
        <v>187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24</v>
      </c>
    </row>
    <row r="76" spans="1:36" x14ac:dyDescent="0.2">
      <c r="A76" t="s">
        <v>125</v>
      </c>
      <c r="B76" t="s">
        <v>334</v>
      </c>
      <c r="C76" t="s">
        <v>335</v>
      </c>
      <c r="D76" t="s">
        <v>187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7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opLeftCell="E1" workbookViewId="0">
      <selection activeCell="AG1" sqref="AG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Data!I87</f>
        <v>0</v>
      </c>
      <c r="C2" s="15">
        <f>Data!J87</f>
        <v>0</v>
      </c>
      <c r="D2" s="15">
        <f>Data!K87</f>
        <v>0</v>
      </c>
      <c r="E2" s="15">
        <f>Data!L87</f>
        <v>0</v>
      </c>
      <c r="F2" s="15">
        <f>Data!M87</f>
        <v>0</v>
      </c>
      <c r="G2" s="15">
        <f>Data!N87</f>
        <v>0</v>
      </c>
      <c r="H2" s="15">
        <f>Data!O87</f>
        <v>0</v>
      </c>
      <c r="I2" s="15">
        <f>Data!P87</f>
        <v>0</v>
      </c>
      <c r="J2" s="15">
        <f>Data!Q87</f>
        <v>0</v>
      </c>
      <c r="K2" s="15">
        <f>Data!R87</f>
        <v>0</v>
      </c>
      <c r="L2" s="15">
        <f>Data!S87</f>
        <v>0</v>
      </c>
      <c r="M2" s="15">
        <f>Data!T87</f>
        <v>0</v>
      </c>
      <c r="N2" s="15">
        <f>Data!U87</f>
        <v>0</v>
      </c>
      <c r="O2" s="15">
        <f>Data!V87</f>
        <v>0</v>
      </c>
      <c r="P2" s="15">
        <f>Data!W87</f>
        <v>0</v>
      </c>
      <c r="Q2" s="15">
        <f>Data!X87</f>
        <v>0</v>
      </c>
      <c r="R2" s="15">
        <f>Data!Y87</f>
        <v>0</v>
      </c>
      <c r="S2" s="15">
        <f>Data!Z87</f>
        <v>0</v>
      </c>
      <c r="T2" s="15">
        <f>Data!AA87</f>
        <v>0</v>
      </c>
      <c r="U2" s="15">
        <f>Data!AB87</f>
        <v>0</v>
      </c>
      <c r="V2" s="15">
        <f>Data!AC87</f>
        <v>0</v>
      </c>
      <c r="W2" s="15">
        <f>Data!AD87</f>
        <v>0</v>
      </c>
      <c r="X2" s="15">
        <f>Data!AE87</f>
        <v>0</v>
      </c>
      <c r="Y2" s="15">
        <f>Data!AF87</f>
        <v>0</v>
      </c>
      <c r="Z2" s="15">
        <f>Data!AG87</f>
        <v>0</v>
      </c>
      <c r="AA2" s="15">
        <f>Data!AH87</f>
        <v>0</v>
      </c>
      <c r="AB2" s="15">
        <f>Data!AI87</f>
        <v>0</v>
      </c>
      <c r="AC2" s="15">
        <f>Data!AJ87</f>
        <v>0</v>
      </c>
      <c r="AD2" s="15">
        <f>Data!AK87</f>
        <v>0</v>
      </c>
      <c r="AE2" s="15">
        <f>Data!AL87</f>
        <v>0</v>
      </c>
      <c r="AF2" s="15">
        <f>Data!AM87</f>
        <v>0</v>
      </c>
    </row>
    <row r="3" spans="1:32" x14ac:dyDescent="0.2">
      <c r="A3" s="15" t="s">
        <v>3</v>
      </c>
      <c r="B3" s="15">
        <f>Data!I88</f>
        <v>0</v>
      </c>
      <c r="C3" s="15">
        <f>Data!J88</f>
        <v>0</v>
      </c>
      <c r="D3" s="15">
        <f>Data!K88</f>
        <v>0</v>
      </c>
      <c r="E3" s="15">
        <f>Data!L88</f>
        <v>0</v>
      </c>
      <c r="F3" s="15">
        <f>Data!M88</f>
        <v>0</v>
      </c>
      <c r="G3" s="15">
        <f>Data!N88</f>
        <v>0</v>
      </c>
      <c r="H3" s="15">
        <f>Data!O88</f>
        <v>0</v>
      </c>
      <c r="I3" s="15">
        <f>Data!P88</f>
        <v>0</v>
      </c>
      <c r="J3" s="15">
        <f>Data!Q88</f>
        <v>0</v>
      </c>
      <c r="K3" s="15">
        <f>Data!R88</f>
        <v>0</v>
      </c>
      <c r="L3" s="15">
        <f>Data!S88</f>
        <v>0</v>
      </c>
      <c r="M3" s="15">
        <f>Data!T88</f>
        <v>0</v>
      </c>
      <c r="N3" s="15">
        <f>Data!U88</f>
        <v>0</v>
      </c>
      <c r="O3" s="15">
        <f>Data!V88</f>
        <v>0</v>
      </c>
      <c r="P3" s="15">
        <f>Data!W88</f>
        <v>0</v>
      </c>
      <c r="Q3" s="15">
        <f>Data!X88</f>
        <v>0</v>
      </c>
      <c r="R3" s="15">
        <f>Data!Y88</f>
        <v>0</v>
      </c>
      <c r="S3" s="15">
        <f>Data!Z88</f>
        <v>0</v>
      </c>
      <c r="T3" s="15">
        <f>Data!AA88</f>
        <v>0</v>
      </c>
      <c r="U3" s="15">
        <f>Data!AB88</f>
        <v>0</v>
      </c>
      <c r="V3" s="15">
        <f>Data!AC88</f>
        <v>0</v>
      </c>
      <c r="W3" s="15">
        <f>Data!AD88</f>
        <v>0</v>
      </c>
      <c r="X3" s="15">
        <f>Data!AE88</f>
        <v>0</v>
      </c>
      <c r="Y3" s="15">
        <f>Data!AF88</f>
        <v>0</v>
      </c>
      <c r="Z3" s="15">
        <f>Data!AG88</f>
        <v>0</v>
      </c>
      <c r="AA3" s="15">
        <f>Data!AH88</f>
        <v>0</v>
      </c>
      <c r="AB3" s="15">
        <f>Data!AI88</f>
        <v>0</v>
      </c>
      <c r="AC3" s="15">
        <f>Data!AJ88</f>
        <v>0</v>
      </c>
      <c r="AD3" s="15">
        <f>Data!AK88</f>
        <v>0</v>
      </c>
      <c r="AE3" s="15">
        <f>Data!AL88</f>
        <v>0</v>
      </c>
      <c r="AF3" s="15">
        <f>Data!AM88</f>
        <v>0</v>
      </c>
    </row>
    <row r="4" spans="1:32" x14ac:dyDescent="0.2">
      <c r="A4" s="15" t="s">
        <v>4</v>
      </c>
      <c r="B4" s="15">
        <f>Data!I89</f>
        <v>0</v>
      </c>
      <c r="C4" s="15">
        <f>Data!J89</f>
        <v>0</v>
      </c>
      <c r="D4" s="15">
        <f>Data!K89</f>
        <v>0</v>
      </c>
      <c r="E4" s="15">
        <f>Data!L89</f>
        <v>0</v>
      </c>
      <c r="F4" s="15">
        <f>Data!M89</f>
        <v>0</v>
      </c>
      <c r="G4" s="15">
        <f>Data!N89</f>
        <v>0</v>
      </c>
      <c r="H4" s="15">
        <f>Data!O89</f>
        <v>0</v>
      </c>
      <c r="I4" s="15">
        <f>Data!P89</f>
        <v>0</v>
      </c>
      <c r="J4" s="15">
        <f>Data!Q89</f>
        <v>0</v>
      </c>
      <c r="K4" s="15">
        <f>Data!R89</f>
        <v>0</v>
      </c>
      <c r="L4" s="15">
        <f>Data!S89</f>
        <v>0</v>
      </c>
      <c r="M4" s="15">
        <f>Data!T89</f>
        <v>0</v>
      </c>
      <c r="N4" s="15">
        <f>Data!U89</f>
        <v>0</v>
      </c>
      <c r="O4" s="15">
        <f>Data!V89</f>
        <v>0</v>
      </c>
      <c r="P4" s="15">
        <f>Data!W89</f>
        <v>0</v>
      </c>
      <c r="Q4" s="15">
        <f>Data!X89</f>
        <v>0</v>
      </c>
      <c r="R4" s="15">
        <f>Data!Y89</f>
        <v>0</v>
      </c>
      <c r="S4" s="15">
        <f>Data!Z89</f>
        <v>0</v>
      </c>
      <c r="T4" s="15">
        <f>Data!AA89</f>
        <v>0</v>
      </c>
      <c r="U4" s="15">
        <f>Data!AB89</f>
        <v>0</v>
      </c>
      <c r="V4" s="15">
        <f>Data!AC89</f>
        <v>0</v>
      </c>
      <c r="W4" s="15">
        <f>Data!AD89</f>
        <v>0</v>
      </c>
      <c r="X4" s="15">
        <f>Data!AE89</f>
        <v>0</v>
      </c>
      <c r="Y4" s="15">
        <f>Data!AF89</f>
        <v>0</v>
      </c>
      <c r="Z4" s="15">
        <f>Data!AG89</f>
        <v>0</v>
      </c>
      <c r="AA4" s="15">
        <f>Data!AH89</f>
        <v>0</v>
      </c>
      <c r="AB4" s="15">
        <f>Data!AI89</f>
        <v>0</v>
      </c>
      <c r="AC4" s="15">
        <f>Data!AJ89</f>
        <v>0</v>
      </c>
      <c r="AD4" s="15">
        <f>Data!AK89</f>
        <v>0</v>
      </c>
      <c r="AE4" s="15">
        <f>Data!AL89</f>
        <v>0</v>
      </c>
      <c r="AF4" s="15">
        <f>Data!AM89</f>
        <v>0</v>
      </c>
    </row>
    <row r="5" spans="1:32" x14ac:dyDescent="0.2">
      <c r="A5" s="15" t="s">
        <v>5</v>
      </c>
      <c r="B5" s="15">
        <f>Data!I90</f>
        <v>0</v>
      </c>
      <c r="C5" s="15">
        <f>Data!J90</f>
        <v>0</v>
      </c>
      <c r="D5" s="15">
        <f>Data!K90</f>
        <v>0</v>
      </c>
      <c r="E5" s="15">
        <f>Data!L90</f>
        <v>0</v>
      </c>
      <c r="F5" s="15">
        <f>Data!M90</f>
        <v>0</v>
      </c>
      <c r="G5" s="15">
        <f>Data!N90</f>
        <v>0</v>
      </c>
      <c r="H5" s="15">
        <f>Data!O90</f>
        <v>0</v>
      </c>
      <c r="I5" s="15">
        <f>Data!P90</f>
        <v>0</v>
      </c>
      <c r="J5" s="15">
        <f>Data!Q90</f>
        <v>0</v>
      </c>
      <c r="K5" s="15">
        <f>Data!R90</f>
        <v>0</v>
      </c>
      <c r="L5" s="15">
        <f>Data!S90</f>
        <v>0</v>
      </c>
      <c r="M5" s="15">
        <f>Data!T90</f>
        <v>0</v>
      </c>
      <c r="N5" s="15">
        <f>Data!U90</f>
        <v>0</v>
      </c>
      <c r="O5" s="15">
        <f>Data!V90</f>
        <v>0</v>
      </c>
      <c r="P5" s="15">
        <f>Data!W90</f>
        <v>0</v>
      </c>
      <c r="Q5" s="15">
        <f>Data!X90</f>
        <v>0</v>
      </c>
      <c r="R5" s="15">
        <f>Data!Y90</f>
        <v>0</v>
      </c>
      <c r="S5" s="15">
        <f>Data!Z90</f>
        <v>0</v>
      </c>
      <c r="T5" s="15">
        <f>Data!AA90</f>
        <v>0</v>
      </c>
      <c r="U5" s="15">
        <f>Data!AB90</f>
        <v>0</v>
      </c>
      <c r="V5" s="15">
        <f>Data!AC90</f>
        <v>0</v>
      </c>
      <c r="W5" s="15">
        <f>Data!AD90</f>
        <v>0</v>
      </c>
      <c r="X5" s="15">
        <f>Data!AE90</f>
        <v>0</v>
      </c>
      <c r="Y5" s="15">
        <f>Data!AF90</f>
        <v>0</v>
      </c>
      <c r="Z5" s="15">
        <f>Data!AG90</f>
        <v>0</v>
      </c>
      <c r="AA5" s="15">
        <f>Data!AH90</f>
        <v>0</v>
      </c>
      <c r="AB5" s="15">
        <f>Data!AI90</f>
        <v>0</v>
      </c>
      <c r="AC5" s="15">
        <f>Data!AJ90</f>
        <v>0</v>
      </c>
      <c r="AD5" s="15">
        <f>Data!AK90</f>
        <v>0</v>
      </c>
      <c r="AE5" s="15">
        <f>Data!AL90</f>
        <v>0</v>
      </c>
      <c r="AF5" s="15">
        <f>Data!AM90</f>
        <v>0</v>
      </c>
    </row>
    <row r="6" spans="1:32" x14ac:dyDescent="0.2">
      <c r="A6" s="15" t="s">
        <v>6</v>
      </c>
      <c r="B6" s="15">
        <f>Data!I91</f>
        <v>0</v>
      </c>
      <c r="C6" s="15">
        <f>Data!J91</f>
        <v>0</v>
      </c>
      <c r="D6" s="15">
        <f>Data!K91</f>
        <v>0</v>
      </c>
      <c r="E6" s="15">
        <f>Data!L91</f>
        <v>0</v>
      </c>
      <c r="F6" s="15">
        <f>Data!M91</f>
        <v>0</v>
      </c>
      <c r="G6" s="15">
        <f>Data!N91</f>
        <v>0</v>
      </c>
      <c r="H6" s="15">
        <f>Data!O91</f>
        <v>0</v>
      </c>
      <c r="I6" s="15">
        <f>Data!P91</f>
        <v>0</v>
      </c>
      <c r="J6" s="15">
        <f>Data!Q91</f>
        <v>0</v>
      </c>
      <c r="K6" s="15">
        <f>Data!R91</f>
        <v>0</v>
      </c>
      <c r="L6" s="15">
        <f>Data!S91</f>
        <v>0</v>
      </c>
      <c r="M6" s="15">
        <f>Data!T91</f>
        <v>0</v>
      </c>
      <c r="N6" s="15">
        <f>Data!U91</f>
        <v>0</v>
      </c>
      <c r="O6" s="15">
        <f>Data!V91</f>
        <v>0</v>
      </c>
      <c r="P6" s="15">
        <f>Data!W91</f>
        <v>0</v>
      </c>
      <c r="Q6" s="15">
        <f>Data!X91</f>
        <v>0</v>
      </c>
      <c r="R6" s="15">
        <f>Data!Y91</f>
        <v>0</v>
      </c>
      <c r="S6" s="15">
        <f>Data!Z91</f>
        <v>0</v>
      </c>
      <c r="T6" s="15">
        <f>Data!AA91</f>
        <v>0</v>
      </c>
      <c r="U6" s="15">
        <f>Data!AB91</f>
        <v>0</v>
      </c>
      <c r="V6" s="15">
        <f>Data!AC91</f>
        <v>0</v>
      </c>
      <c r="W6" s="15">
        <f>Data!AD91</f>
        <v>0</v>
      </c>
      <c r="X6" s="15">
        <f>Data!AE91</f>
        <v>0</v>
      </c>
      <c r="Y6" s="15">
        <f>Data!AF91</f>
        <v>0</v>
      </c>
      <c r="Z6" s="15">
        <f>Data!AG91</f>
        <v>0</v>
      </c>
      <c r="AA6" s="15">
        <f>Data!AH91</f>
        <v>0</v>
      </c>
      <c r="AB6" s="15">
        <f>Data!AI91</f>
        <v>0</v>
      </c>
      <c r="AC6" s="15">
        <f>Data!AJ91</f>
        <v>0</v>
      </c>
      <c r="AD6" s="15">
        <f>Data!AK91</f>
        <v>0</v>
      </c>
      <c r="AE6" s="15">
        <f>Data!AL91</f>
        <v>0</v>
      </c>
      <c r="AF6" s="15">
        <f>Data!AM91</f>
        <v>0</v>
      </c>
    </row>
    <row r="7" spans="1:32" x14ac:dyDescent="0.2">
      <c r="A7" s="15" t="s">
        <v>128</v>
      </c>
      <c r="B7" s="15">
        <f>Data!I92</f>
        <v>0</v>
      </c>
      <c r="C7" s="15">
        <f>Data!J92</f>
        <v>0</v>
      </c>
      <c r="D7" s="15">
        <f>Data!K92</f>
        <v>0</v>
      </c>
      <c r="E7" s="15">
        <f>Data!L92</f>
        <v>0</v>
      </c>
      <c r="F7" s="15">
        <f>Data!M92</f>
        <v>0</v>
      </c>
      <c r="G7" s="15">
        <f>Data!N92</f>
        <v>0</v>
      </c>
      <c r="H7" s="15">
        <f>Data!O92</f>
        <v>0</v>
      </c>
      <c r="I7" s="15">
        <f>Data!P92</f>
        <v>0</v>
      </c>
      <c r="J7" s="15">
        <f>Data!Q92</f>
        <v>0</v>
      </c>
      <c r="K7" s="15">
        <f>Data!R92</f>
        <v>0</v>
      </c>
      <c r="L7" s="15">
        <f>Data!S92</f>
        <v>0</v>
      </c>
      <c r="M7" s="15">
        <f>Data!T92</f>
        <v>0</v>
      </c>
      <c r="N7" s="15">
        <f>Data!U92</f>
        <v>0</v>
      </c>
      <c r="O7" s="15">
        <f>Data!V92</f>
        <v>0</v>
      </c>
      <c r="P7" s="15">
        <f>Data!W92</f>
        <v>0</v>
      </c>
      <c r="Q7" s="15">
        <f>Data!X92</f>
        <v>0</v>
      </c>
      <c r="R7" s="15">
        <f>Data!Y92</f>
        <v>0</v>
      </c>
      <c r="S7" s="15">
        <f>Data!Z92</f>
        <v>0</v>
      </c>
      <c r="T7" s="15">
        <f>Data!AA92</f>
        <v>0</v>
      </c>
      <c r="U7" s="15">
        <f>Data!AB92</f>
        <v>0</v>
      </c>
      <c r="V7" s="15">
        <f>Data!AC92</f>
        <v>0</v>
      </c>
      <c r="W7" s="15">
        <f>Data!AD92</f>
        <v>0</v>
      </c>
      <c r="X7" s="15">
        <f>Data!AE92</f>
        <v>0</v>
      </c>
      <c r="Y7" s="15">
        <f>Data!AF92</f>
        <v>0</v>
      </c>
      <c r="Z7" s="15">
        <f>Data!AG92</f>
        <v>0</v>
      </c>
      <c r="AA7" s="15">
        <f>Data!AH92</f>
        <v>0</v>
      </c>
      <c r="AB7" s="15">
        <f>Data!AI92</f>
        <v>0</v>
      </c>
      <c r="AC7" s="15">
        <f>Data!AJ92</f>
        <v>0</v>
      </c>
      <c r="AD7" s="15">
        <f>Data!AK92</f>
        <v>0</v>
      </c>
      <c r="AE7" s="15">
        <f>Data!AL92</f>
        <v>0</v>
      </c>
      <c r="AF7" s="15">
        <f>Data!AM92</f>
        <v>0</v>
      </c>
    </row>
    <row r="8" spans="1:32" x14ac:dyDescent="0.2">
      <c r="A8" s="15" t="s">
        <v>129</v>
      </c>
      <c r="B8" s="15">
        <f>Data!I93</f>
        <v>0</v>
      </c>
      <c r="C8" s="15">
        <f>Data!J93</f>
        <v>0</v>
      </c>
      <c r="D8" s="15">
        <f>Data!K93</f>
        <v>0</v>
      </c>
      <c r="E8" s="15">
        <f>Data!L93</f>
        <v>0</v>
      </c>
      <c r="F8" s="15">
        <f>Data!M93</f>
        <v>0</v>
      </c>
      <c r="G8" s="15">
        <f>Data!N93</f>
        <v>0</v>
      </c>
      <c r="H8" s="15">
        <f>Data!O93</f>
        <v>0</v>
      </c>
      <c r="I8" s="15">
        <f>Data!P93</f>
        <v>0</v>
      </c>
      <c r="J8" s="15">
        <f>Data!Q93</f>
        <v>0</v>
      </c>
      <c r="K8" s="15">
        <f>Data!R93</f>
        <v>0</v>
      </c>
      <c r="L8" s="15">
        <f>Data!S93</f>
        <v>0</v>
      </c>
      <c r="M8" s="15">
        <f>Data!T93</f>
        <v>0</v>
      </c>
      <c r="N8" s="15">
        <f>Data!U93</f>
        <v>0</v>
      </c>
      <c r="O8" s="15">
        <f>Data!V93</f>
        <v>0</v>
      </c>
      <c r="P8" s="15">
        <f>Data!W93</f>
        <v>0</v>
      </c>
      <c r="Q8" s="15">
        <f>Data!X93</f>
        <v>0</v>
      </c>
      <c r="R8" s="15">
        <f>Data!Y93</f>
        <v>0</v>
      </c>
      <c r="S8" s="15">
        <f>Data!Z93</f>
        <v>0</v>
      </c>
      <c r="T8" s="15">
        <f>Data!AA93</f>
        <v>0</v>
      </c>
      <c r="U8" s="15">
        <f>Data!AB93</f>
        <v>0</v>
      </c>
      <c r="V8" s="15">
        <f>Data!AC93</f>
        <v>0</v>
      </c>
      <c r="W8" s="15">
        <f>Data!AD93</f>
        <v>0</v>
      </c>
      <c r="X8" s="15">
        <f>Data!AE93</f>
        <v>0</v>
      </c>
      <c r="Y8" s="15">
        <f>Data!AF93</f>
        <v>0</v>
      </c>
      <c r="Z8" s="15">
        <f>Data!AG93</f>
        <v>0</v>
      </c>
      <c r="AA8" s="15">
        <f>Data!AH93</f>
        <v>0</v>
      </c>
      <c r="AB8" s="15">
        <f>Data!AI93</f>
        <v>0</v>
      </c>
      <c r="AC8" s="15">
        <f>Data!AJ93</f>
        <v>0</v>
      </c>
      <c r="AD8" s="15">
        <f>Data!AK93</f>
        <v>0</v>
      </c>
      <c r="AE8" s="15">
        <f>Data!AL93</f>
        <v>0</v>
      </c>
      <c r="AF8" s="15">
        <f>Data!AM93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336</v>
      </c>
    </row>
    <row r="11" spans="1:36" x14ac:dyDescent="0.2">
      <c r="A11" t="s">
        <v>337</v>
      </c>
    </row>
    <row r="12" spans="1:36" x14ac:dyDescent="0.2">
      <c r="A12" t="s">
        <v>338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339</v>
      </c>
      <c r="C15" t="s">
        <v>380</v>
      </c>
    </row>
    <row r="16" spans="1:36" x14ac:dyDescent="0.2">
      <c r="A16" t="s">
        <v>182</v>
      </c>
      <c r="C16" t="s">
        <v>381</v>
      </c>
    </row>
    <row r="17" spans="1:36" x14ac:dyDescent="0.2">
      <c r="A17" t="s">
        <v>184</v>
      </c>
      <c r="B17" t="s">
        <v>340</v>
      </c>
      <c r="C17" t="s">
        <v>382</v>
      </c>
      <c r="D17" t="s">
        <v>383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7">
        <v>-1.0999999999999999E-2</v>
      </c>
    </row>
    <row r="18" spans="1:36" x14ac:dyDescent="0.2">
      <c r="A18" t="s">
        <v>188</v>
      </c>
      <c r="B18" t="s">
        <v>341</v>
      </c>
      <c r="C18" t="s">
        <v>384</v>
      </c>
      <c r="D18" t="s">
        <v>383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7">
        <v>-0.115</v>
      </c>
    </row>
    <row r="19" spans="1:36" x14ac:dyDescent="0.2">
      <c r="A19" t="s">
        <v>191</v>
      </c>
      <c r="B19" t="s">
        <v>342</v>
      </c>
      <c r="C19" t="s">
        <v>385</v>
      </c>
      <c r="D19" t="s">
        <v>383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7">
        <v>-1.0999999999999999E-2</v>
      </c>
    </row>
    <row r="20" spans="1:36" x14ac:dyDescent="0.2">
      <c r="A20" t="s">
        <v>194</v>
      </c>
      <c r="C20" t="s">
        <v>386</v>
      </c>
    </row>
    <row r="21" spans="1:36" x14ac:dyDescent="0.2">
      <c r="A21" t="s">
        <v>196</v>
      </c>
      <c r="B21" t="s">
        <v>343</v>
      </c>
      <c r="C21" t="s">
        <v>387</v>
      </c>
      <c r="D21" t="s">
        <v>383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7">
        <v>-3.4000000000000002E-2</v>
      </c>
    </row>
    <row r="22" spans="1:36" x14ac:dyDescent="0.2">
      <c r="A22" t="s">
        <v>199</v>
      </c>
      <c r="B22" t="s">
        <v>344</v>
      </c>
      <c r="C22" t="s">
        <v>388</v>
      </c>
      <c r="D22" t="s">
        <v>383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7">
        <v>-3.6999999999999998E-2</v>
      </c>
    </row>
    <row r="23" spans="1:36" x14ac:dyDescent="0.2">
      <c r="A23" t="s">
        <v>202</v>
      </c>
      <c r="B23" t="s">
        <v>345</v>
      </c>
      <c r="C23" t="s">
        <v>389</v>
      </c>
      <c r="D23" t="s">
        <v>383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7">
        <v>8.7999999999999995E-2</v>
      </c>
    </row>
    <row r="24" spans="1:36" x14ac:dyDescent="0.2">
      <c r="A24" t="s">
        <v>205</v>
      </c>
      <c r="B24" t="s">
        <v>346</v>
      </c>
      <c r="C24" t="s">
        <v>390</v>
      </c>
      <c r="D24" t="s">
        <v>383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7">
        <v>0.1</v>
      </c>
    </row>
    <row r="25" spans="1:36" x14ac:dyDescent="0.2">
      <c r="A25" t="s">
        <v>208</v>
      </c>
      <c r="B25" t="s">
        <v>347</v>
      </c>
      <c r="C25" t="s">
        <v>391</v>
      </c>
      <c r="D25" t="s">
        <v>383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7">
        <v>4.5999999999999999E-2</v>
      </c>
    </row>
    <row r="26" spans="1:36" x14ac:dyDescent="0.2">
      <c r="A26" t="s">
        <v>211</v>
      </c>
      <c r="B26" t="s">
        <v>348</v>
      </c>
      <c r="C26" t="s">
        <v>392</v>
      </c>
      <c r="D26" t="s">
        <v>383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7">
        <v>-8.9999999999999993E-3</v>
      </c>
    </row>
    <row r="27" spans="1:36" x14ac:dyDescent="0.2">
      <c r="A27" t="s">
        <v>214</v>
      </c>
      <c r="B27" t="s">
        <v>349</v>
      </c>
      <c r="C27" t="s">
        <v>393</v>
      </c>
      <c r="D27" t="s">
        <v>383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350</v>
      </c>
      <c r="C28" t="s">
        <v>394</v>
      </c>
      <c r="D28" t="s">
        <v>383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7">
        <v>0.02</v>
      </c>
    </row>
    <row r="29" spans="1:36" x14ac:dyDescent="0.2">
      <c r="A29" t="s">
        <v>220</v>
      </c>
      <c r="B29" t="s">
        <v>351</v>
      </c>
      <c r="C29" t="s">
        <v>395</v>
      </c>
      <c r="D29" t="s">
        <v>383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7">
        <v>-2.1000000000000001E-2</v>
      </c>
    </row>
    <row r="30" spans="1:36" x14ac:dyDescent="0.2">
      <c r="A30" t="s">
        <v>223</v>
      </c>
      <c r="B30" t="s">
        <v>352</v>
      </c>
      <c r="C30" t="s">
        <v>396</v>
      </c>
      <c r="D30" t="s">
        <v>383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7">
        <v>-1.6E-2</v>
      </c>
    </row>
    <row r="31" spans="1:36" x14ac:dyDescent="0.2">
      <c r="A31" t="s">
        <v>226</v>
      </c>
      <c r="B31" t="s">
        <v>353</v>
      </c>
      <c r="C31" t="s">
        <v>397</v>
      </c>
      <c r="D31" t="s">
        <v>383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7">
        <v>2.3E-2</v>
      </c>
    </row>
    <row r="32" spans="1:36" x14ac:dyDescent="0.2">
      <c r="A32" t="s">
        <v>229</v>
      </c>
      <c r="B32" t="s">
        <v>354</v>
      </c>
      <c r="C32" t="s">
        <v>398</v>
      </c>
      <c r="D32" t="s">
        <v>383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7">
        <v>4.0000000000000001E-3</v>
      </c>
    </row>
    <row r="33" spans="1:36" x14ac:dyDescent="0.2">
      <c r="A33" t="s">
        <v>231</v>
      </c>
      <c r="B33" t="s">
        <v>355</v>
      </c>
      <c r="C33" t="s">
        <v>399</v>
      </c>
      <c r="D33" t="s">
        <v>383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356</v>
      </c>
      <c r="C34" t="s">
        <v>400</v>
      </c>
      <c r="D34" t="s">
        <v>383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7">
        <v>2.9000000000000001E-2</v>
      </c>
    </row>
    <row r="35" spans="1:36" x14ac:dyDescent="0.2">
      <c r="A35" t="s">
        <v>237</v>
      </c>
      <c r="B35" t="s">
        <v>357</v>
      </c>
      <c r="C35" t="s">
        <v>401</v>
      </c>
      <c r="D35" t="s">
        <v>383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7">
        <v>2.1999999999999999E-2</v>
      </c>
    </row>
    <row r="36" spans="1:36" x14ac:dyDescent="0.2">
      <c r="A36" t="s">
        <v>25</v>
      </c>
      <c r="B36" t="s">
        <v>358</v>
      </c>
      <c r="C36" t="s">
        <v>402</v>
      </c>
      <c r="D36" t="s">
        <v>383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7">
        <v>-7.0000000000000001E-3</v>
      </c>
    </row>
    <row r="37" spans="1:36" x14ac:dyDescent="0.2">
      <c r="A37" t="s">
        <v>359</v>
      </c>
      <c r="C37" t="s">
        <v>403</v>
      </c>
    </row>
    <row r="38" spans="1:36" x14ac:dyDescent="0.2">
      <c r="A38" t="s">
        <v>247</v>
      </c>
      <c r="C38" t="s">
        <v>404</v>
      </c>
    </row>
    <row r="39" spans="1:36" x14ac:dyDescent="0.2">
      <c r="A39" t="s">
        <v>184</v>
      </c>
      <c r="B39" t="s">
        <v>360</v>
      </c>
      <c r="C39" t="s">
        <v>405</v>
      </c>
      <c r="D39" t="s">
        <v>383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7">
        <v>7.0000000000000001E-3</v>
      </c>
    </row>
    <row r="40" spans="1:36" x14ac:dyDescent="0.2">
      <c r="A40" t="s">
        <v>188</v>
      </c>
      <c r="B40" t="s">
        <v>361</v>
      </c>
      <c r="C40" t="s">
        <v>406</v>
      </c>
      <c r="D40" t="s">
        <v>383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7">
        <v>4.7E-2</v>
      </c>
    </row>
    <row r="41" spans="1:36" x14ac:dyDescent="0.2">
      <c r="A41" t="s">
        <v>253</v>
      </c>
      <c r="B41" t="s">
        <v>362</v>
      </c>
      <c r="C41" t="s">
        <v>407</v>
      </c>
      <c r="D41" t="s">
        <v>383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7">
        <v>7.0000000000000001E-3</v>
      </c>
    </row>
    <row r="42" spans="1:36" x14ac:dyDescent="0.2">
      <c r="A42" t="s">
        <v>256</v>
      </c>
      <c r="C42" t="s">
        <v>408</v>
      </c>
    </row>
    <row r="43" spans="1:36" x14ac:dyDescent="0.2">
      <c r="A43" t="s">
        <v>196</v>
      </c>
      <c r="B43" t="s">
        <v>363</v>
      </c>
      <c r="C43" t="s">
        <v>409</v>
      </c>
      <c r="D43" t="s">
        <v>383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7">
        <v>-6.0000000000000001E-3</v>
      </c>
    </row>
    <row r="44" spans="1:36" x14ac:dyDescent="0.2">
      <c r="A44" t="s">
        <v>199</v>
      </c>
      <c r="B44" t="s">
        <v>364</v>
      </c>
      <c r="C44" t="s">
        <v>410</v>
      </c>
      <c r="D44" t="s">
        <v>383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7">
        <v>-0.11600000000000001</v>
      </c>
    </row>
    <row r="45" spans="1:36" x14ac:dyDescent="0.2">
      <c r="A45" t="s">
        <v>202</v>
      </c>
      <c r="B45" t="s">
        <v>365</v>
      </c>
      <c r="C45" t="s">
        <v>411</v>
      </c>
      <c r="D45" t="s">
        <v>383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7">
        <v>0.13700000000000001</v>
      </c>
    </row>
    <row r="46" spans="1:36" x14ac:dyDescent="0.2">
      <c r="A46" t="s">
        <v>205</v>
      </c>
      <c r="B46" t="s">
        <v>366</v>
      </c>
      <c r="C46" t="s">
        <v>412</v>
      </c>
      <c r="D46" t="s">
        <v>383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7">
        <v>0.156</v>
      </c>
    </row>
    <row r="47" spans="1:36" x14ac:dyDescent="0.2">
      <c r="A47" t="s">
        <v>208</v>
      </c>
      <c r="B47" t="s">
        <v>367</v>
      </c>
      <c r="C47" t="s">
        <v>413</v>
      </c>
      <c r="D47" t="s">
        <v>383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7">
        <v>6.9000000000000006E-2</v>
      </c>
    </row>
    <row r="48" spans="1:36" x14ac:dyDescent="0.2">
      <c r="A48" t="s">
        <v>211</v>
      </c>
      <c r="B48" t="s">
        <v>368</v>
      </c>
      <c r="C48" t="s">
        <v>414</v>
      </c>
      <c r="D48" t="s">
        <v>383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7">
        <v>0.14499999999999999</v>
      </c>
    </row>
    <row r="49" spans="1:36" x14ac:dyDescent="0.2">
      <c r="A49" t="s">
        <v>214</v>
      </c>
      <c r="B49" t="s">
        <v>369</v>
      </c>
      <c r="C49" t="s">
        <v>415</v>
      </c>
      <c r="D49" t="s">
        <v>383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24</v>
      </c>
    </row>
    <row r="50" spans="1:36" x14ac:dyDescent="0.2">
      <c r="A50" t="s">
        <v>217</v>
      </c>
      <c r="B50" t="s">
        <v>370</v>
      </c>
      <c r="C50" t="s">
        <v>416</v>
      </c>
      <c r="D50" t="s">
        <v>383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7">
        <v>8.1000000000000003E-2</v>
      </c>
    </row>
    <row r="51" spans="1:36" x14ac:dyDescent="0.2">
      <c r="A51" t="s">
        <v>220</v>
      </c>
      <c r="B51" t="s">
        <v>371</v>
      </c>
      <c r="C51" t="s">
        <v>417</v>
      </c>
      <c r="D51" t="s">
        <v>383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7">
        <v>-5.0000000000000001E-3</v>
      </c>
    </row>
    <row r="52" spans="1:36" x14ac:dyDescent="0.2">
      <c r="A52" t="s">
        <v>223</v>
      </c>
      <c r="B52" t="s">
        <v>372</v>
      </c>
      <c r="C52" t="s">
        <v>418</v>
      </c>
      <c r="D52" t="s">
        <v>383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7">
        <v>8.0000000000000002E-3</v>
      </c>
    </row>
    <row r="53" spans="1:36" x14ac:dyDescent="0.2">
      <c r="A53" t="s">
        <v>226</v>
      </c>
      <c r="B53" t="s">
        <v>373</v>
      </c>
      <c r="C53" t="s">
        <v>419</v>
      </c>
      <c r="D53" t="s">
        <v>383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7">
        <v>1.4E-2</v>
      </c>
    </row>
    <row r="54" spans="1:36" x14ac:dyDescent="0.2">
      <c r="A54" t="s">
        <v>229</v>
      </c>
      <c r="B54" t="s">
        <v>374</v>
      </c>
      <c r="C54" t="s">
        <v>420</v>
      </c>
      <c r="D54" t="s">
        <v>383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7">
        <v>-2.7E-2</v>
      </c>
    </row>
    <row r="55" spans="1:36" x14ac:dyDescent="0.2">
      <c r="A55" t="s">
        <v>231</v>
      </c>
      <c r="B55" t="s">
        <v>375</v>
      </c>
      <c r="C55" t="s">
        <v>421</v>
      </c>
      <c r="D55" t="s">
        <v>383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24</v>
      </c>
    </row>
    <row r="56" spans="1:36" x14ac:dyDescent="0.2">
      <c r="A56" t="s">
        <v>234</v>
      </c>
      <c r="B56" t="s">
        <v>376</v>
      </c>
      <c r="C56" t="s">
        <v>422</v>
      </c>
      <c r="D56" t="s">
        <v>383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7">
        <v>0.245</v>
      </c>
    </row>
    <row r="57" spans="1:36" x14ac:dyDescent="0.2">
      <c r="A57" t="s">
        <v>286</v>
      </c>
      <c r="B57" t="s">
        <v>377</v>
      </c>
      <c r="C57" t="s">
        <v>423</v>
      </c>
      <c r="D57" t="s">
        <v>383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7">
        <v>2.1999999999999999E-2</v>
      </c>
    </row>
    <row r="58" spans="1:36" x14ac:dyDescent="0.2">
      <c r="A58" t="s">
        <v>23</v>
      </c>
      <c r="B58" t="s">
        <v>378</v>
      </c>
      <c r="C58" t="s">
        <v>424</v>
      </c>
      <c r="D58" t="s">
        <v>383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7">
        <v>0.01</v>
      </c>
    </row>
    <row r="59" spans="1:36" x14ac:dyDescent="0.2">
      <c r="A59" t="s">
        <v>22</v>
      </c>
      <c r="B59" t="s">
        <v>379</v>
      </c>
      <c r="C59" t="s">
        <v>425</v>
      </c>
      <c r="D59" t="s">
        <v>383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7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1" spans="1:36" x14ac:dyDescent="0.2">
      <c r="A11" t="s">
        <v>426</v>
      </c>
    </row>
    <row r="12" spans="1:36" x14ac:dyDescent="0.2">
      <c r="A12" t="s">
        <v>427</v>
      </c>
    </row>
    <row r="13" spans="1:36" x14ac:dyDescent="0.2">
      <c r="A13" t="s">
        <v>428</v>
      </c>
    </row>
    <row r="14" spans="1:36" x14ac:dyDescent="0.2">
      <c r="A14" t="s">
        <v>175</v>
      </c>
    </row>
    <row r="15" spans="1:36" x14ac:dyDescent="0.2">
      <c r="B15" t="s">
        <v>176</v>
      </c>
      <c r="C15" t="s">
        <v>177</v>
      </c>
      <c r="D15" t="s">
        <v>178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179</v>
      </c>
    </row>
    <row r="16" spans="1:36" x14ac:dyDescent="0.2">
      <c r="A16" t="s">
        <v>43</v>
      </c>
      <c r="C16" t="s">
        <v>679</v>
      </c>
    </row>
    <row r="17" spans="1:36" x14ac:dyDescent="0.2">
      <c r="A17" t="s">
        <v>429</v>
      </c>
      <c r="C17" t="s">
        <v>680</v>
      </c>
    </row>
    <row r="18" spans="1:36" x14ac:dyDescent="0.2">
      <c r="A18" t="s">
        <v>430</v>
      </c>
      <c r="C18" t="s">
        <v>681</v>
      </c>
    </row>
    <row r="19" spans="1:36" x14ac:dyDescent="0.2">
      <c r="A19" t="s">
        <v>431</v>
      </c>
      <c r="B19" t="s">
        <v>432</v>
      </c>
      <c r="C19" t="s">
        <v>682</v>
      </c>
      <c r="D19" t="s">
        <v>683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7">
        <v>1.6E-2</v>
      </c>
    </row>
    <row r="20" spans="1:36" x14ac:dyDescent="0.2">
      <c r="A20" t="s">
        <v>433</v>
      </c>
      <c r="B20" t="s">
        <v>434</v>
      </c>
      <c r="C20" t="s">
        <v>684</v>
      </c>
      <c r="D20" t="s">
        <v>683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7">
        <v>2.4E-2</v>
      </c>
    </row>
    <row r="21" spans="1:36" x14ac:dyDescent="0.2">
      <c r="A21" t="s">
        <v>435</v>
      </c>
      <c r="B21" t="s">
        <v>436</v>
      </c>
      <c r="C21" t="s">
        <v>685</v>
      </c>
      <c r="D21" t="s">
        <v>683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7">
        <v>0.104</v>
      </c>
    </row>
    <row r="22" spans="1:36" x14ac:dyDescent="0.2">
      <c r="A22" t="s">
        <v>437</v>
      </c>
      <c r="B22" t="s">
        <v>438</v>
      </c>
      <c r="C22" t="s">
        <v>686</v>
      </c>
      <c r="D22" t="s">
        <v>683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7">
        <v>7.9000000000000001E-2</v>
      </c>
    </row>
    <row r="23" spans="1:36" x14ac:dyDescent="0.2">
      <c r="A23" t="s">
        <v>439</v>
      </c>
      <c r="B23" t="s">
        <v>440</v>
      </c>
      <c r="C23" t="s">
        <v>687</v>
      </c>
      <c r="D23" t="s">
        <v>683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7">
        <v>5.8000000000000003E-2</v>
      </c>
    </row>
    <row r="24" spans="1:36" x14ac:dyDescent="0.2">
      <c r="A24" t="s">
        <v>311</v>
      </c>
      <c r="B24" t="s">
        <v>441</v>
      </c>
      <c r="C24" t="s">
        <v>688</v>
      </c>
      <c r="D24" t="s">
        <v>683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7">
        <v>0.13600000000000001</v>
      </c>
    </row>
    <row r="25" spans="1:36" x14ac:dyDescent="0.2">
      <c r="A25" t="s">
        <v>442</v>
      </c>
      <c r="B25" t="s">
        <v>443</v>
      </c>
      <c r="C25" t="s">
        <v>689</v>
      </c>
      <c r="D25" t="s">
        <v>683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7">
        <v>0.14399999999999999</v>
      </c>
    </row>
    <row r="26" spans="1:36" x14ac:dyDescent="0.2">
      <c r="A26" t="s">
        <v>444</v>
      </c>
      <c r="B26" t="s">
        <v>445</v>
      </c>
      <c r="C26" t="s">
        <v>690</v>
      </c>
      <c r="D26" t="s">
        <v>683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7">
        <v>0.14399999999999999</v>
      </c>
    </row>
    <row r="27" spans="1:36" x14ac:dyDescent="0.2">
      <c r="A27" t="s">
        <v>323</v>
      </c>
      <c r="B27" t="s">
        <v>446</v>
      </c>
      <c r="C27" t="s">
        <v>691</v>
      </c>
      <c r="D27" t="s">
        <v>683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7">
        <v>0.106</v>
      </c>
    </row>
    <row r="28" spans="1:36" x14ac:dyDescent="0.2">
      <c r="A28" t="s">
        <v>447</v>
      </c>
      <c r="B28" t="s">
        <v>448</v>
      </c>
      <c r="C28" t="s">
        <v>692</v>
      </c>
      <c r="D28" t="s">
        <v>683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7">
        <v>2.3E-2</v>
      </c>
    </row>
    <row r="29" spans="1:36" x14ac:dyDescent="0.2">
      <c r="A29" t="s">
        <v>449</v>
      </c>
      <c r="C29" t="s">
        <v>693</v>
      </c>
    </row>
    <row r="30" spans="1:36" x14ac:dyDescent="0.2">
      <c r="A30" t="s">
        <v>431</v>
      </c>
      <c r="B30" t="s">
        <v>450</v>
      </c>
      <c r="C30" t="s">
        <v>694</v>
      </c>
      <c r="D30" t="s">
        <v>683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7">
        <v>2.5999999999999999E-2</v>
      </c>
    </row>
    <row r="31" spans="1:36" x14ac:dyDescent="0.2">
      <c r="A31" t="s">
        <v>433</v>
      </c>
      <c r="B31" t="s">
        <v>451</v>
      </c>
      <c r="C31" t="s">
        <v>695</v>
      </c>
      <c r="D31" t="s">
        <v>683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7">
        <v>1.7999999999999999E-2</v>
      </c>
    </row>
    <row r="32" spans="1:36" x14ac:dyDescent="0.2">
      <c r="A32" t="s">
        <v>435</v>
      </c>
      <c r="B32" t="s">
        <v>452</v>
      </c>
      <c r="C32" t="s">
        <v>696</v>
      </c>
      <c r="D32" t="s">
        <v>683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7">
        <v>5.1999999999999998E-2</v>
      </c>
    </row>
    <row r="33" spans="1:36" x14ac:dyDescent="0.2">
      <c r="A33" t="s">
        <v>437</v>
      </c>
      <c r="B33" t="s">
        <v>453</v>
      </c>
      <c r="C33" t="s">
        <v>697</v>
      </c>
      <c r="D33" t="s">
        <v>683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7">
        <v>5.8999999999999997E-2</v>
      </c>
    </row>
    <row r="34" spans="1:36" x14ac:dyDescent="0.2">
      <c r="A34" t="s">
        <v>439</v>
      </c>
      <c r="B34" t="s">
        <v>454</v>
      </c>
      <c r="C34" t="s">
        <v>698</v>
      </c>
      <c r="D34" t="s">
        <v>683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7">
        <v>6.9000000000000006E-2</v>
      </c>
    </row>
    <row r="35" spans="1:36" x14ac:dyDescent="0.2">
      <c r="A35" t="s">
        <v>311</v>
      </c>
      <c r="B35" t="s">
        <v>455</v>
      </c>
      <c r="C35" t="s">
        <v>699</v>
      </c>
      <c r="D35" t="s">
        <v>683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7">
        <v>0.129</v>
      </c>
    </row>
    <row r="36" spans="1:36" x14ac:dyDescent="0.2">
      <c r="A36" t="s">
        <v>442</v>
      </c>
      <c r="B36" t="s">
        <v>456</v>
      </c>
      <c r="C36" t="s">
        <v>700</v>
      </c>
      <c r="D36" t="s">
        <v>683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7">
        <v>0.14499999999999999</v>
      </c>
    </row>
    <row r="37" spans="1:36" x14ac:dyDescent="0.2">
      <c r="A37" t="s">
        <v>444</v>
      </c>
      <c r="B37" t="s">
        <v>457</v>
      </c>
      <c r="C37" t="s">
        <v>701</v>
      </c>
      <c r="D37" t="s">
        <v>683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7">
        <v>0.14499999999999999</v>
      </c>
    </row>
    <row r="38" spans="1:36" x14ac:dyDescent="0.2">
      <c r="A38" t="s">
        <v>323</v>
      </c>
      <c r="B38" t="s">
        <v>458</v>
      </c>
      <c r="C38" t="s">
        <v>702</v>
      </c>
      <c r="D38" t="s">
        <v>683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7">
        <v>0.14499999999999999</v>
      </c>
    </row>
    <row r="39" spans="1:36" x14ac:dyDescent="0.2">
      <c r="A39" t="s">
        <v>459</v>
      </c>
      <c r="B39" t="s">
        <v>460</v>
      </c>
      <c r="C39" t="s">
        <v>703</v>
      </c>
      <c r="D39" t="s">
        <v>683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7">
        <v>2.5000000000000001E-2</v>
      </c>
    </row>
    <row r="40" spans="1:36" x14ac:dyDescent="0.2">
      <c r="A40" t="s">
        <v>461</v>
      </c>
      <c r="C40" t="s">
        <v>704</v>
      </c>
    </row>
    <row r="41" spans="1:36" x14ac:dyDescent="0.2">
      <c r="A41" t="s">
        <v>431</v>
      </c>
      <c r="B41" t="s">
        <v>462</v>
      </c>
      <c r="C41" t="s">
        <v>705</v>
      </c>
      <c r="D41" t="s">
        <v>683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7">
        <v>8.9999999999999993E-3</v>
      </c>
    </row>
    <row r="42" spans="1:36" x14ac:dyDescent="0.2">
      <c r="A42" t="s">
        <v>433</v>
      </c>
      <c r="B42" t="s">
        <v>463</v>
      </c>
      <c r="C42" t="s">
        <v>706</v>
      </c>
      <c r="D42" t="s">
        <v>683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7">
        <v>-1.9E-2</v>
      </c>
    </row>
    <row r="43" spans="1:36" x14ac:dyDescent="0.2">
      <c r="A43" t="s">
        <v>435</v>
      </c>
      <c r="B43" t="s">
        <v>464</v>
      </c>
      <c r="C43" t="s">
        <v>707</v>
      </c>
      <c r="D43" t="s">
        <v>683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7">
        <v>2.8000000000000001E-2</v>
      </c>
    </row>
    <row r="44" spans="1:36" x14ac:dyDescent="0.2">
      <c r="A44" t="s">
        <v>437</v>
      </c>
      <c r="B44" t="s">
        <v>465</v>
      </c>
      <c r="C44" t="s">
        <v>708</v>
      </c>
      <c r="D44" t="s">
        <v>683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7">
        <v>2.9000000000000001E-2</v>
      </c>
    </row>
    <row r="45" spans="1:36" x14ac:dyDescent="0.2">
      <c r="A45" t="s">
        <v>439</v>
      </c>
      <c r="B45" t="s">
        <v>466</v>
      </c>
      <c r="C45" t="s">
        <v>709</v>
      </c>
      <c r="D45" t="s">
        <v>683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311</v>
      </c>
      <c r="B46" t="s">
        <v>467</v>
      </c>
      <c r="C46" t="s">
        <v>710</v>
      </c>
      <c r="D46" t="s">
        <v>683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7">
        <v>0.127</v>
      </c>
    </row>
    <row r="47" spans="1:36" x14ac:dyDescent="0.2">
      <c r="A47" t="s">
        <v>442</v>
      </c>
      <c r="B47" t="s">
        <v>468</v>
      </c>
      <c r="C47" t="s">
        <v>711</v>
      </c>
      <c r="D47" t="s">
        <v>683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7">
        <v>0.11600000000000001</v>
      </c>
    </row>
    <row r="48" spans="1:36" x14ac:dyDescent="0.2">
      <c r="A48" t="s">
        <v>444</v>
      </c>
      <c r="B48" t="s">
        <v>469</v>
      </c>
      <c r="C48" t="s">
        <v>712</v>
      </c>
      <c r="D48" t="s">
        <v>683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7">
        <v>0.11600000000000001</v>
      </c>
    </row>
    <row r="49" spans="1:36" x14ac:dyDescent="0.2">
      <c r="A49" t="s">
        <v>323</v>
      </c>
      <c r="B49" t="s">
        <v>470</v>
      </c>
      <c r="C49" t="s">
        <v>713</v>
      </c>
      <c r="D49" t="s">
        <v>683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7">
        <v>0.11899999999999999</v>
      </c>
    </row>
    <row r="50" spans="1:36" x14ac:dyDescent="0.2">
      <c r="A50" t="s">
        <v>471</v>
      </c>
      <c r="B50" t="s">
        <v>472</v>
      </c>
      <c r="C50" t="s">
        <v>714</v>
      </c>
      <c r="D50" t="s">
        <v>683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7">
        <v>8.9999999999999993E-3</v>
      </c>
    </row>
    <row r="51" spans="1:36" x14ac:dyDescent="0.2">
      <c r="A51" t="s">
        <v>473</v>
      </c>
      <c r="B51" t="s">
        <v>474</v>
      </c>
      <c r="C51" t="s">
        <v>715</v>
      </c>
      <c r="D51" t="s">
        <v>683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7">
        <v>1.6E-2</v>
      </c>
    </row>
    <row r="52" spans="1:36" x14ac:dyDescent="0.2">
      <c r="A52" t="s">
        <v>475</v>
      </c>
      <c r="C52" t="s">
        <v>716</v>
      </c>
    </row>
    <row r="53" spans="1:36" x14ac:dyDescent="0.2">
      <c r="A53" t="s">
        <v>430</v>
      </c>
      <c r="C53" t="s">
        <v>717</v>
      </c>
    </row>
    <row r="54" spans="1:36" x14ac:dyDescent="0.2">
      <c r="A54" t="s">
        <v>431</v>
      </c>
      <c r="B54" t="s">
        <v>476</v>
      </c>
      <c r="C54" t="s">
        <v>718</v>
      </c>
      <c r="D54" t="s">
        <v>719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7">
        <v>8.0000000000000002E-3</v>
      </c>
    </row>
    <row r="55" spans="1:36" x14ac:dyDescent="0.2">
      <c r="A55" t="s">
        <v>433</v>
      </c>
      <c r="B55" t="s">
        <v>477</v>
      </c>
      <c r="C55" t="s">
        <v>720</v>
      </c>
      <c r="D55" t="s">
        <v>719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7">
        <v>1.2999999999999999E-2</v>
      </c>
    </row>
    <row r="56" spans="1:36" x14ac:dyDescent="0.2">
      <c r="A56" t="s">
        <v>435</v>
      </c>
      <c r="B56" t="s">
        <v>478</v>
      </c>
      <c r="C56" t="s">
        <v>721</v>
      </c>
      <c r="D56" t="s">
        <v>719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7">
        <v>9.8000000000000004E-2</v>
      </c>
    </row>
    <row r="57" spans="1:36" x14ac:dyDescent="0.2">
      <c r="A57" t="s">
        <v>437</v>
      </c>
      <c r="B57" t="s">
        <v>479</v>
      </c>
      <c r="C57" t="s">
        <v>722</v>
      </c>
      <c r="D57" t="s">
        <v>719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7">
        <v>7.0999999999999994E-2</v>
      </c>
    </row>
    <row r="58" spans="1:36" x14ac:dyDescent="0.2">
      <c r="A58" t="s">
        <v>439</v>
      </c>
      <c r="B58" t="s">
        <v>480</v>
      </c>
      <c r="C58" t="s">
        <v>723</v>
      </c>
      <c r="D58" t="s">
        <v>719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7">
        <v>4.8000000000000001E-2</v>
      </c>
    </row>
    <row r="59" spans="1:36" x14ac:dyDescent="0.2">
      <c r="A59" t="s">
        <v>311</v>
      </c>
      <c r="B59" t="s">
        <v>481</v>
      </c>
      <c r="C59" t="s">
        <v>724</v>
      </c>
      <c r="D59" t="s">
        <v>719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7">
        <v>0.13200000000000001</v>
      </c>
    </row>
    <row r="60" spans="1:36" x14ac:dyDescent="0.2">
      <c r="A60" t="s">
        <v>442</v>
      </c>
      <c r="B60" t="s">
        <v>482</v>
      </c>
      <c r="C60" t="s">
        <v>725</v>
      </c>
      <c r="D60" t="s">
        <v>719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7">
        <v>0.13500000000000001</v>
      </c>
    </row>
    <row r="61" spans="1:36" x14ac:dyDescent="0.2">
      <c r="A61" t="s">
        <v>444</v>
      </c>
      <c r="B61" t="s">
        <v>483</v>
      </c>
      <c r="C61" t="s">
        <v>726</v>
      </c>
      <c r="D61" t="s">
        <v>719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7">
        <v>0.14000000000000001</v>
      </c>
    </row>
    <row r="62" spans="1:36" x14ac:dyDescent="0.2">
      <c r="A62" t="s">
        <v>323</v>
      </c>
      <c r="B62" t="s">
        <v>484</v>
      </c>
      <c r="C62" t="s">
        <v>727</v>
      </c>
      <c r="D62" t="s">
        <v>719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7">
        <v>0.111</v>
      </c>
    </row>
    <row r="63" spans="1:36" x14ac:dyDescent="0.2">
      <c r="A63" t="s">
        <v>447</v>
      </c>
      <c r="B63" t="s">
        <v>485</v>
      </c>
      <c r="C63" t="s">
        <v>728</v>
      </c>
      <c r="D63" t="s">
        <v>719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7">
        <v>1.4999999999999999E-2</v>
      </c>
    </row>
    <row r="64" spans="1:36" x14ac:dyDescent="0.2">
      <c r="A64" t="s">
        <v>449</v>
      </c>
      <c r="C64" t="s">
        <v>729</v>
      </c>
    </row>
    <row r="65" spans="1:36" x14ac:dyDescent="0.2">
      <c r="A65" t="s">
        <v>431</v>
      </c>
      <c r="B65" t="s">
        <v>486</v>
      </c>
      <c r="C65" t="s">
        <v>730</v>
      </c>
      <c r="D65" t="s">
        <v>719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7">
        <v>1.4999999999999999E-2</v>
      </c>
    </row>
    <row r="66" spans="1:36" x14ac:dyDescent="0.2">
      <c r="A66" t="s">
        <v>433</v>
      </c>
      <c r="B66" t="s">
        <v>487</v>
      </c>
      <c r="C66" t="s">
        <v>731</v>
      </c>
      <c r="D66" t="s">
        <v>719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7">
        <v>8.0000000000000002E-3</v>
      </c>
    </row>
    <row r="67" spans="1:36" x14ac:dyDescent="0.2">
      <c r="A67" t="s">
        <v>435</v>
      </c>
      <c r="B67" t="s">
        <v>488</v>
      </c>
      <c r="C67" t="s">
        <v>732</v>
      </c>
      <c r="D67" t="s">
        <v>719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7">
        <v>4.1000000000000002E-2</v>
      </c>
    </row>
    <row r="68" spans="1:36" x14ac:dyDescent="0.2">
      <c r="A68" t="s">
        <v>437</v>
      </c>
      <c r="B68" t="s">
        <v>489</v>
      </c>
      <c r="C68" t="s">
        <v>733</v>
      </c>
      <c r="D68" t="s">
        <v>719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7">
        <v>4.8000000000000001E-2</v>
      </c>
    </row>
    <row r="69" spans="1:36" x14ac:dyDescent="0.2">
      <c r="A69" t="s">
        <v>439</v>
      </c>
      <c r="B69" t="s">
        <v>490</v>
      </c>
      <c r="C69" t="s">
        <v>734</v>
      </c>
      <c r="D69" t="s">
        <v>719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7">
        <v>5.8999999999999997E-2</v>
      </c>
    </row>
    <row r="70" spans="1:36" x14ac:dyDescent="0.2">
      <c r="A70" t="s">
        <v>311</v>
      </c>
      <c r="B70" t="s">
        <v>491</v>
      </c>
      <c r="C70" t="s">
        <v>735</v>
      </c>
      <c r="D70" t="s">
        <v>719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7">
        <v>0.123</v>
      </c>
    </row>
    <row r="71" spans="1:36" x14ac:dyDescent="0.2">
      <c r="A71" t="s">
        <v>442</v>
      </c>
      <c r="B71" t="s">
        <v>492</v>
      </c>
      <c r="C71" t="s">
        <v>736</v>
      </c>
      <c r="D71" t="s">
        <v>719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7">
        <v>0.13500000000000001</v>
      </c>
    </row>
    <row r="72" spans="1:36" x14ac:dyDescent="0.2">
      <c r="A72" t="s">
        <v>444</v>
      </c>
      <c r="B72" t="s">
        <v>493</v>
      </c>
      <c r="C72" t="s">
        <v>737</v>
      </c>
      <c r="D72" t="s">
        <v>719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7">
        <v>0.13600000000000001</v>
      </c>
    </row>
    <row r="73" spans="1:36" x14ac:dyDescent="0.2">
      <c r="A73" t="s">
        <v>323</v>
      </c>
      <c r="B73" t="s">
        <v>494</v>
      </c>
      <c r="C73" t="s">
        <v>738</v>
      </c>
      <c r="D73" t="s">
        <v>719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7">
        <v>0.14499999999999999</v>
      </c>
    </row>
    <row r="74" spans="1:36" x14ac:dyDescent="0.2">
      <c r="A74" t="s">
        <v>459</v>
      </c>
      <c r="B74" t="s">
        <v>495</v>
      </c>
      <c r="C74" t="s">
        <v>739</v>
      </c>
      <c r="D74" t="s">
        <v>719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7">
        <v>1.4E-2</v>
      </c>
    </row>
    <row r="75" spans="1:36" x14ac:dyDescent="0.2">
      <c r="A75" t="s">
        <v>461</v>
      </c>
      <c r="C75" t="s">
        <v>740</v>
      </c>
    </row>
    <row r="76" spans="1:36" x14ac:dyDescent="0.2">
      <c r="A76" t="s">
        <v>431</v>
      </c>
      <c r="B76" t="s">
        <v>496</v>
      </c>
      <c r="C76" t="s">
        <v>741</v>
      </c>
      <c r="D76" t="s">
        <v>719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7">
        <v>0</v>
      </c>
    </row>
    <row r="77" spans="1:36" x14ac:dyDescent="0.2">
      <c r="A77" t="s">
        <v>433</v>
      </c>
      <c r="B77" t="s">
        <v>497</v>
      </c>
      <c r="C77" t="s">
        <v>742</v>
      </c>
      <c r="D77" t="s">
        <v>719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7">
        <v>-2.9000000000000001E-2</v>
      </c>
    </row>
    <row r="78" spans="1:36" x14ac:dyDescent="0.2">
      <c r="A78" t="s">
        <v>435</v>
      </c>
      <c r="B78" t="s">
        <v>498</v>
      </c>
      <c r="C78" t="s">
        <v>743</v>
      </c>
      <c r="D78" t="s">
        <v>719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7">
        <v>0.02</v>
      </c>
    </row>
    <row r="79" spans="1:36" x14ac:dyDescent="0.2">
      <c r="A79" t="s">
        <v>437</v>
      </c>
      <c r="B79" t="s">
        <v>499</v>
      </c>
      <c r="C79" t="s">
        <v>744</v>
      </c>
      <c r="D79" t="s">
        <v>719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7">
        <v>2.1000000000000001E-2</v>
      </c>
    </row>
    <row r="80" spans="1:36" x14ac:dyDescent="0.2">
      <c r="A80" t="s">
        <v>439</v>
      </c>
      <c r="B80" t="s">
        <v>500</v>
      </c>
      <c r="C80" t="s">
        <v>745</v>
      </c>
      <c r="D80" t="s">
        <v>719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24</v>
      </c>
    </row>
    <row r="81" spans="1:36" x14ac:dyDescent="0.2">
      <c r="A81" t="s">
        <v>311</v>
      </c>
      <c r="B81" t="s">
        <v>501</v>
      </c>
      <c r="C81" t="s">
        <v>746</v>
      </c>
      <c r="D81" t="s">
        <v>719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7">
        <v>0.113</v>
      </c>
    </row>
    <row r="82" spans="1:36" x14ac:dyDescent="0.2">
      <c r="A82" t="s">
        <v>442</v>
      </c>
      <c r="B82" t="s">
        <v>502</v>
      </c>
      <c r="C82" t="s">
        <v>747</v>
      </c>
      <c r="D82" t="s">
        <v>719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7">
        <v>7.2999999999999995E-2</v>
      </c>
    </row>
    <row r="83" spans="1:36" x14ac:dyDescent="0.2">
      <c r="A83" t="s">
        <v>444</v>
      </c>
      <c r="B83" t="s">
        <v>503</v>
      </c>
      <c r="C83" t="s">
        <v>748</v>
      </c>
      <c r="D83" t="s">
        <v>719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7">
        <v>7.2999999999999995E-2</v>
      </c>
    </row>
    <row r="84" spans="1:36" x14ac:dyDescent="0.2">
      <c r="A84" t="s">
        <v>323</v>
      </c>
      <c r="B84" t="s">
        <v>504</v>
      </c>
      <c r="C84" t="s">
        <v>749</v>
      </c>
      <c r="D84" t="s">
        <v>719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7">
        <v>0.11600000000000001</v>
      </c>
    </row>
    <row r="85" spans="1:36" x14ac:dyDescent="0.2">
      <c r="A85" t="s">
        <v>471</v>
      </c>
      <c r="B85" t="s">
        <v>505</v>
      </c>
      <c r="C85" t="s">
        <v>750</v>
      </c>
      <c r="D85" t="s">
        <v>719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7">
        <v>1E-3</v>
      </c>
    </row>
    <row r="86" spans="1:36" x14ac:dyDescent="0.2">
      <c r="A86" t="s">
        <v>430</v>
      </c>
      <c r="B86" t="s">
        <v>506</v>
      </c>
      <c r="C86" t="s">
        <v>751</v>
      </c>
    </row>
    <row r="87" spans="1:36" x14ac:dyDescent="0.2">
      <c r="A87" t="s">
        <v>431</v>
      </c>
      <c r="B87" t="s">
        <v>507</v>
      </c>
      <c r="C87" t="s">
        <v>752</v>
      </c>
      <c r="D87" t="s">
        <v>719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7">
        <v>3.0000000000000001E-3</v>
      </c>
    </row>
    <row r="88" spans="1:36" x14ac:dyDescent="0.2">
      <c r="A88" t="s">
        <v>433</v>
      </c>
      <c r="B88" t="s">
        <v>508</v>
      </c>
      <c r="C88" t="s">
        <v>753</v>
      </c>
      <c r="D88" t="s">
        <v>719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7">
        <v>0.01</v>
      </c>
    </row>
    <row r="89" spans="1:36" x14ac:dyDescent="0.2">
      <c r="A89" t="s">
        <v>435</v>
      </c>
      <c r="B89" t="s">
        <v>509</v>
      </c>
      <c r="C89" t="s">
        <v>754</v>
      </c>
      <c r="D89" t="s">
        <v>719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7">
        <v>4.4999999999999998E-2</v>
      </c>
    </row>
    <row r="90" spans="1:36" x14ac:dyDescent="0.2">
      <c r="A90" t="s">
        <v>437</v>
      </c>
      <c r="B90" t="s">
        <v>510</v>
      </c>
      <c r="C90" t="s">
        <v>755</v>
      </c>
      <c r="D90" t="s">
        <v>719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7">
        <v>2.1999999999999999E-2</v>
      </c>
    </row>
    <row r="91" spans="1:36" x14ac:dyDescent="0.2">
      <c r="A91" t="s">
        <v>439</v>
      </c>
      <c r="B91" t="s">
        <v>511</v>
      </c>
      <c r="C91" t="s">
        <v>756</v>
      </c>
      <c r="D91" t="s">
        <v>719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7">
        <v>5.0999999999999997E-2</v>
      </c>
    </row>
    <row r="92" spans="1:36" x14ac:dyDescent="0.2">
      <c r="A92" t="s">
        <v>311</v>
      </c>
      <c r="B92" t="s">
        <v>512</v>
      </c>
      <c r="C92" t="s">
        <v>757</v>
      </c>
      <c r="D92" t="s">
        <v>719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7">
        <v>0.124</v>
      </c>
    </row>
    <row r="93" spans="1:36" x14ac:dyDescent="0.2">
      <c r="A93" t="s">
        <v>442</v>
      </c>
      <c r="B93" t="s">
        <v>513</v>
      </c>
      <c r="C93" t="s">
        <v>758</v>
      </c>
      <c r="D93" t="s">
        <v>719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7">
        <v>0.11</v>
      </c>
    </row>
    <row r="94" spans="1:36" x14ac:dyDescent="0.2">
      <c r="A94" t="s">
        <v>444</v>
      </c>
      <c r="B94" t="s">
        <v>514</v>
      </c>
      <c r="C94" t="s">
        <v>759</v>
      </c>
      <c r="D94" t="s">
        <v>719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7">
        <v>0.114</v>
      </c>
    </row>
    <row r="95" spans="1:36" x14ac:dyDescent="0.2">
      <c r="A95" t="s">
        <v>323</v>
      </c>
      <c r="B95" t="s">
        <v>515</v>
      </c>
      <c r="C95" t="s">
        <v>760</v>
      </c>
      <c r="D95" t="s">
        <v>719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7">
        <v>0.13400000000000001</v>
      </c>
    </row>
    <row r="96" spans="1:36" x14ac:dyDescent="0.2">
      <c r="A96" t="s">
        <v>516</v>
      </c>
      <c r="B96" t="s">
        <v>517</v>
      </c>
      <c r="C96" t="s">
        <v>761</v>
      </c>
      <c r="D96" t="s">
        <v>719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7">
        <v>5.0000000000000001E-3</v>
      </c>
    </row>
    <row r="97" spans="1:36" x14ac:dyDescent="0.2">
      <c r="A97" t="s">
        <v>518</v>
      </c>
      <c r="C97" t="s">
        <v>762</v>
      </c>
    </row>
    <row r="98" spans="1:36" x14ac:dyDescent="0.2">
      <c r="A98" t="s">
        <v>430</v>
      </c>
      <c r="C98" t="s">
        <v>763</v>
      </c>
    </row>
    <row r="99" spans="1:36" x14ac:dyDescent="0.2">
      <c r="A99" t="s">
        <v>431</v>
      </c>
      <c r="B99" t="s">
        <v>519</v>
      </c>
      <c r="C99" t="s">
        <v>764</v>
      </c>
      <c r="D99" t="s">
        <v>765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7">
        <v>8.0000000000000002E-3</v>
      </c>
    </row>
    <row r="100" spans="1:36" x14ac:dyDescent="0.2">
      <c r="A100" t="s">
        <v>433</v>
      </c>
      <c r="B100" t="s">
        <v>520</v>
      </c>
      <c r="C100" t="s">
        <v>766</v>
      </c>
      <c r="D100" t="s">
        <v>767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7">
        <v>1.0999999999999999E-2</v>
      </c>
    </row>
    <row r="101" spans="1:36" x14ac:dyDescent="0.2">
      <c r="A101" t="s">
        <v>435</v>
      </c>
      <c r="B101" t="s">
        <v>521</v>
      </c>
      <c r="C101" t="s">
        <v>768</v>
      </c>
      <c r="D101" t="s">
        <v>767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7">
        <v>5.0000000000000001E-3</v>
      </c>
    </row>
    <row r="102" spans="1:36" x14ac:dyDescent="0.2">
      <c r="A102" t="s">
        <v>437</v>
      </c>
      <c r="B102" t="s">
        <v>522</v>
      </c>
      <c r="C102" t="s">
        <v>769</v>
      </c>
      <c r="D102" t="s">
        <v>767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7">
        <v>7.0000000000000001E-3</v>
      </c>
    </row>
    <row r="103" spans="1:36" x14ac:dyDescent="0.2">
      <c r="A103" t="s">
        <v>439</v>
      </c>
      <c r="B103" t="s">
        <v>523</v>
      </c>
      <c r="C103" t="s">
        <v>770</v>
      </c>
      <c r="D103" t="s">
        <v>767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7">
        <v>8.9999999999999993E-3</v>
      </c>
    </row>
    <row r="104" spans="1:36" x14ac:dyDescent="0.2">
      <c r="A104" t="s">
        <v>311</v>
      </c>
      <c r="B104" t="s">
        <v>524</v>
      </c>
      <c r="C104" t="s">
        <v>771</v>
      </c>
      <c r="D104" t="s">
        <v>765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7">
        <v>3.0000000000000001E-3</v>
      </c>
    </row>
    <row r="105" spans="1:36" x14ac:dyDescent="0.2">
      <c r="A105" t="s">
        <v>442</v>
      </c>
      <c r="B105" t="s">
        <v>525</v>
      </c>
      <c r="C105" t="s">
        <v>772</v>
      </c>
      <c r="D105" t="s">
        <v>765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7">
        <v>8.0000000000000002E-3</v>
      </c>
    </row>
    <row r="106" spans="1:36" x14ac:dyDescent="0.2">
      <c r="A106" t="s">
        <v>444</v>
      </c>
      <c r="B106" t="s">
        <v>526</v>
      </c>
      <c r="C106" t="s">
        <v>773</v>
      </c>
      <c r="D106" t="s">
        <v>767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7">
        <v>4.0000000000000001E-3</v>
      </c>
    </row>
    <row r="107" spans="1:36" x14ac:dyDescent="0.2">
      <c r="A107" t="s">
        <v>323</v>
      </c>
      <c r="B107" t="s">
        <v>527</v>
      </c>
      <c r="C107" t="s">
        <v>774</v>
      </c>
      <c r="D107" t="s">
        <v>765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7">
        <v>-4.0000000000000001E-3</v>
      </c>
    </row>
    <row r="108" spans="1:36" x14ac:dyDescent="0.2">
      <c r="A108" t="s">
        <v>528</v>
      </c>
      <c r="B108" t="s">
        <v>529</v>
      </c>
      <c r="C108" t="s">
        <v>775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7">
        <v>8.0000000000000002E-3</v>
      </c>
    </row>
    <row r="109" spans="1:36" x14ac:dyDescent="0.2">
      <c r="A109" t="s">
        <v>449</v>
      </c>
      <c r="C109" t="s">
        <v>776</v>
      </c>
    </row>
    <row r="110" spans="1:36" x14ac:dyDescent="0.2">
      <c r="A110" t="s">
        <v>431</v>
      </c>
      <c r="B110" t="s">
        <v>530</v>
      </c>
      <c r="C110" t="s">
        <v>777</v>
      </c>
      <c r="D110" t="s">
        <v>765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7">
        <v>1.2E-2</v>
      </c>
    </row>
    <row r="111" spans="1:36" x14ac:dyDescent="0.2">
      <c r="A111" t="s">
        <v>433</v>
      </c>
      <c r="B111" t="s">
        <v>531</v>
      </c>
      <c r="C111" t="s">
        <v>778</v>
      </c>
      <c r="D111" t="s">
        <v>767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7">
        <v>0.01</v>
      </c>
    </row>
    <row r="112" spans="1:36" x14ac:dyDescent="0.2">
      <c r="A112" t="s">
        <v>435</v>
      </c>
      <c r="B112" t="s">
        <v>532</v>
      </c>
      <c r="C112" t="s">
        <v>779</v>
      </c>
      <c r="D112" t="s">
        <v>767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7">
        <v>0.01</v>
      </c>
    </row>
    <row r="113" spans="1:36" x14ac:dyDescent="0.2">
      <c r="A113" t="s">
        <v>437</v>
      </c>
      <c r="B113" t="s">
        <v>533</v>
      </c>
      <c r="C113" t="s">
        <v>780</v>
      </c>
      <c r="D113" t="s">
        <v>767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7">
        <v>1.0999999999999999E-2</v>
      </c>
    </row>
    <row r="114" spans="1:36" x14ac:dyDescent="0.2">
      <c r="A114" t="s">
        <v>439</v>
      </c>
      <c r="B114" t="s">
        <v>534</v>
      </c>
      <c r="C114" t="s">
        <v>781</v>
      </c>
      <c r="D114" t="s">
        <v>782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7">
        <v>8.9999999999999993E-3</v>
      </c>
    </row>
    <row r="115" spans="1:36" x14ac:dyDescent="0.2">
      <c r="A115" t="s">
        <v>311</v>
      </c>
      <c r="B115" t="s">
        <v>535</v>
      </c>
      <c r="C115" t="s">
        <v>783</v>
      </c>
      <c r="D115" t="s">
        <v>767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7">
        <v>5.0000000000000001E-3</v>
      </c>
    </row>
    <row r="116" spans="1:36" x14ac:dyDescent="0.2">
      <c r="A116" t="s">
        <v>442</v>
      </c>
      <c r="B116" t="s">
        <v>536</v>
      </c>
      <c r="C116" t="s">
        <v>784</v>
      </c>
      <c r="D116" t="s">
        <v>767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7">
        <v>8.0000000000000002E-3</v>
      </c>
    </row>
    <row r="117" spans="1:36" x14ac:dyDescent="0.2">
      <c r="A117" t="s">
        <v>444</v>
      </c>
      <c r="B117" t="s">
        <v>537</v>
      </c>
      <c r="C117" t="s">
        <v>785</v>
      </c>
      <c r="D117" t="s">
        <v>767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7">
        <v>8.0000000000000002E-3</v>
      </c>
    </row>
    <row r="118" spans="1:36" x14ac:dyDescent="0.2">
      <c r="A118" t="s">
        <v>323</v>
      </c>
      <c r="B118" t="s">
        <v>538</v>
      </c>
      <c r="C118" t="s">
        <v>786</v>
      </c>
      <c r="D118" t="s">
        <v>767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7">
        <v>0</v>
      </c>
    </row>
    <row r="119" spans="1:36" x14ac:dyDescent="0.2">
      <c r="A119" t="s">
        <v>539</v>
      </c>
      <c r="B119" t="s">
        <v>540</v>
      </c>
      <c r="C119" t="s">
        <v>787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7">
        <v>1.2E-2</v>
      </c>
    </row>
    <row r="120" spans="1:36" x14ac:dyDescent="0.2">
      <c r="A120" t="s">
        <v>461</v>
      </c>
      <c r="C120" t="s">
        <v>788</v>
      </c>
    </row>
    <row r="121" spans="1:36" x14ac:dyDescent="0.2">
      <c r="A121" t="s">
        <v>431</v>
      </c>
      <c r="B121" t="s">
        <v>541</v>
      </c>
      <c r="C121" t="s">
        <v>789</v>
      </c>
      <c r="D121" t="s">
        <v>765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7">
        <v>8.0000000000000002E-3</v>
      </c>
    </row>
    <row r="122" spans="1:36" x14ac:dyDescent="0.2">
      <c r="A122" t="s">
        <v>433</v>
      </c>
      <c r="B122" t="s">
        <v>542</v>
      </c>
      <c r="C122" t="s">
        <v>790</v>
      </c>
      <c r="D122" t="s">
        <v>767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7">
        <v>0.01</v>
      </c>
    </row>
    <row r="123" spans="1:36" x14ac:dyDescent="0.2">
      <c r="A123" t="s">
        <v>435</v>
      </c>
      <c r="B123" t="s">
        <v>543</v>
      </c>
      <c r="C123" t="s">
        <v>791</v>
      </c>
      <c r="D123" t="s">
        <v>767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7">
        <v>7.0000000000000001E-3</v>
      </c>
    </row>
    <row r="124" spans="1:36" x14ac:dyDescent="0.2">
      <c r="A124" t="s">
        <v>437</v>
      </c>
      <c r="B124" t="s">
        <v>544</v>
      </c>
      <c r="C124" t="s">
        <v>792</v>
      </c>
      <c r="D124" t="s">
        <v>765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7">
        <v>8.0000000000000002E-3</v>
      </c>
    </row>
    <row r="125" spans="1:36" x14ac:dyDescent="0.2">
      <c r="A125" t="s">
        <v>439</v>
      </c>
      <c r="B125" t="s">
        <v>545</v>
      </c>
      <c r="C125" t="s">
        <v>793</v>
      </c>
      <c r="D125" t="s">
        <v>767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24</v>
      </c>
    </row>
    <row r="126" spans="1:36" x14ac:dyDescent="0.2">
      <c r="A126" t="s">
        <v>311</v>
      </c>
      <c r="B126" t="s">
        <v>546</v>
      </c>
      <c r="C126" t="s">
        <v>794</v>
      </c>
      <c r="D126" t="s">
        <v>765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7">
        <v>1.2E-2</v>
      </c>
    </row>
    <row r="127" spans="1:36" x14ac:dyDescent="0.2">
      <c r="A127" t="s">
        <v>442</v>
      </c>
      <c r="B127" t="s">
        <v>547</v>
      </c>
      <c r="C127" t="s">
        <v>795</v>
      </c>
      <c r="D127" t="s">
        <v>765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7">
        <v>0.04</v>
      </c>
    </row>
    <row r="128" spans="1:36" x14ac:dyDescent="0.2">
      <c r="A128" t="s">
        <v>444</v>
      </c>
      <c r="B128" t="s">
        <v>548</v>
      </c>
      <c r="C128" t="s">
        <v>796</v>
      </c>
      <c r="D128" t="s">
        <v>767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7">
        <v>0.04</v>
      </c>
    </row>
    <row r="129" spans="1:36" x14ac:dyDescent="0.2">
      <c r="A129" t="s">
        <v>323</v>
      </c>
      <c r="B129" t="s">
        <v>549</v>
      </c>
      <c r="C129" t="s">
        <v>797</v>
      </c>
      <c r="D129" t="s">
        <v>765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7">
        <v>2E-3</v>
      </c>
    </row>
    <row r="130" spans="1:36" x14ac:dyDescent="0.2">
      <c r="A130" t="s">
        <v>550</v>
      </c>
      <c r="B130" t="s">
        <v>551</v>
      </c>
      <c r="C130" t="s">
        <v>798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7">
        <v>8.0000000000000002E-3</v>
      </c>
    </row>
    <row r="131" spans="1:36" x14ac:dyDescent="0.2">
      <c r="A131" t="s">
        <v>552</v>
      </c>
      <c r="B131" t="s">
        <v>553</v>
      </c>
      <c r="C131" t="s">
        <v>799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7">
        <v>1.0999999999999999E-2</v>
      </c>
    </row>
    <row r="132" spans="1:36" x14ac:dyDescent="0.2">
      <c r="A132" t="s">
        <v>554</v>
      </c>
      <c r="C132" t="s">
        <v>800</v>
      </c>
    </row>
    <row r="133" spans="1:36" x14ac:dyDescent="0.2">
      <c r="A133" t="s">
        <v>430</v>
      </c>
      <c r="C133" t="s">
        <v>801</v>
      </c>
    </row>
    <row r="134" spans="1:36" x14ac:dyDescent="0.2">
      <c r="A134" t="s">
        <v>431</v>
      </c>
      <c r="B134" t="s">
        <v>555</v>
      </c>
      <c r="C134" t="s">
        <v>802</v>
      </c>
      <c r="D134" t="s">
        <v>383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7">
        <v>2.1999999999999999E-2</v>
      </c>
    </row>
    <row r="135" spans="1:36" x14ac:dyDescent="0.2">
      <c r="A135" t="s">
        <v>433</v>
      </c>
      <c r="B135" t="s">
        <v>556</v>
      </c>
      <c r="C135" t="s">
        <v>803</v>
      </c>
      <c r="D135" t="s">
        <v>383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7">
        <v>2.1000000000000001E-2</v>
      </c>
    </row>
    <row r="136" spans="1:36" x14ac:dyDescent="0.2">
      <c r="A136" t="s">
        <v>435</v>
      </c>
      <c r="B136" t="s">
        <v>557</v>
      </c>
      <c r="C136" t="s">
        <v>804</v>
      </c>
      <c r="D136" t="s">
        <v>383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7">
        <v>0.11600000000000001</v>
      </c>
    </row>
    <row r="137" spans="1:36" x14ac:dyDescent="0.2">
      <c r="A137" t="s">
        <v>437</v>
      </c>
      <c r="B137" t="s">
        <v>558</v>
      </c>
      <c r="C137" t="s">
        <v>805</v>
      </c>
      <c r="D137" t="s">
        <v>383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7">
        <v>0.10100000000000001</v>
      </c>
    </row>
    <row r="138" spans="1:36" x14ac:dyDescent="0.2">
      <c r="A138" t="s">
        <v>439</v>
      </c>
      <c r="B138" t="s">
        <v>559</v>
      </c>
      <c r="C138" t="s">
        <v>806</v>
      </c>
      <c r="D138" t="s">
        <v>383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7">
        <v>6.6000000000000003E-2</v>
      </c>
    </row>
    <row r="139" spans="1:36" x14ac:dyDescent="0.2">
      <c r="A139" t="s">
        <v>311</v>
      </c>
      <c r="B139" t="s">
        <v>560</v>
      </c>
      <c r="C139" t="s">
        <v>807</v>
      </c>
      <c r="D139" t="s">
        <v>383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7">
        <v>0.14299999999999999</v>
      </c>
    </row>
    <row r="140" spans="1:36" x14ac:dyDescent="0.2">
      <c r="A140" t="s">
        <v>442</v>
      </c>
      <c r="B140" t="s">
        <v>561</v>
      </c>
      <c r="C140" t="s">
        <v>808</v>
      </c>
      <c r="D140" t="s">
        <v>383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7">
        <v>0.153</v>
      </c>
    </row>
    <row r="141" spans="1:36" x14ac:dyDescent="0.2">
      <c r="A141" t="s">
        <v>444</v>
      </c>
      <c r="B141" t="s">
        <v>562</v>
      </c>
      <c r="C141" t="s">
        <v>809</v>
      </c>
      <c r="D141" t="s">
        <v>383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7">
        <v>0.153</v>
      </c>
    </row>
    <row r="142" spans="1:36" x14ac:dyDescent="0.2">
      <c r="A142" t="s">
        <v>323</v>
      </c>
      <c r="B142" t="s">
        <v>563</v>
      </c>
      <c r="C142" t="s">
        <v>810</v>
      </c>
      <c r="D142" t="s">
        <v>383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7">
        <v>0.123</v>
      </c>
    </row>
    <row r="143" spans="1:36" x14ac:dyDescent="0.2">
      <c r="A143" t="s">
        <v>447</v>
      </c>
      <c r="B143" t="s">
        <v>564</v>
      </c>
      <c r="C143" t="s">
        <v>811</v>
      </c>
      <c r="D143" t="s">
        <v>383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7">
        <v>2.7E-2</v>
      </c>
    </row>
    <row r="144" spans="1:36" x14ac:dyDescent="0.2">
      <c r="A144" t="s">
        <v>449</v>
      </c>
      <c r="C144" t="s">
        <v>812</v>
      </c>
    </row>
    <row r="145" spans="1:36" x14ac:dyDescent="0.2">
      <c r="A145" t="s">
        <v>431</v>
      </c>
      <c r="B145" t="s">
        <v>565</v>
      </c>
      <c r="C145" t="s">
        <v>813</v>
      </c>
      <c r="D145" t="s">
        <v>383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7">
        <v>2.1000000000000001E-2</v>
      </c>
    </row>
    <row r="146" spans="1:36" x14ac:dyDescent="0.2">
      <c r="A146" t="s">
        <v>433</v>
      </c>
      <c r="B146" t="s">
        <v>566</v>
      </c>
      <c r="C146" t="s">
        <v>814</v>
      </c>
      <c r="D146" t="s">
        <v>383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7">
        <v>1.4E-2</v>
      </c>
    </row>
    <row r="147" spans="1:36" x14ac:dyDescent="0.2">
      <c r="A147" t="s">
        <v>435</v>
      </c>
      <c r="B147" t="s">
        <v>567</v>
      </c>
      <c r="C147" t="s">
        <v>815</v>
      </c>
      <c r="D147" t="s">
        <v>383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7">
        <v>4.2999999999999997E-2</v>
      </c>
    </row>
    <row r="148" spans="1:36" x14ac:dyDescent="0.2">
      <c r="A148" t="s">
        <v>437</v>
      </c>
      <c r="B148" t="s">
        <v>568</v>
      </c>
      <c r="C148" t="s">
        <v>816</v>
      </c>
      <c r="D148" t="s">
        <v>383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7">
        <v>6.4000000000000001E-2</v>
      </c>
    </row>
    <row r="149" spans="1:36" x14ac:dyDescent="0.2">
      <c r="A149" t="s">
        <v>439</v>
      </c>
      <c r="B149" t="s">
        <v>569</v>
      </c>
      <c r="C149" t="s">
        <v>817</v>
      </c>
      <c r="D149" t="s">
        <v>383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7">
        <v>7.3999999999999996E-2</v>
      </c>
    </row>
    <row r="150" spans="1:36" x14ac:dyDescent="0.2">
      <c r="A150" t="s">
        <v>311</v>
      </c>
      <c r="B150" t="s">
        <v>570</v>
      </c>
      <c r="C150" t="s">
        <v>818</v>
      </c>
      <c r="D150" t="s">
        <v>383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7">
        <v>0.13900000000000001</v>
      </c>
    </row>
    <row r="151" spans="1:36" x14ac:dyDescent="0.2">
      <c r="A151" t="s">
        <v>442</v>
      </c>
      <c r="B151" t="s">
        <v>571</v>
      </c>
      <c r="C151" t="s">
        <v>819</v>
      </c>
      <c r="D151" t="s">
        <v>383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7">
        <v>0.157</v>
      </c>
    </row>
    <row r="152" spans="1:36" x14ac:dyDescent="0.2">
      <c r="A152" t="s">
        <v>444</v>
      </c>
      <c r="B152" t="s">
        <v>572</v>
      </c>
      <c r="C152" t="s">
        <v>820</v>
      </c>
      <c r="D152" t="s">
        <v>383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7">
        <v>0.157</v>
      </c>
    </row>
    <row r="153" spans="1:36" x14ac:dyDescent="0.2">
      <c r="A153" t="s">
        <v>323</v>
      </c>
      <c r="B153" t="s">
        <v>573</v>
      </c>
      <c r="C153" t="s">
        <v>821</v>
      </c>
      <c r="D153" t="s">
        <v>383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7">
        <v>0.157</v>
      </c>
    </row>
    <row r="154" spans="1:36" x14ac:dyDescent="0.2">
      <c r="A154" t="s">
        <v>459</v>
      </c>
      <c r="B154" t="s">
        <v>574</v>
      </c>
      <c r="C154" t="s">
        <v>822</v>
      </c>
      <c r="D154" t="s">
        <v>383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7">
        <v>0.02</v>
      </c>
    </row>
    <row r="155" spans="1:36" x14ac:dyDescent="0.2">
      <c r="A155" t="s">
        <v>461</v>
      </c>
      <c r="C155" t="s">
        <v>823</v>
      </c>
    </row>
    <row r="156" spans="1:36" x14ac:dyDescent="0.2">
      <c r="A156" t="s">
        <v>431</v>
      </c>
      <c r="B156" t="s">
        <v>575</v>
      </c>
      <c r="C156" t="s">
        <v>824</v>
      </c>
      <c r="D156" t="s">
        <v>383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7">
        <v>8.0000000000000002E-3</v>
      </c>
    </row>
    <row r="157" spans="1:36" x14ac:dyDescent="0.2">
      <c r="A157" t="s">
        <v>433</v>
      </c>
      <c r="B157" t="s">
        <v>576</v>
      </c>
      <c r="C157" t="s">
        <v>825</v>
      </c>
      <c r="D157" t="s">
        <v>383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7">
        <v>-4.2000000000000003E-2</v>
      </c>
    </row>
    <row r="158" spans="1:36" x14ac:dyDescent="0.2">
      <c r="A158" t="s">
        <v>435</v>
      </c>
      <c r="B158" t="s">
        <v>577</v>
      </c>
      <c r="C158" t="s">
        <v>826</v>
      </c>
      <c r="D158" t="s">
        <v>383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7">
        <v>0.02</v>
      </c>
    </row>
    <row r="159" spans="1:36" x14ac:dyDescent="0.2">
      <c r="A159" t="s">
        <v>437</v>
      </c>
      <c r="B159" t="s">
        <v>578</v>
      </c>
      <c r="C159" t="s">
        <v>827</v>
      </c>
      <c r="D159" t="s">
        <v>383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7">
        <v>3.4000000000000002E-2</v>
      </c>
    </row>
    <row r="160" spans="1:36" x14ac:dyDescent="0.2">
      <c r="A160" t="s">
        <v>439</v>
      </c>
      <c r="B160" t="s">
        <v>579</v>
      </c>
      <c r="C160" t="s">
        <v>828</v>
      </c>
      <c r="D160" t="s">
        <v>383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24</v>
      </c>
    </row>
    <row r="161" spans="1:36" x14ac:dyDescent="0.2">
      <c r="A161" t="s">
        <v>311</v>
      </c>
      <c r="B161" t="s">
        <v>580</v>
      </c>
      <c r="C161" t="s">
        <v>829</v>
      </c>
      <c r="D161" t="s">
        <v>383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7">
        <v>0.13700000000000001</v>
      </c>
    </row>
    <row r="162" spans="1:36" x14ac:dyDescent="0.2">
      <c r="A162" t="s">
        <v>442</v>
      </c>
      <c r="B162" t="s">
        <v>581</v>
      </c>
      <c r="C162" t="s">
        <v>830</v>
      </c>
      <c r="D162" t="s">
        <v>383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7">
        <v>0.124</v>
      </c>
    </row>
    <row r="163" spans="1:36" x14ac:dyDescent="0.2">
      <c r="A163" t="s">
        <v>444</v>
      </c>
      <c r="B163" t="s">
        <v>582</v>
      </c>
      <c r="C163" t="s">
        <v>831</v>
      </c>
      <c r="D163" t="s">
        <v>383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7">
        <v>0.123</v>
      </c>
    </row>
    <row r="164" spans="1:36" x14ac:dyDescent="0.2">
      <c r="A164" t="s">
        <v>323</v>
      </c>
      <c r="B164" t="s">
        <v>583</v>
      </c>
      <c r="C164" t="s">
        <v>832</v>
      </c>
      <c r="D164" t="s">
        <v>383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7">
        <v>0.126</v>
      </c>
    </row>
    <row r="165" spans="1:36" x14ac:dyDescent="0.2">
      <c r="A165" t="s">
        <v>471</v>
      </c>
      <c r="B165" t="s">
        <v>584</v>
      </c>
      <c r="C165" t="s">
        <v>833</v>
      </c>
      <c r="D165" t="s">
        <v>383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7">
        <v>8.9999999999999993E-3</v>
      </c>
    </row>
    <row r="166" spans="1:36" x14ac:dyDescent="0.2">
      <c r="A166" t="s">
        <v>22</v>
      </c>
      <c r="B166" t="s">
        <v>585</v>
      </c>
      <c r="C166" t="s">
        <v>834</v>
      </c>
      <c r="D166" t="s">
        <v>383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7">
        <v>1.7999999999999999E-2</v>
      </c>
    </row>
    <row r="167" spans="1:36" x14ac:dyDescent="0.2">
      <c r="A167" t="s">
        <v>42</v>
      </c>
      <c r="C167" t="s">
        <v>835</v>
      </c>
    </row>
    <row r="168" spans="1:36" x14ac:dyDescent="0.2">
      <c r="A168" t="s">
        <v>518</v>
      </c>
      <c r="C168" t="s">
        <v>836</v>
      </c>
    </row>
    <row r="169" spans="1:36" x14ac:dyDescent="0.2">
      <c r="A169" t="s">
        <v>430</v>
      </c>
      <c r="C169" t="s">
        <v>837</v>
      </c>
    </row>
    <row r="170" spans="1:36" x14ac:dyDescent="0.2">
      <c r="A170" t="s">
        <v>431</v>
      </c>
      <c r="B170" t="s">
        <v>586</v>
      </c>
      <c r="C170" t="s">
        <v>838</v>
      </c>
      <c r="D170" t="s">
        <v>765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7">
        <v>4.0000000000000001E-3</v>
      </c>
    </row>
    <row r="171" spans="1:36" x14ac:dyDescent="0.2">
      <c r="A171" t="s">
        <v>433</v>
      </c>
      <c r="B171" t="s">
        <v>587</v>
      </c>
      <c r="C171" t="s">
        <v>839</v>
      </c>
      <c r="D171" t="s">
        <v>767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7">
        <v>7.0000000000000001E-3</v>
      </c>
    </row>
    <row r="172" spans="1:36" x14ac:dyDescent="0.2">
      <c r="A172" t="s">
        <v>435</v>
      </c>
      <c r="B172" t="s">
        <v>588</v>
      </c>
      <c r="C172" t="s">
        <v>840</v>
      </c>
      <c r="D172" t="s">
        <v>767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7">
        <v>4.0000000000000001E-3</v>
      </c>
    </row>
    <row r="173" spans="1:36" x14ac:dyDescent="0.2">
      <c r="A173" t="s">
        <v>437</v>
      </c>
      <c r="B173" t="s">
        <v>589</v>
      </c>
      <c r="C173" t="s">
        <v>841</v>
      </c>
      <c r="D173" t="s">
        <v>767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7">
        <v>4.0000000000000001E-3</v>
      </c>
    </row>
    <row r="174" spans="1:36" x14ac:dyDescent="0.2">
      <c r="A174" t="s">
        <v>439</v>
      </c>
      <c r="B174" t="s">
        <v>590</v>
      </c>
      <c r="C174" t="s">
        <v>842</v>
      </c>
      <c r="D174" t="s">
        <v>767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7">
        <v>7.0000000000000001E-3</v>
      </c>
    </row>
    <row r="175" spans="1:36" x14ac:dyDescent="0.2">
      <c r="A175" t="s">
        <v>311</v>
      </c>
      <c r="B175" t="s">
        <v>591</v>
      </c>
      <c r="C175" t="s">
        <v>843</v>
      </c>
      <c r="D175" t="s">
        <v>765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7">
        <v>3.0000000000000001E-3</v>
      </c>
    </row>
    <row r="176" spans="1:36" x14ac:dyDescent="0.2">
      <c r="A176" t="s">
        <v>442</v>
      </c>
      <c r="B176" t="s">
        <v>592</v>
      </c>
      <c r="C176" t="s">
        <v>844</v>
      </c>
      <c r="D176" t="s">
        <v>765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7">
        <v>8.0000000000000002E-3</v>
      </c>
    </row>
    <row r="177" spans="1:36" x14ac:dyDescent="0.2">
      <c r="A177" t="s">
        <v>444</v>
      </c>
      <c r="B177" t="s">
        <v>593</v>
      </c>
      <c r="C177" t="s">
        <v>845</v>
      </c>
      <c r="D177" t="s">
        <v>767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7">
        <v>4.0000000000000001E-3</v>
      </c>
    </row>
    <row r="178" spans="1:36" x14ac:dyDescent="0.2">
      <c r="A178" t="s">
        <v>323</v>
      </c>
      <c r="B178" t="s">
        <v>594</v>
      </c>
      <c r="C178" t="s">
        <v>846</v>
      </c>
      <c r="D178" t="s">
        <v>765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7">
        <v>-4.0000000000000001E-3</v>
      </c>
    </row>
    <row r="179" spans="1:36" x14ac:dyDescent="0.2">
      <c r="A179" t="s">
        <v>528</v>
      </c>
      <c r="B179" t="s">
        <v>595</v>
      </c>
      <c r="C179" t="s">
        <v>847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7">
        <v>4.0000000000000001E-3</v>
      </c>
    </row>
    <row r="180" spans="1:36" x14ac:dyDescent="0.2">
      <c r="A180" t="s">
        <v>449</v>
      </c>
      <c r="C180" t="s">
        <v>848</v>
      </c>
    </row>
    <row r="181" spans="1:36" x14ac:dyDescent="0.2">
      <c r="A181" t="s">
        <v>431</v>
      </c>
      <c r="B181" t="s">
        <v>596</v>
      </c>
      <c r="C181" t="s">
        <v>849</v>
      </c>
      <c r="D181" t="s">
        <v>765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7">
        <v>0.01</v>
      </c>
    </row>
    <row r="182" spans="1:36" x14ac:dyDescent="0.2">
      <c r="A182" t="s">
        <v>433</v>
      </c>
      <c r="B182" t="s">
        <v>597</v>
      </c>
      <c r="C182" t="s">
        <v>850</v>
      </c>
      <c r="D182" t="s">
        <v>767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7">
        <v>8.9999999999999993E-3</v>
      </c>
    </row>
    <row r="183" spans="1:36" x14ac:dyDescent="0.2">
      <c r="A183" t="s">
        <v>435</v>
      </c>
      <c r="B183" t="s">
        <v>598</v>
      </c>
      <c r="C183" t="s">
        <v>851</v>
      </c>
      <c r="D183" t="s">
        <v>767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7">
        <v>0.01</v>
      </c>
    </row>
    <row r="184" spans="1:36" x14ac:dyDescent="0.2">
      <c r="A184" t="s">
        <v>437</v>
      </c>
      <c r="B184" t="s">
        <v>599</v>
      </c>
      <c r="C184" t="s">
        <v>852</v>
      </c>
      <c r="D184" t="s">
        <v>767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7">
        <v>0.01</v>
      </c>
    </row>
    <row r="185" spans="1:36" x14ac:dyDescent="0.2">
      <c r="A185" t="s">
        <v>439</v>
      </c>
      <c r="B185" t="s">
        <v>600</v>
      </c>
      <c r="C185" t="s">
        <v>853</v>
      </c>
      <c r="D185" t="s">
        <v>782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7">
        <v>8.9999999999999993E-3</v>
      </c>
    </row>
    <row r="186" spans="1:36" x14ac:dyDescent="0.2">
      <c r="A186" t="s">
        <v>311</v>
      </c>
      <c r="B186" t="s">
        <v>601</v>
      </c>
      <c r="C186" t="s">
        <v>854</v>
      </c>
      <c r="D186" t="s">
        <v>767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7">
        <v>7.0000000000000001E-3</v>
      </c>
    </row>
    <row r="187" spans="1:36" x14ac:dyDescent="0.2">
      <c r="A187" t="s">
        <v>442</v>
      </c>
      <c r="B187" t="s">
        <v>602</v>
      </c>
      <c r="C187" t="s">
        <v>855</v>
      </c>
      <c r="D187" t="s">
        <v>767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7">
        <v>8.9999999999999993E-3</v>
      </c>
    </row>
    <row r="188" spans="1:36" x14ac:dyDescent="0.2">
      <c r="A188" t="s">
        <v>444</v>
      </c>
      <c r="B188" t="s">
        <v>603</v>
      </c>
      <c r="C188" t="s">
        <v>856</v>
      </c>
      <c r="D188" t="s">
        <v>767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7">
        <v>8.0000000000000002E-3</v>
      </c>
    </row>
    <row r="189" spans="1:36" x14ac:dyDescent="0.2">
      <c r="A189" t="s">
        <v>323</v>
      </c>
      <c r="B189" t="s">
        <v>604</v>
      </c>
      <c r="C189" t="s">
        <v>857</v>
      </c>
      <c r="D189" t="s">
        <v>767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7">
        <v>0</v>
      </c>
    </row>
    <row r="190" spans="1:36" x14ac:dyDescent="0.2">
      <c r="A190" t="s">
        <v>539</v>
      </c>
      <c r="B190" t="s">
        <v>605</v>
      </c>
      <c r="C190" t="s">
        <v>858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7">
        <v>8.9999999999999993E-3</v>
      </c>
    </row>
    <row r="191" spans="1:36" x14ac:dyDescent="0.2">
      <c r="A191" t="s">
        <v>461</v>
      </c>
      <c r="C191" t="s">
        <v>859</v>
      </c>
    </row>
    <row r="192" spans="1:36" x14ac:dyDescent="0.2">
      <c r="A192" t="s">
        <v>431</v>
      </c>
      <c r="B192" t="s">
        <v>606</v>
      </c>
      <c r="C192" t="s">
        <v>860</v>
      </c>
      <c r="D192" t="s">
        <v>765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7">
        <v>8.0000000000000002E-3</v>
      </c>
    </row>
    <row r="193" spans="1:36" x14ac:dyDescent="0.2">
      <c r="A193" t="s">
        <v>433</v>
      </c>
      <c r="B193" t="s">
        <v>607</v>
      </c>
      <c r="C193" t="s">
        <v>861</v>
      </c>
      <c r="D193" t="s">
        <v>767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7">
        <v>7.0000000000000001E-3</v>
      </c>
    </row>
    <row r="194" spans="1:36" x14ac:dyDescent="0.2">
      <c r="A194" t="s">
        <v>435</v>
      </c>
      <c r="B194" t="s">
        <v>608</v>
      </c>
      <c r="C194" t="s">
        <v>862</v>
      </c>
      <c r="D194" t="s">
        <v>767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7">
        <v>6.0000000000000001E-3</v>
      </c>
    </row>
    <row r="195" spans="1:36" x14ac:dyDescent="0.2">
      <c r="A195" t="s">
        <v>437</v>
      </c>
      <c r="B195" t="s">
        <v>609</v>
      </c>
      <c r="C195" t="s">
        <v>863</v>
      </c>
      <c r="D195" t="s">
        <v>765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7">
        <v>8.9999999999999993E-3</v>
      </c>
    </row>
    <row r="196" spans="1:36" x14ac:dyDescent="0.2">
      <c r="A196" t="s">
        <v>439</v>
      </c>
      <c r="B196" t="s">
        <v>610</v>
      </c>
      <c r="C196" t="s">
        <v>864</v>
      </c>
      <c r="D196" t="s">
        <v>767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24</v>
      </c>
    </row>
    <row r="197" spans="1:36" x14ac:dyDescent="0.2">
      <c r="A197" t="s">
        <v>311</v>
      </c>
      <c r="B197" t="s">
        <v>611</v>
      </c>
      <c r="C197" t="s">
        <v>865</v>
      </c>
      <c r="D197" t="s">
        <v>765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7">
        <v>1.7000000000000001E-2</v>
      </c>
    </row>
    <row r="198" spans="1:36" x14ac:dyDescent="0.2">
      <c r="A198" t="s">
        <v>442</v>
      </c>
      <c r="B198" t="s">
        <v>612</v>
      </c>
      <c r="C198" t="s">
        <v>866</v>
      </c>
      <c r="D198" t="s">
        <v>765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7">
        <v>0.01</v>
      </c>
    </row>
    <row r="199" spans="1:36" x14ac:dyDescent="0.2">
      <c r="A199" t="s">
        <v>444</v>
      </c>
      <c r="B199" t="s">
        <v>613</v>
      </c>
      <c r="C199" t="s">
        <v>867</v>
      </c>
      <c r="D199" t="s">
        <v>767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7">
        <v>7.0000000000000001E-3</v>
      </c>
    </row>
    <row r="200" spans="1:36" x14ac:dyDescent="0.2">
      <c r="A200" t="s">
        <v>323</v>
      </c>
      <c r="B200" t="s">
        <v>614</v>
      </c>
      <c r="C200" t="s">
        <v>868</v>
      </c>
      <c r="D200" t="s">
        <v>765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7">
        <v>3.0000000000000001E-3</v>
      </c>
    </row>
    <row r="201" spans="1:36" x14ac:dyDescent="0.2">
      <c r="A201" t="s">
        <v>550</v>
      </c>
      <c r="B201" t="s">
        <v>615</v>
      </c>
      <c r="C201" t="s">
        <v>869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7">
        <v>8.0000000000000002E-3</v>
      </c>
    </row>
    <row r="202" spans="1:36" x14ac:dyDescent="0.2">
      <c r="A202" t="s">
        <v>552</v>
      </c>
      <c r="B202" t="s">
        <v>616</v>
      </c>
      <c r="C202" t="s">
        <v>870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7">
        <v>8.9999999999999993E-3</v>
      </c>
    </row>
    <row r="203" spans="1:36" x14ac:dyDescent="0.2">
      <c r="A203" t="s">
        <v>617</v>
      </c>
      <c r="C203" t="s">
        <v>871</v>
      </c>
    </row>
    <row r="204" spans="1:36" x14ac:dyDescent="0.2">
      <c r="A204" t="s">
        <v>430</v>
      </c>
      <c r="C204" t="s">
        <v>872</v>
      </c>
    </row>
    <row r="205" spans="1:36" x14ac:dyDescent="0.2">
      <c r="A205" t="s">
        <v>431</v>
      </c>
      <c r="B205" t="s">
        <v>618</v>
      </c>
      <c r="C205" t="s">
        <v>873</v>
      </c>
      <c r="D205" t="s">
        <v>187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7">
        <v>7.0000000000000001E-3</v>
      </c>
    </row>
    <row r="206" spans="1:36" x14ac:dyDescent="0.2">
      <c r="A206" t="s">
        <v>433</v>
      </c>
      <c r="B206" t="s">
        <v>619</v>
      </c>
      <c r="C206" t="s">
        <v>874</v>
      </c>
      <c r="D206" t="s">
        <v>187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7">
        <v>2.7E-2</v>
      </c>
    </row>
    <row r="207" spans="1:36" x14ac:dyDescent="0.2">
      <c r="A207" t="s">
        <v>435</v>
      </c>
      <c r="B207" t="s">
        <v>620</v>
      </c>
      <c r="C207" t="s">
        <v>875</v>
      </c>
      <c r="D207" t="s">
        <v>187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7">
        <v>4.9000000000000002E-2</v>
      </c>
    </row>
    <row r="208" spans="1:36" x14ac:dyDescent="0.2">
      <c r="A208" t="s">
        <v>437</v>
      </c>
      <c r="B208" t="s">
        <v>621</v>
      </c>
      <c r="C208" t="s">
        <v>876</v>
      </c>
      <c r="D208" t="s">
        <v>187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7">
        <v>2.4E-2</v>
      </c>
    </row>
    <row r="209" spans="1:36" x14ac:dyDescent="0.2">
      <c r="A209" t="s">
        <v>439</v>
      </c>
      <c r="B209" t="s">
        <v>622</v>
      </c>
      <c r="C209" t="s">
        <v>877</v>
      </c>
      <c r="D209" t="s">
        <v>187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7">
        <v>4.8000000000000001E-2</v>
      </c>
    </row>
    <row r="210" spans="1:36" x14ac:dyDescent="0.2">
      <c r="A210" t="s">
        <v>311</v>
      </c>
      <c r="B210" t="s">
        <v>623</v>
      </c>
      <c r="C210" t="s">
        <v>878</v>
      </c>
      <c r="D210" t="s">
        <v>187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7">
        <v>4.8000000000000001E-2</v>
      </c>
    </row>
    <row r="211" spans="1:36" x14ac:dyDescent="0.2">
      <c r="A211" t="s">
        <v>442</v>
      </c>
      <c r="B211" t="s">
        <v>624</v>
      </c>
      <c r="C211" t="s">
        <v>879</v>
      </c>
      <c r="D211" t="s">
        <v>187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7">
        <v>4.9000000000000002E-2</v>
      </c>
    </row>
    <row r="212" spans="1:36" x14ac:dyDescent="0.2">
      <c r="A212" t="s">
        <v>444</v>
      </c>
      <c r="B212" t="s">
        <v>625</v>
      </c>
      <c r="C212" t="s">
        <v>880</v>
      </c>
      <c r="D212" t="s">
        <v>187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7">
        <v>4.9000000000000002E-2</v>
      </c>
    </row>
    <row r="213" spans="1:36" x14ac:dyDescent="0.2">
      <c r="A213" t="s">
        <v>323</v>
      </c>
      <c r="B213" t="s">
        <v>626</v>
      </c>
      <c r="C213" t="s">
        <v>881</v>
      </c>
      <c r="D213" t="s">
        <v>187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7">
        <v>-4.0000000000000001E-3</v>
      </c>
    </row>
    <row r="214" spans="1:36" x14ac:dyDescent="0.2">
      <c r="A214" t="s">
        <v>447</v>
      </c>
      <c r="B214" t="s">
        <v>627</v>
      </c>
      <c r="C214" t="s">
        <v>882</v>
      </c>
      <c r="D214" t="s">
        <v>187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7">
        <v>1.9E-2</v>
      </c>
    </row>
    <row r="215" spans="1:36" x14ac:dyDescent="0.2">
      <c r="A215" t="s">
        <v>449</v>
      </c>
      <c r="C215" t="s">
        <v>883</v>
      </c>
    </row>
    <row r="216" spans="1:36" x14ac:dyDescent="0.2">
      <c r="A216" t="s">
        <v>431</v>
      </c>
      <c r="B216" t="s">
        <v>628</v>
      </c>
      <c r="C216" t="s">
        <v>884</v>
      </c>
      <c r="D216" t="s">
        <v>187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7">
        <v>2.9000000000000001E-2</v>
      </c>
    </row>
    <row r="217" spans="1:36" x14ac:dyDescent="0.2">
      <c r="A217" t="s">
        <v>433</v>
      </c>
      <c r="B217" t="s">
        <v>629</v>
      </c>
      <c r="C217" t="s">
        <v>885</v>
      </c>
      <c r="D217" t="s">
        <v>187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7">
        <v>2.5999999999999999E-2</v>
      </c>
    </row>
    <row r="218" spans="1:36" x14ac:dyDescent="0.2">
      <c r="A218" t="s">
        <v>435</v>
      </c>
      <c r="B218" t="s">
        <v>630</v>
      </c>
      <c r="C218" t="s">
        <v>886</v>
      </c>
      <c r="D218" t="s">
        <v>187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7">
        <v>0.06</v>
      </c>
    </row>
    <row r="219" spans="1:36" x14ac:dyDescent="0.2">
      <c r="A219" t="s">
        <v>437</v>
      </c>
      <c r="B219" t="s">
        <v>631</v>
      </c>
      <c r="C219" t="s">
        <v>887</v>
      </c>
      <c r="D219" t="s">
        <v>187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7">
        <v>3.2000000000000001E-2</v>
      </c>
    </row>
    <row r="220" spans="1:36" x14ac:dyDescent="0.2">
      <c r="A220" t="s">
        <v>439</v>
      </c>
      <c r="B220" t="s">
        <v>632</v>
      </c>
      <c r="C220" t="s">
        <v>888</v>
      </c>
      <c r="D220" t="s">
        <v>187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7">
        <v>5.3999999999999999E-2</v>
      </c>
    </row>
    <row r="221" spans="1:36" x14ac:dyDescent="0.2">
      <c r="A221" t="s">
        <v>311</v>
      </c>
      <c r="B221" t="s">
        <v>633</v>
      </c>
      <c r="C221" t="s">
        <v>889</v>
      </c>
      <c r="D221" t="s">
        <v>187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7">
        <v>0.06</v>
      </c>
    </row>
    <row r="222" spans="1:36" x14ac:dyDescent="0.2">
      <c r="A222" t="s">
        <v>442</v>
      </c>
      <c r="B222" t="s">
        <v>634</v>
      </c>
      <c r="C222" t="s">
        <v>890</v>
      </c>
      <c r="D222" t="s">
        <v>187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7">
        <v>0.06</v>
      </c>
    </row>
    <row r="223" spans="1:36" x14ac:dyDescent="0.2">
      <c r="A223" t="s">
        <v>444</v>
      </c>
      <c r="B223" t="s">
        <v>635</v>
      </c>
      <c r="C223" t="s">
        <v>891</v>
      </c>
      <c r="D223" t="s">
        <v>187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7">
        <v>0.06</v>
      </c>
    </row>
    <row r="224" spans="1:36" x14ac:dyDescent="0.2">
      <c r="A224" t="s">
        <v>323</v>
      </c>
      <c r="B224" t="s">
        <v>636</v>
      </c>
      <c r="C224" t="s">
        <v>892</v>
      </c>
      <c r="D224" t="s">
        <v>187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7">
        <v>0.06</v>
      </c>
    </row>
    <row r="225" spans="1:36" x14ac:dyDescent="0.2">
      <c r="A225" t="s">
        <v>459</v>
      </c>
      <c r="B225" t="s">
        <v>637</v>
      </c>
      <c r="C225" t="s">
        <v>893</v>
      </c>
      <c r="D225" t="s">
        <v>187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7">
        <v>2.9000000000000001E-2</v>
      </c>
    </row>
    <row r="226" spans="1:36" x14ac:dyDescent="0.2">
      <c r="A226" t="s">
        <v>461</v>
      </c>
      <c r="C226" t="s">
        <v>894</v>
      </c>
    </row>
    <row r="227" spans="1:36" x14ac:dyDescent="0.2">
      <c r="A227" t="s">
        <v>431</v>
      </c>
      <c r="B227" t="s">
        <v>638</v>
      </c>
      <c r="C227" t="s">
        <v>895</v>
      </c>
      <c r="D227" t="s">
        <v>187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7">
        <v>6.0000000000000001E-3</v>
      </c>
    </row>
    <row r="228" spans="1:36" x14ac:dyDescent="0.2">
      <c r="A228" t="s">
        <v>433</v>
      </c>
      <c r="B228" t="s">
        <v>639</v>
      </c>
      <c r="C228" t="s">
        <v>896</v>
      </c>
      <c r="D228" t="s">
        <v>187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7">
        <v>6.0000000000000001E-3</v>
      </c>
    </row>
    <row r="229" spans="1:36" x14ac:dyDescent="0.2">
      <c r="A229" t="s">
        <v>435</v>
      </c>
      <c r="B229" t="s">
        <v>640</v>
      </c>
      <c r="C229" t="s">
        <v>897</v>
      </c>
      <c r="D229" t="s">
        <v>187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7">
        <v>5.0000000000000001E-3</v>
      </c>
    </row>
    <row r="230" spans="1:36" x14ac:dyDescent="0.2">
      <c r="A230" t="s">
        <v>437</v>
      </c>
      <c r="B230" t="s">
        <v>641</v>
      </c>
      <c r="C230" t="s">
        <v>898</v>
      </c>
      <c r="D230" t="s">
        <v>187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7">
        <v>3.1E-2</v>
      </c>
    </row>
    <row r="231" spans="1:36" x14ac:dyDescent="0.2">
      <c r="A231" t="s">
        <v>439</v>
      </c>
      <c r="B231" t="s">
        <v>642</v>
      </c>
      <c r="C231" t="s">
        <v>899</v>
      </c>
      <c r="D231" t="s">
        <v>187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24</v>
      </c>
    </row>
    <row r="232" spans="1:36" x14ac:dyDescent="0.2">
      <c r="A232" t="s">
        <v>311</v>
      </c>
      <c r="B232" t="s">
        <v>643</v>
      </c>
      <c r="C232" t="s">
        <v>900</v>
      </c>
      <c r="D232" t="s">
        <v>187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7">
        <v>3.5999999999999997E-2</v>
      </c>
    </row>
    <row r="233" spans="1:36" x14ac:dyDescent="0.2">
      <c r="A233" t="s">
        <v>442</v>
      </c>
      <c r="B233" t="s">
        <v>644</v>
      </c>
      <c r="C233" t="s">
        <v>901</v>
      </c>
      <c r="D233" t="s">
        <v>187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7">
        <v>3.6999999999999998E-2</v>
      </c>
    </row>
    <row r="234" spans="1:36" x14ac:dyDescent="0.2">
      <c r="A234" t="s">
        <v>444</v>
      </c>
      <c r="B234" t="s">
        <v>645</v>
      </c>
      <c r="C234" t="s">
        <v>902</v>
      </c>
      <c r="D234" t="s">
        <v>187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7">
        <v>3.6999999999999998E-2</v>
      </c>
    </row>
    <row r="235" spans="1:36" x14ac:dyDescent="0.2">
      <c r="A235" t="s">
        <v>323</v>
      </c>
      <c r="B235" t="s">
        <v>646</v>
      </c>
      <c r="C235" t="s">
        <v>903</v>
      </c>
      <c r="D235" t="s">
        <v>187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7">
        <v>3.6999999999999998E-2</v>
      </c>
    </row>
    <row r="236" spans="1:36" x14ac:dyDescent="0.2">
      <c r="A236" t="s">
        <v>471</v>
      </c>
      <c r="B236" t="s">
        <v>647</v>
      </c>
      <c r="C236" t="s">
        <v>904</v>
      </c>
      <c r="D236" t="s">
        <v>187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7">
        <v>6.0000000000000001E-3</v>
      </c>
    </row>
    <row r="237" spans="1:36" x14ac:dyDescent="0.2">
      <c r="A237" t="s">
        <v>299</v>
      </c>
      <c r="B237" t="s">
        <v>648</v>
      </c>
      <c r="C237" t="s">
        <v>905</v>
      </c>
      <c r="D237" t="s">
        <v>187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7">
        <v>1.7999999999999999E-2</v>
      </c>
    </row>
    <row r="238" spans="1:36" x14ac:dyDescent="0.2">
      <c r="A238" t="s">
        <v>41</v>
      </c>
      <c r="C238" t="s">
        <v>906</v>
      </c>
    </row>
    <row r="239" spans="1:36" x14ac:dyDescent="0.2">
      <c r="A239" t="s">
        <v>649</v>
      </c>
      <c r="B239" t="s">
        <v>650</v>
      </c>
      <c r="C239" t="s">
        <v>907</v>
      </c>
      <c r="D239" t="s">
        <v>908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7">
        <v>8.0000000000000002E-3</v>
      </c>
    </row>
    <row r="240" spans="1:36" x14ac:dyDescent="0.2">
      <c r="A240" t="s">
        <v>651</v>
      </c>
      <c r="B240" t="s">
        <v>652</v>
      </c>
      <c r="C240" t="s">
        <v>909</v>
      </c>
      <c r="D240" t="s">
        <v>910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7">
        <v>6.0000000000000001E-3</v>
      </c>
    </row>
    <row r="241" spans="1:36" x14ac:dyDescent="0.2">
      <c r="A241" t="s">
        <v>653</v>
      </c>
      <c r="C241" t="s">
        <v>911</v>
      </c>
    </row>
    <row r="242" spans="1:36" x14ac:dyDescent="0.2">
      <c r="A242" t="s">
        <v>654</v>
      </c>
      <c r="B242" t="s">
        <v>655</v>
      </c>
      <c r="C242" t="s">
        <v>912</v>
      </c>
      <c r="D242" t="s">
        <v>719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7">
        <v>-1.7000000000000001E-2</v>
      </c>
    </row>
    <row r="243" spans="1:36" x14ac:dyDescent="0.2">
      <c r="A243" t="s">
        <v>656</v>
      </c>
      <c r="B243" t="s">
        <v>657</v>
      </c>
      <c r="C243" t="s">
        <v>913</v>
      </c>
      <c r="D243" t="s">
        <v>719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24</v>
      </c>
    </row>
    <row r="244" spans="1:36" x14ac:dyDescent="0.2">
      <c r="A244" t="s">
        <v>658</v>
      </c>
      <c r="B244" t="s">
        <v>659</v>
      </c>
      <c r="C244" t="s">
        <v>914</v>
      </c>
      <c r="D244" t="s">
        <v>719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24</v>
      </c>
    </row>
    <row r="245" spans="1:36" x14ac:dyDescent="0.2">
      <c r="A245" t="s">
        <v>660</v>
      </c>
      <c r="B245" t="s">
        <v>661</v>
      </c>
      <c r="C245" t="s">
        <v>915</v>
      </c>
      <c r="D245" t="s">
        <v>719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7">
        <v>0.223</v>
      </c>
    </row>
    <row r="246" spans="1:36" x14ac:dyDescent="0.2">
      <c r="A246" t="s">
        <v>40</v>
      </c>
      <c r="C246" t="s">
        <v>916</v>
      </c>
    </row>
    <row r="247" spans="1:36" x14ac:dyDescent="0.2">
      <c r="A247" t="s">
        <v>662</v>
      </c>
      <c r="B247" t="s">
        <v>663</v>
      </c>
      <c r="C247" t="s">
        <v>917</v>
      </c>
      <c r="D247" t="s">
        <v>908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7">
        <v>-8.0000000000000002E-3</v>
      </c>
    </row>
    <row r="248" spans="1:36" x14ac:dyDescent="0.2">
      <c r="A248" t="s">
        <v>651</v>
      </c>
      <c r="B248" t="s">
        <v>664</v>
      </c>
      <c r="C248" t="s">
        <v>918</v>
      </c>
      <c r="D248" t="s">
        <v>910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7">
        <v>6.0000000000000001E-3</v>
      </c>
    </row>
    <row r="249" spans="1:36" x14ac:dyDescent="0.2">
      <c r="A249" t="s">
        <v>653</v>
      </c>
      <c r="C249" t="s">
        <v>919</v>
      </c>
    </row>
    <row r="250" spans="1:36" x14ac:dyDescent="0.2">
      <c r="A250" t="s">
        <v>654</v>
      </c>
      <c r="B250" t="s">
        <v>665</v>
      </c>
      <c r="C250" t="s">
        <v>920</v>
      </c>
      <c r="D250" t="s">
        <v>719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7">
        <v>-1.4E-2</v>
      </c>
    </row>
    <row r="251" spans="1:36" x14ac:dyDescent="0.2">
      <c r="A251" t="s">
        <v>656</v>
      </c>
      <c r="B251" t="s">
        <v>666</v>
      </c>
      <c r="C251" t="s">
        <v>921</v>
      </c>
      <c r="D251" t="s">
        <v>719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7">
        <v>-6.0999999999999999E-2</v>
      </c>
    </row>
    <row r="252" spans="1:36" x14ac:dyDescent="0.2">
      <c r="A252" t="s">
        <v>658</v>
      </c>
      <c r="B252" t="s">
        <v>667</v>
      </c>
      <c r="C252" t="s">
        <v>922</v>
      </c>
      <c r="D252" t="s">
        <v>719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24</v>
      </c>
    </row>
    <row r="253" spans="1:36" x14ac:dyDescent="0.2">
      <c r="A253" t="s">
        <v>660</v>
      </c>
      <c r="B253" t="s">
        <v>668</v>
      </c>
      <c r="C253" t="s">
        <v>923</v>
      </c>
      <c r="D253" t="s">
        <v>719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7">
        <v>4.8000000000000001E-2</v>
      </c>
    </row>
    <row r="254" spans="1:36" x14ac:dyDescent="0.2">
      <c r="A254" t="s">
        <v>39</v>
      </c>
      <c r="C254" t="s">
        <v>924</v>
      </c>
    </row>
    <row r="255" spans="1:36" x14ac:dyDescent="0.2">
      <c r="A255" t="s">
        <v>669</v>
      </c>
      <c r="B255" t="s">
        <v>670</v>
      </c>
      <c r="C255" t="s">
        <v>925</v>
      </c>
      <c r="D255" t="s">
        <v>926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7">
        <v>0.04</v>
      </c>
    </row>
    <row r="256" spans="1:36" x14ac:dyDescent="0.2">
      <c r="A256" t="s">
        <v>671</v>
      </c>
      <c r="B256" t="s">
        <v>672</v>
      </c>
      <c r="C256" t="s">
        <v>927</v>
      </c>
      <c r="D256" t="s">
        <v>926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7">
        <v>4.2000000000000003E-2</v>
      </c>
    </row>
    <row r="257" spans="1:36" x14ac:dyDescent="0.2">
      <c r="A257" t="s">
        <v>673</v>
      </c>
      <c r="B257" t="s">
        <v>674</v>
      </c>
      <c r="C257" t="s">
        <v>928</v>
      </c>
      <c r="D257" t="s">
        <v>926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7">
        <v>3.7999999999999999E-2</v>
      </c>
    </row>
    <row r="258" spans="1:36" x14ac:dyDescent="0.2">
      <c r="A258" t="s">
        <v>653</v>
      </c>
      <c r="C258" t="s">
        <v>929</v>
      </c>
    </row>
    <row r="259" spans="1:36" x14ac:dyDescent="0.2">
      <c r="A259" t="s">
        <v>654</v>
      </c>
      <c r="B259" t="s">
        <v>675</v>
      </c>
      <c r="C259" t="s">
        <v>930</v>
      </c>
      <c r="D259" t="s">
        <v>719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7">
        <v>-0.01</v>
      </c>
    </row>
    <row r="260" spans="1:36" x14ac:dyDescent="0.2">
      <c r="A260" t="s">
        <v>656</v>
      </c>
      <c r="B260" t="s">
        <v>676</v>
      </c>
      <c r="C260" t="s">
        <v>931</v>
      </c>
      <c r="D260" t="s">
        <v>719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7">
        <v>5.0000000000000001E-3</v>
      </c>
    </row>
    <row r="261" spans="1:36" x14ac:dyDescent="0.2">
      <c r="A261" t="s">
        <v>658</v>
      </c>
      <c r="B261" t="s">
        <v>677</v>
      </c>
      <c r="C261" t="s">
        <v>932</v>
      </c>
      <c r="D261" t="s">
        <v>719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24</v>
      </c>
    </row>
    <row r="262" spans="1:36" x14ac:dyDescent="0.2">
      <c r="A262" t="s">
        <v>660</v>
      </c>
      <c r="B262" t="s">
        <v>678</v>
      </c>
      <c r="C262" t="s">
        <v>933</v>
      </c>
      <c r="D262" t="s">
        <v>719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7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10" max="10" width="14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">
      <c r="A3" s="1" t="s">
        <v>14</v>
      </c>
      <c r="B3" s="6">
        <v>300</v>
      </c>
      <c r="C3" s="5">
        <v>92060.968103278894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5"/>
    </row>
    <row r="4" spans="1:10" x14ac:dyDescent="0.2">
      <c r="A4" s="1" t="s">
        <v>15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">
      <c r="A5" s="1" t="s">
        <v>16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">
      <c r="A6" s="1" t="s">
        <v>17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">
      <c r="A7" s="1" t="s">
        <v>18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">
      <c r="B8" s="40"/>
      <c r="C8" s="40"/>
    </row>
    <row r="9" spans="1:10" x14ac:dyDescent="0.2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sqref="A1:H7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9" max="9" width="13.5" bestFit="1" customWidth="1"/>
    <col min="10" max="10" width="12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6">
        <v>0</v>
      </c>
      <c r="C2" s="6">
        <v>11809.598</v>
      </c>
      <c r="D2" s="6">
        <v>12021582.539999999</v>
      </c>
      <c r="E2" s="6">
        <v>0</v>
      </c>
      <c r="F2" s="6">
        <v>0</v>
      </c>
      <c r="G2" s="6">
        <v>1444.8510000000001</v>
      </c>
      <c r="H2" s="40">
        <v>0</v>
      </c>
      <c r="I2" s="35"/>
      <c r="J2" s="5"/>
    </row>
    <row r="3" spans="1:10" x14ac:dyDescent="0.2">
      <c r="A3" s="1" t="s">
        <v>14</v>
      </c>
      <c r="B3" s="40">
        <v>84.000000000000014</v>
      </c>
      <c r="C3" s="40">
        <v>46227</v>
      </c>
      <c r="D3" s="40">
        <v>0</v>
      </c>
      <c r="E3" s="40">
        <v>14786498.293000001</v>
      </c>
      <c r="F3" s="40">
        <v>202</v>
      </c>
      <c r="G3" s="6">
        <v>7966.0000000000009</v>
      </c>
      <c r="H3" s="6">
        <v>114</v>
      </c>
      <c r="J3" s="5"/>
    </row>
    <row r="4" spans="1:10" x14ac:dyDescent="0.2">
      <c r="A4" s="1" t="s">
        <v>15</v>
      </c>
      <c r="B4" s="40">
        <v>0</v>
      </c>
      <c r="C4" s="40">
        <v>0</v>
      </c>
      <c r="D4" s="40">
        <v>0</v>
      </c>
      <c r="E4" s="13">
        <v>895.49011199999995</v>
      </c>
      <c r="F4" s="40">
        <v>0</v>
      </c>
      <c r="G4" s="6">
        <v>0</v>
      </c>
      <c r="H4" s="6">
        <v>0</v>
      </c>
    </row>
    <row r="5" spans="1:10" x14ac:dyDescent="0.2">
      <c r="A5" s="1" t="s">
        <v>16</v>
      </c>
      <c r="B5" s="40">
        <v>0</v>
      </c>
      <c r="C5" s="40">
        <v>0</v>
      </c>
      <c r="D5" s="40">
        <v>0</v>
      </c>
      <c r="E5" s="5">
        <v>26052.44378698225</v>
      </c>
      <c r="F5" s="40">
        <v>0</v>
      </c>
      <c r="G5" s="6">
        <v>0</v>
      </c>
      <c r="H5" s="6">
        <v>0</v>
      </c>
    </row>
    <row r="6" spans="1:10" x14ac:dyDescent="0.2">
      <c r="A6" s="1" t="s">
        <v>17</v>
      </c>
      <c r="B6" s="40">
        <v>0</v>
      </c>
      <c r="C6" s="40">
        <v>0</v>
      </c>
      <c r="D6" s="40">
        <v>0</v>
      </c>
      <c r="E6" s="5">
        <v>10110</v>
      </c>
      <c r="F6" s="40">
        <v>0</v>
      </c>
      <c r="G6" s="6">
        <v>0</v>
      </c>
      <c r="H6" s="6">
        <v>0</v>
      </c>
    </row>
    <row r="7" spans="1:10" x14ac:dyDescent="0.2">
      <c r="A7" s="1" t="s">
        <v>18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6">
        <v>0</v>
      </c>
      <c r="H7" s="6">
        <v>0</v>
      </c>
    </row>
    <row r="8" spans="1:10" x14ac:dyDescent="0.2">
      <c r="B8" s="40"/>
      <c r="C8" s="40"/>
      <c r="D8" s="40"/>
      <c r="E8" s="40"/>
      <c r="F8" s="40"/>
      <c r="G8" s="40"/>
      <c r="H8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7"/>
  <sheetViews>
    <sheetView topLeftCell="A7" workbookViewId="0">
      <selection activeCell="A33" sqref="A33"/>
    </sheetView>
  </sheetViews>
  <sheetFormatPr baseColWidth="10" defaultColWidth="9.1640625" defaultRowHeight="15" x14ac:dyDescent="0.2"/>
  <cols>
    <col min="1" max="16384" width="9.1640625" style="15"/>
  </cols>
  <sheetData>
    <row r="1" spans="1:1" x14ac:dyDescent="0.2">
      <c r="A1" s="14" t="s">
        <v>70</v>
      </c>
    </row>
    <row r="2" spans="1:1" x14ac:dyDescent="0.2">
      <c r="A2" s="22">
        <v>5</v>
      </c>
    </row>
    <row r="4" spans="1:1" x14ac:dyDescent="0.2">
      <c r="A4" s="15" t="s">
        <v>65</v>
      </c>
    </row>
    <row r="5" spans="1:1" x14ac:dyDescent="0.2">
      <c r="A5" s="15" t="s">
        <v>66</v>
      </c>
    </row>
    <row r="6" spans="1:1" x14ac:dyDescent="0.2">
      <c r="A6" s="15" t="s">
        <v>67</v>
      </c>
    </row>
    <row r="7" spans="1:1" x14ac:dyDescent="0.2">
      <c r="A7" s="15" t="s">
        <v>68</v>
      </c>
    </row>
    <row r="8" spans="1:1" x14ac:dyDescent="0.2">
      <c r="A8" s="15" t="s">
        <v>69</v>
      </c>
    </row>
    <row r="10" spans="1:1" x14ac:dyDescent="0.2">
      <c r="A10" s="14" t="s">
        <v>130</v>
      </c>
    </row>
    <row r="11" spans="1:1" x14ac:dyDescent="0.2">
      <c r="A11" s="22">
        <v>4</v>
      </c>
    </row>
    <row r="13" spans="1:1" x14ac:dyDescent="0.2">
      <c r="A13" s="15" t="s">
        <v>91</v>
      </c>
    </row>
    <row r="14" spans="1:1" x14ac:dyDescent="0.2">
      <c r="A14" s="15" t="s">
        <v>92</v>
      </c>
    </row>
    <row r="15" spans="1:1" x14ac:dyDescent="0.2">
      <c r="A15" s="15" t="s">
        <v>67</v>
      </c>
    </row>
    <row r="16" spans="1:1" x14ac:dyDescent="0.2">
      <c r="A16" s="15" t="s">
        <v>93</v>
      </c>
    </row>
    <row r="17" spans="1:1" x14ac:dyDescent="0.2">
      <c r="A17" s="15" t="s">
        <v>94</v>
      </c>
    </row>
    <row r="19" spans="1:1" x14ac:dyDescent="0.2">
      <c r="A19" s="15" t="s">
        <v>95</v>
      </c>
    </row>
    <row r="20" spans="1:1" x14ac:dyDescent="0.2">
      <c r="A20" s="15" t="s">
        <v>96</v>
      </c>
    </row>
    <row r="21" spans="1:1" x14ac:dyDescent="0.2">
      <c r="A21" s="15" t="s">
        <v>97</v>
      </c>
    </row>
    <row r="22" spans="1:1" x14ac:dyDescent="0.2">
      <c r="A22" s="15" t="s">
        <v>98</v>
      </c>
    </row>
    <row r="23" spans="1:1" x14ac:dyDescent="0.2">
      <c r="A23" s="15" t="s">
        <v>99</v>
      </c>
    </row>
    <row r="24" spans="1:1" x14ac:dyDescent="0.2">
      <c r="A24" s="15" t="s">
        <v>100</v>
      </c>
    </row>
    <row r="25" spans="1:1" x14ac:dyDescent="0.2">
      <c r="A25" s="15" t="s">
        <v>101</v>
      </c>
    </row>
    <row r="27" spans="1:1" x14ac:dyDescent="0.2">
      <c r="A27" s="14" t="s">
        <v>154</v>
      </c>
    </row>
    <row r="28" spans="1:1" x14ac:dyDescent="0.2">
      <c r="A28" s="15" t="s">
        <v>155</v>
      </c>
    </row>
    <row r="29" spans="1:1" x14ac:dyDescent="0.2">
      <c r="A29" s="15" t="s">
        <v>156</v>
      </c>
    </row>
    <row r="30" spans="1:1" x14ac:dyDescent="0.2">
      <c r="A30" s="15" t="s">
        <v>158</v>
      </c>
    </row>
    <row r="31" spans="1:1" x14ac:dyDescent="0.2">
      <c r="A31" s="15" t="s">
        <v>157</v>
      </c>
    </row>
    <row r="32" spans="1:1" x14ac:dyDescent="0.2">
      <c r="A32" s="15" t="s">
        <v>161</v>
      </c>
    </row>
    <row r="34" spans="1:17" x14ac:dyDescent="0.2">
      <c r="F34" s="15">
        <v>2019</v>
      </c>
      <c r="G34" s="15">
        <v>2020</v>
      </c>
      <c r="H34" s="15">
        <v>2021</v>
      </c>
      <c r="I34" s="15">
        <v>2022</v>
      </c>
      <c r="J34" s="15">
        <v>2023</v>
      </c>
      <c r="K34" s="15">
        <v>2024</v>
      </c>
      <c r="L34" s="15">
        <v>2025</v>
      </c>
      <c r="M34" s="15">
        <v>2026</v>
      </c>
      <c r="N34" s="15">
        <v>2027</v>
      </c>
      <c r="O34" s="15">
        <v>2028</v>
      </c>
      <c r="P34" s="15">
        <v>2029</v>
      </c>
      <c r="Q34" s="15">
        <v>2030</v>
      </c>
    </row>
    <row r="35" spans="1:17" x14ac:dyDescent="0.2">
      <c r="A35" s="15" t="s">
        <v>160</v>
      </c>
      <c r="F35" s="44">
        <v>1.9495540182498248E-2</v>
      </c>
      <c r="G35" s="44">
        <v>2.9251624606801543E-2</v>
      </c>
      <c r="H35" s="44">
        <v>3.5341109715348547E-2</v>
      </c>
      <c r="I35" s="44">
        <v>4.1301270198976628E-2</v>
      </c>
      <c r="J35" s="44">
        <v>5.029290293357936E-2</v>
      </c>
      <c r="K35" s="44">
        <v>6.1776114803839904E-2</v>
      </c>
      <c r="L35" s="44">
        <v>7.8272682344165734E-2</v>
      </c>
      <c r="M35" s="44">
        <v>0.10033062833285737</v>
      </c>
      <c r="N35" s="44">
        <v>0.12681790429050813</v>
      </c>
      <c r="O35" s="44">
        <v>0.15878888681939413</v>
      </c>
      <c r="P35" s="44">
        <v>0.194194294105343</v>
      </c>
      <c r="Q35" s="44">
        <v>0.22875437203838925</v>
      </c>
    </row>
    <row r="36" spans="1:17" s="42" customFormat="1" x14ac:dyDescent="0.2">
      <c r="A36" s="42" t="s">
        <v>159</v>
      </c>
      <c r="E36" s="43"/>
      <c r="F36" s="43">
        <v>0.02</v>
      </c>
      <c r="G36" s="43">
        <v>0.03</v>
      </c>
      <c r="H36" s="43">
        <v>3.5000000000000003E-2</v>
      </c>
      <c r="I36" s="43">
        <v>4.4999999999999998E-2</v>
      </c>
      <c r="J36" s="43">
        <v>0.05</v>
      </c>
      <c r="K36" s="43">
        <v>6.5000000000000002E-2</v>
      </c>
      <c r="L36" s="43">
        <v>0.08</v>
      </c>
      <c r="M36" s="43">
        <v>0.105</v>
      </c>
      <c r="N36" s="43">
        <v>0.125</v>
      </c>
      <c r="O36" s="43">
        <v>0.15</v>
      </c>
      <c r="P36" s="43">
        <v>0.18</v>
      </c>
      <c r="Q36" s="43">
        <v>0.22</v>
      </c>
    </row>
    <row r="37" spans="1:17" s="42" customFormat="1" x14ac:dyDescent="0.2"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x14ac:dyDescent="0.2">
      <c r="A38" s="14" t="s">
        <v>135</v>
      </c>
    </row>
    <row r="39" spans="1:17" x14ac:dyDescent="0.2">
      <c r="A39" s="22">
        <f>Data!D51</f>
        <v>0.75216927859794647</v>
      </c>
    </row>
    <row r="40" spans="1:17" x14ac:dyDescent="0.2">
      <c r="A40" s="15" t="s">
        <v>136</v>
      </c>
    </row>
    <row r="41" spans="1:17" x14ac:dyDescent="0.2">
      <c r="A41" s="15" t="s">
        <v>137</v>
      </c>
    </row>
    <row r="42" spans="1:17" x14ac:dyDescent="0.2">
      <c r="A42" s="15" t="s">
        <v>138</v>
      </c>
    </row>
    <row r="43" spans="1:17" x14ac:dyDescent="0.2">
      <c r="A43" s="15" t="s">
        <v>139</v>
      </c>
    </row>
    <row r="44" spans="1:17" x14ac:dyDescent="0.2">
      <c r="A44" s="15" t="s">
        <v>140</v>
      </c>
    </row>
    <row r="45" spans="1:17" x14ac:dyDescent="0.2">
      <c r="A45" s="15" t="s">
        <v>141</v>
      </c>
    </row>
    <row r="46" spans="1:17" x14ac:dyDescent="0.2">
      <c r="A46" s="15" t="s">
        <v>151</v>
      </c>
    </row>
    <row r="47" spans="1:17" x14ac:dyDescent="0.2">
      <c r="A47" s="15" t="s">
        <v>152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N93"/>
  <sheetViews>
    <sheetView topLeftCell="E1" workbookViewId="0">
      <selection activeCell="J12" sqref="J12"/>
    </sheetView>
  </sheetViews>
  <sheetFormatPr baseColWidth="10" defaultColWidth="9.1640625" defaultRowHeight="15" x14ac:dyDescent="0.2"/>
  <cols>
    <col min="1" max="1" width="23.33203125" style="15" customWidth="1"/>
    <col min="2" max="2" width="18.83203125" style="15" customWidth="1"/>
    <col min="3" max="3" width="24.1640625" style="15" customWidth="1"/>
    <col min="4" max="4" width="14.6640625" style="15" customWidth="1"/>
    <col min="5" max="5" width="16.33203125" style="15" customWidth="1"/>
    <col min="6" max="6" width="18" style="9" customWidth="1"/>
    <col min="7" max="7" width="9.1640625" style="15"/>
    <col min="8" max="9" width="9.1640625" style="15" customWidth="1"/>
    <col min="10" max="16384" width="9.1640625" style="15"/>
  </cols>
  <sheetData>
    <row r="1" spans="1:40" x14ac:dyDescent="0.2">
      <c r="A1" s="15" t="s">
        <v>106</v>
      </c>
      <c r="H1" s="23" t="s">
        <v>163</v>
      </c>
      <c r="I1" s="24"/>
      <c r="J1" s="25"/>
      <c r="K1" s="25"/>
      <c r="L1" s="25"/>
      <c r="N1" s="23" t="s">
        <v>162</v>
      </c>
      <c r="O1" s="24"/>
      <c r="P1" s="25"/>
      <c r="Q1" s="25"/>
      <c r="R1" s="25"/>
    </row>
    <row r="2" spans="1:40" x14ac:dyDescent="0.2">
      <c r="A2" s="15" t="s">
        <v>107</v>
      </c>
      <c r="H2" s="11" t="s">
        <v>102</v>
      </c>
      <c r="I2" s="26">
        <v>1</v>
      </c>
      <c r="N2" s="11" t="s">
        <v>102</v>
      </c>
      <c r="O2" s="26">
        <v>1</v>
      </c>
    </row>
    <row r="3" spans="1:40" x14ac:dyDescent="0.2">
      <c r="A3" s="15" t="s">
        <v>108</v>
      </c>
      <c r="H3" s="11" t="s">
        <v>103</v>
      </c>
      <c r="I3" s="26">
        <v>-0.3</v>
      </c>
      <c r="N3" s="11" t="s">
        <v>103</v>
      </c>
      <c r="O3" s="26">
        <v>-0.4</v>
      </c>
    </row>
    <row r="4" spans="1:40" ht="16" thickBot="1" x14ac:dyDescent="0.25">
      <c r="A4" s="15" t="s">
        <v>109</v>
      </c>
      <c r="H4" s="12" t="s">
        <v>104</v>
      </c>
      <c r="I4" s="27">
        <v>-16</v>
      </c>
      <c r="N4" s="12" t="s">
        <v>104</v>
      </c>
      <c r="O4" s="27">
        <v>-13</v>
      </c>
    </row>
    <row r="5" spans="1:40" x14ac:dyDescent="0.2">
      <c r="A5" s="15" t="s">
        <v>110</v>
      </c>
    </row>
    <row r="6" spans="1:40" ht="32" x14ac:dyDescent="0.2">
      <c r="A6" s="16"/>
      <c r="B6" s="16"/>
      <c r="C6" s="16"/>
      <c r="D6" s="2" t="s">
        <v>21</v>
      </c>
      <c r="E6" s="2" t="s">
        <v>21</v>
      </c>
      <c r="F6" s="2" t="s">
        <v>105</v>
      </c>
    </row>
    <row r="7" spans="1:40" ht="48" x14ac:dyDescent="0.2">
      <c r="A7" s="16"/>
      <c r="B7" s="16"/>
      <c r="C7" s="16"/>
      <c r="D7" s="41">
        <v>2020</v>
      </c>
      <c r="E7" s="41">
        <v>2050</v>
      </c>
      <c r="F7" s="41" t="s">
        <v>153</v>
      </c>
    </row>
    <row r="8" spans="1:40" x14ac:dyDescent="0.2">
      <c r="A8" s="16" t="s">
        <v>10</v>
      </c>
      <c r="B8" s="16" t="s">
        <v>11</v>
      </c>
      <c r="C8" s="16" t="s">
        <v>12</v>
      </c>
      <c r="D8" s="16">
        <v>2020</v>
      </c>
      <c r="E8" s="16">
        <v>2050</v>
      </c>
      <c r="F8" s="8"/>
    </row>
    <row r="9" spans="1:40" x14ac:dyDescent="0.2">
      <c r="A9" s="15" t="s">
        <v>13</v>
      </c>
      <c r="B9" s="15" t="s">
        <v>20</v>
      </c>
      <c r="C9" s="15" t="s">
        <v>2</v>
      </c>
      <c r="D9" s="29">
        <f>INDEX('AEO 38'!68:68,0,MATCH(2021,'AEO 38'!1:1,0))/INDEX('AEO 38'!73:73,MATCH(2021,'AEO 38'!1:1,0))</f>
        <v>1.0837883285483643E-2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8"/>
      <c r="I9" s="28">
        <f>D8</f>
        <v>2020</v>
      </c>
      <c r="J9" s="28">
        <f>I9+1</f>
        <v>2021</v>
      </c>
      <c r="K9" s="28">
        <f t="shared" ref="K9:AM9" si="0">J9+1</f>
        <v>2022</v>
      </c>
      <c r="L9" s="28">
        <f t="shared" si="0"/>
        <v>2023</v>
      </c>
      <c r="M9" s="28">
        <f t="shared" si="0"/>
        <v>2024</v>
      </c>
      <c r="N9" s="28">
        <f t="shared" si="0"/>
        <v>2025</v>
      </c>
      <c r="O9" s="28">
        <f t="shared" si="0"/>
        <v>2026</v>
      </c>
      <c r="P9" s="28">
        <f t="shared" si="0"/>
        <v>2027</v>
      </c>
      <c r="Q9" s="28">
        <f t="shared" si="0"/>
        <v>2028</v>
      </c>
      <c r="R9" s="28">
        <f t="shared" si="0"/>
        <v>2029</v>
      </c>
      <c r="S9" s="28">
        <f t="shared" si="0"/>
        <v>2030</v>
      </c>
      <c r="T9" s="28">
        <f t="shared" si="0"/>
        <v>2031</v>
      </c>
      <c r="U9" s="28">
        <f t="shared" si="0"/>
        <v>2032</v>
      </c>
      <c r="V9" s="28">
        <f t="shared" si="0"/>
        <v>2033</v>
      </c>
      <c r="W9" s="28">
        <f t="shared" si="0"/>
        <v>2034</v>
      </c>
      <c r="X9" s="28">
        <f t="shared" si="0"/>
        <v>2035</v>
      </c>
      <c r="Y9" s="28">
        <f t="shared" si="0"/>
        <v>2036</v>
      </c>
      <c r="Z9" s="28">
        <f t="shared" si="0"/>
        <v>2037</v>
      </c>
      <c r="AA9" s="28">
        <f t="shared" si="0"/>
        <v>2038</v>
      </c>
      <c r="AB9" s="28">
        <f t="shared" si="0"/>
        <v>2039</v>
      </c>
      <c r="AC9" s="28">
        <f t="shared" si="0"/>
        <v>2040</v>
      </c>
      <c r="AD9" s="28">
        <f t="shared" si="0"/>
        <v>2041</v>
      </c>
      <c r="AE9" s="28">
        <f t="shared" si="0"/>
        <v>2042</v>
      </c>
      <c r="AF9" s="28">
        <f t="shared" si="0"/>
        <v>2043</v>
      </c>
      <c r="AG9" s="28">
        <f t="shared" si="0"/>
        <v>2044</v>
      </c>
      <c r="AH9" s="28">
        <f t="shared" si="0"/>
        <v>2045</v>
      </c>
      <c r="AI9" s="28">
        <f t="shared" si="0"/>
        <v>2046</v>
      </c>
      <c r="AJ9" s="28">
        <f t="shared" si="0"/>
        <v>2047</v>
      </c>
      <c r="AK9" s="28">
        <f t="shared" si="0"/>
        <v>2048</v>
      </c>
      <c r="AL9" s="28">
        <f t="shared" si="0"/>
        <v>2049</v>
      </c>
      <c r="AM9" s="28">
        <f t="shared" si="0"/>
        <v>2050</v>
      </c>
      <c r="AN9" s="28"/>
    </row>
    <row r="10" spans="1:40" x14ac:dyDescent="0.2">
      <c r="C10" s="15" t="s">
        <v>3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30"/>
      <c r="I10" s="29">
        <f t="shared" ref="I10:I40" si="1">D9</f>
        <v>1.0837883285483643E-2</v>
      </c>
      <c r="J10" s="15">
        <f>IF($F9="s-curve",$D9+($E9-$D9)*$O$2/(1+EXP($O$3*(COUNT($I$9:J$9)+$O$4))),TREND($D9:$E9,$D$7:$E$7,J$9))</f>
        <v>2.0409184710107893E-2</v>
      </c>
      <c r="K10" s="15">
        <f>IF($F9="s-curve",$D9+($E9-$D9)*$O$2/(1+EXP($O$3*(COUNT($I$9:K$9)+$O$4))),TREND($D9:$E9,$D$7:$E$7,K$9))</f>
        <v>2.5031918810839542E-2</v>
      </c>
      <c r="L10" s="15">
        <f>IF($F9="s-curve",$D9+($E9-$D9)*$O$2/(1+EXP($O$3*(COUNT($I$9:L$9)+$O$4))),TREND($D9:$E9,$D$7:$E$7,L$9))</f>
        <v>3.1827223034845503E-2</v>
      </c>
      <c r="M10" s="15">
        <f>IF($F9="s-curve",$D9+($E9-$D9)*$O$2/(1+EXP($O$3*(COUNT($I$9:M$9)+$O$4))),TREND($D9:$E9,$D$7:$E$7,M$9))</f>
        <v>4.1745987990432193E-2</v>
      </c>
      <c r="N10" s="15">
        <f>IF($F9="s-curve",$D9+($E9-$D9)*$O$2/(1+EXP($O$3*(COUNT($I$9:N$9)+$O$4))),TREND($D9:$E9,$D$7:$E$7,N$9))</f>
        <v>5.6075951276750156E-2</v>
      </c>
      <c r="O10" s="15">
        <f>IF($F9="s-curve",$D9+($E9-$D9)*$O$2/(1+EXP($O$3*(COUNT($I$9:O$9)+$O$4))),TREND($D9:$E9,$D$7:$E$7,O$9))</f>
        <v>7.6474624503481442E-2</v>
      </c>
      <c r="P10" s="15">
        <f>IF($F9="s-curve",$D9+($E9-$D9)*$O$2/(1+EXP($O$3*(COUNT($I$9:P$9)+$O$4))),TREND($D9:$E9,$D$7:$E$7,P$9))</f>
        <v>0.10490831354701337</v>
      </c>
      <c r="Q10" s="15">
        <f>IF($F9="s-curve",$D9+($E9-$D9)*$O$2/(1+EXP($O$3*(COUNT($I$9:Q$9)+$O$4))),TREND($D9:$E9,$D$7:$E$7,Q$9))</f>
        <v>0.14340261004231847</v>
      </c>
      <c r="R10" s="15">
        <f>IF($F9="s-curve",$D9+($E9-$D9)*$O$2/(1+EXP($O$3*(COUNT($I$9:R$9)+$O$4))),TREND($D9:$E9,$D$7:$E$7,R$9))</f>
        <v>0.19350935510634981</v>
      </c>
      <c r="S10" s="15">
        <f>IF($F9="s-curve",$D9+($E9-$D9)*$O$2/(1+EXP($O$3*(COUNT($I$9:S$9)+$O$4))),TREND($D9:$E9,$D$7:$E$7,S$9))</f>
        <v>0.25549827799433322</v>
      </c>
      <c r="T10" s="15">
        <f>IF($F9="s-curve",$D9+($E9-$D9)*$O$2/(1+EXP($O$3*(COUNT($I$9:T$9)+$O$4))),TREND($D9:$E9,$D$7:$E$7,T$9))</f>
        <v>0.32753837889479648</v>
      </c>
      <c r="U10" s="15">
        <f>IF($F9="s-curve",$D9+($E9-$D9)*$O$2/(1+EXP($O$3*(COUNT($I$9:U$9)+$O$4))),TREND($D9:$E9,$D$7:$E$7,U$9))</f>
        <v>0.40541894164274184</v>
      </c>
      <c r="V10" s="15">
        <f>IF($F9="s-curve",$D9+($E9-$D9)*$O$2/(1+EXP($O$3*(COUNT($I$9:V$9)+$O$4))),TREND($D9:$E9,$D$7:$E$7,V$9))</f>
        <v>0.4832995043906872</v>
      </c>
      <c r="W10" s="15">
        <f>IF($F9="s-curve",$D9+($E9-$D9)*$O$2/(1+EXP($O$3*(COUNT($I$9:W$9)+$O$4))),TREND($D9:$E9,$D$7:$E$7,W$9))</f>
        <v>0.55533960529115045</v>
      </c>
      <c r="X10" s="15">
        <f>IF($F9="s-curve",$D9+($E9-$D9)*$O$2/(1+EXP($O$3*(COUNT($I$9:X$9)+$O$4))),TREND($D9:$E9,$D$7:$E$7,X$9))</f>
        <v>0.61732852817913386</v>
      </c>
      <c r="Y10" s="15">
        <f>IF($F9="s-curve",$D9+($E9-$D9)*$O$2/(1+EXP($O$3*(COUNT($I$9:Y$9)+$O$4))),TREND($D9:$E9,$D$7:$E$7,Y$9))</f>
        <v>0.66743527324316521</v>
      </c>
      <c r="Z10" s="15">
        <f>IF($F9="s-curve",$D9+($E9-$D9)*$O$2/(1+EXP($O$3*(COUNT($I$9:Z$9)+$O$4))),TREND($D9:$E9,$D$7:$E$7,Z$9))</f>
        <v>0.70592956973847021</v>
      </c>
      <c r="AA10" s="15">
        <f>IF($F9="s-curve",$D9+($E9-$D9)*$O$2/(1+EXP($O$3*(COUNT($I$9:AA$9)+$O$4))),TREND($D9:$E9,$D$7:$E$7,AA$9))</f>
        <v>0.73436325878200226</v>
      </c>
      <c r="AB10" s="15">
        <f>IF($F9="s-curve",$D9+($E9-$D9)*$O$2/(1+EXP($O$3*(COUNT($I$9:AB$9)+$O$4))),TREND($D9:$E9,$D$7:$E$7,AB$9))</f>
        <v>0.75476193200873354</v>
      </c>
      <c r="AC10" s="15">
        <f>IF($F9="s-curve",$D9+($E9-$D9)*$O$2/(1+EXP($O$3*(COUNT($I$9:AC$9)+$O$4))),TREND($D9:$E9,$D$7:$E$7,AC$9))</f>
        <v>0.76909189529505151</v>
      </c>
      <c r="AD10" s="15">
        <f>IF($F9="s-curve",$D9+($E9-$D9)*$O$2/(1+EXP($O$3*(COUNT($I$9:AD$9)+$O$4))),TREND($D9:$E9,$D$7:$E$7,AD$9))</f>
        <v>0.77901066025063814</v>
      </c>
      <c r="AE10" s="15">
        <f>IF($F9="s-curve",$D9+($E9-$D9)*$O$2/(1+EXP($O$3*(COUNT($I$9:AE$9)+$O$4))),TREND($D9:$E9,$D$7:$E$7,AE$9))</f>
        <v>0.78580596447464413</v>
      </c>
      <c r="AF10" s="15">
        <f>IF($F9="s-curve",$D9+($E9-$D9)*$O$2/(1+EXP($O$3*(COUNT($I$9:AF$9)+$O$4))),TREND($D9:$E9,$D$7:$E$7,AF$9))</f>
        <v>0.79042869857537579</v>
      </c>
      <c r="AG10" s="15">
        <f>IF($F9="s-curve",$D9+($E9-$D9)*$O$2/(1+EXP($O$3*(COUNT($I$9:AG$9)+$O$4))),TREND($D9:$E9,$D$7:$E$7,AG$9))</f>
        <v>0.79355840807093958</v>
      </c>
      <c r="AH10" s="15">
        <f>IF($F9="s-curve",$D9+($E9-$D9)*$O$2/(1+EXP($O$3*(COUNT($I$9:AH$9)+$O$4))),TREND($D9:$E9,$D$7:$E$7,AH$9))</f>
        <v>0.79567042074758121</v>
      </c>
      <c r="AI10" s="15">
        <f>IF($F9="s-curve",$D9+($E9-$D9)*$O$2/(1+EXP($O$3*(COUNT($I$9:AI$9)+$O$4))),TREND($D9:$E9,$D$7:$E$7,AI$9))</f>
        <v>0.7970925374424771</v>
      </c>
      <c r="AJ10" s="15">
        <f>IF($F9="s-curve",$D9+($E9-$D9)*$O$2/(1+EXP($O$3*(COUNT($I$9:AJ$9)+$O$4))),TREND($D9:$E9,$D$7:$E$7,AJ$9))</f>
        <v>0.79804869947587287</v>
      </c>
      <c r="AK10" s="15">
        <f>IF($F9="s-curve",$D9+($E9-$D9)*$O$2/(1+EXP($O$3*(COUNT($I$9:AK$9)+$O$4))),TREND($D9:$E9,$D$7:$E$7,AK$9))</f>
        <v>0.79869093702836125</v>
      </c>
      <c r="AL10" s="15">
        <f>IF($F9="s-curve",$D9+($E9-$D9)*$O$2/(1+EXP($O$3*(COUNT($I$9:AL$9)+$O$4))),TREND($D9:$E9,$D$7:$E$7,AL$9))</f>
        <v>0.79912202870938687</v>
      </c>
      <c r="AM10" s="15">
        <f>IF($F9="s-curve",$D9+($E9-$D9)*$O$2/(1+EXP($O$3*(COUNT($I$9:AM$9)+$O$4))),TREND($D9:$E9,$D$7:$E$7,AM$9))</f>
        <v>0.7994112623063595</v>
      </c>
    </row>
    <row r="11" spans="1:40" x14ac:dyDescent="0.2">
      <c r="C11" s="15" t="s">
        <v>4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30"/>
      <c r="I11" s="29">
        <f t="shared" si="1"/>
        <v>3.8057610451262282E-4</v>
      </c>
      <c r="J11" s="15">
        <f>IF($F10="s-curve",$D10+($E10-$D10)*$I$2/(1+EXP($I$3*(COUNT($I$9:J$9)+$I$4))),TREND($D10:$E10,$D$8:$E$8,J$9))</f>
        <v>3.9320484961125079E-4</v>
      </c>
      <c r="K11" s="15">
        <f>IF($F10="s-curve",$D10+($E10-$D10)*$I$2/(1+EXP($I$3*(COUNT($I$9:K$9)+$I$4))),TREND($D10:$E10,$D$8:$E$8,K$9))</f>
        <v>3.9753546733222448E-4</v>
      </c>
      <c r="L11" s="15">
        <f>IF($F10="s-curve",$D10+($E10-$D10)*$I$2/(1+EXP($I$3*(COUNT($I$9:L$9)+$I$4))),TREND($D10:$E10,$D$8:$E$8,L$9))</f>
        <v>4.033110396505392E-4</v>
      </c>
      <c r="M11" s="15">
        <f>IF($F10="s-curve",$D10+($E10-$D10)*$I$2/(1+EXP($I$3*(COUNT($I$9:M$9)+$I$4))),TREND($D10:$E10,$D$8:$E$8,M$9))</f>
        <v>4.1098212309343519E-4</v>
      </c>
      <c r="N11" s="15">
        <f>IF($F10="s-curve",$D10+($E10-$D10)*$I$2/(1+EXP($I$3*(COUNT($I$9:N$9)+$I$4))),TREND($D10:$E10,$D$8:$E$8,N$9))</f>
        <v>4.2111542890787591E-4</v>
      </c>
      <c r="O11" s="15">
        <f>IF($F10="s-curve",$D10+($E10-$D10)*$I$2/(1+EXP($I$3*(COUNT($I$9:O$9)+$I$4))),TREND($D10:$E10,$D$8:$E$8,O$9))</f>
        <v>4.3440531499218697E-4</v>
      </c>
      <c r="P11" s="15">
        <f>IF($F10="s-curve",$D10+($E10-$D10)*$I$2/(1+EXP($I$3*(COUNT($I$9:P$9)+$I$4))),TREND($D10:$E10,$D$8:$E$8,P$9))</f>
        <v>4.516715783138295E-4</v>
      </c>
      <c r="Q11" s="15">
        <f>IF($F10="s-curve",$D10+($E10-$D10)*$I$2/(1+EXP($I$3*(COUNT($I$9:Q$9)+$I$4))),TREND($D10:$E10,$D$8:$E$8,Q$9))</f>
        <v>4.7383134956379655E-4</v>
      </c>
      <c r="R11" s="15">
        <f>IF($F10="s-curve",$D10+($E10-$D10)*$I$2/(1+EXP($I$3*(COUNT($I$9:R$9)+$I$4))),TREND($D10:$E10,$D$8:$E$8,R$9))</f>
        <v>5.0182946160490889E-4</v>
      </c>
      <c r="S11" s="15">
        <f>IF($F10="s-curve",$D10+($E10-$D10)*$I$2/(1+EXP($I$3*(COUNT($I$9:S$9)+$I$4))),TREND($D10:$E10,$D$8:$E$8,S$9))</f>
        <v>5.3651224215358457E-4</v>
      </c>
      <c r="T11" s="15">
        <f>IF($F10="s-curve",$D10+($E10-$D10)*$I$2/(1+EXP($I$3*(COUNT($I$9:T$9)+$I$4))),TREND($D10:$E10,$D$8:$E$8,T$9))</f>
        <v>5.7843959678952387E-4</v>
      </c>
      <c r="U11" s="15">
        <f>IF($F10="s-curve",$D10+($E10-$D10)*$I$2/(1+EXP($I$3*(COUNT($I$9:U$9)+$I$4))),TREND($D10:$E10,$D$8:$E$8,U$9))</f>
        <v>6.2765456811457476E-4</v>
      </c>
      <c r="V11" s="15">
        <f>IF($F10="s-curve",$D10+($E10-$D10)*$I$2/(1+EXP($I$3*(COUNT($I$9:V$9)+$I$4))),TREND($D10:$E10,$D$8:$E$8,V$9))</f>
        <v>6.8346676285730725E-4</v>
      </c>
      <c r="W11" s="15">
        <f>IF($F10="s-curve",$D10+($E10-$D10)*$I$2/(1+EXP($I$3*(COUNT($I$9:W$9)+$I$4))),TREND($D10:$E10,$D$8:$E$8,W$9))</f>
        <v>7.4433984155985176E-4</v>
      </c>
      <c r="X11" s="15">
        <f>IF($F10="s-curve",$D10+($E10-$D10)*$I$2/(1+EXP($I$3*(COUNT($I$9:X$9)+$I$4))),TREND($D10:$E10,$D$8:$E$8,X$9))</f>
        <v>8.0797281520121893E-4</v>
      </c>
      <c r="Y11" s="15">
        <f>IF($F10="s-curve",$D10+($E10-$D10)*$I$2/(1+EXP($I$3*(COUNT($I$9:Y$9)+$I$4))),TREND($D10:$E10,$D$8:$E$8,Y$9))</f>
        <v>8.716057888425861E-4</v>
      </c>
      <c r="Z11" s="15">
        <f>IF($F10="s-curve",$D10+($E10-$D10)*$I$2/(1+EXP($I$3*(COUNT($I$9:Z$9)+$I$4))),TREND($D10:$E10,$D$8:$E$8,Z$9))</f>
        <v>9.3247886754513061E-4</v>
      </c>
      <c r="AA11" s="15">
        <f>IF($F10="s-curve",$D10+($E10-$D10)*$I$2/(1+EXP($I$3*(COUNT($I$9:AA$9)+$I$4))),TREND($D10:$E10,$D$8:$E$8,AA$9))</f>
        <v>9.8829106228786288E-4</v>
      </c>
      <c r="AB11" s="15">
        <f>IF($F10="s-curve",$D10+($E10-$D10)*$I$2/(1+EXP($I$3*(COUNT($I$9:AB$9)+$I$4))),TREND($D10:$E10,$D$8:$E$8,AB$9))</f>
        <v>1.037506033612914E-3</v>
      </c>
      <c r="AC11" s="15">
        <f>IF($F10="s-curve",$D10+($E10-$D10)*$I$2/(1+EXP($I$3*(COUNT($I$9:AC$9)+$I$4))),TREND($D10:$E10,$D$8:$E$8,AC$9))</f>
        <v>1.0794333882488531E-3</v>
      </c>
      <c r="AD11" s="15">
        <f>IF($F10="s-curve",$D10+($E10-$D10)*$I$2/(1+EXP($I$3*(COUNT($I$9:AD$9)+$I$4))),TREND($D10:$E10,$D$8:$E$8,AD$9))</f>
        <v>1.114116168797529E-3</v>
      </c>
      <c r="AE11" s="15">
        <f>IF($F10="s-curve",$D10+($E10-$D10)*$I$2/(1+EXP($I$3*(COUNT($I$9:AE$9)+$I$4))),TREND($D10:$E10,$D$8:$E$8,AE$9))</f>
        <v>1.1421142808386413E-3</v>
      </c>
      <c r="AF11" s="15">
        <f>IF($F10="s-curve",$D10+($E10-$D10)*$I$2/(1+EXP($I$3*(COUNT($I$9:AF$9)+$I$4))),TREND($D10:$E10,$D$8:$E$8,AF$9))</f>
        <v>1.1642740520886085E-3</v>
      </c>
      <c r="AG11" s="15">
        <f>IF($F10="s-curve",$D10+($E10-$D10)*$I$2/(1+EXP($I$3*(COUNT($I$9:AG$9)+$I$4))),TREND($D10:$E10,$D$8:$E$8,AG$9))</f>
        <v>1.1815403154102509E-3</v>
      </c>
      <c r="AH11" s="15">
        <f>IF($F10="s-curve",$D10+($E10-$D10)*$I$2/(1+EXP($I$3*(COUNT($I$9:AH$9)+$I$4))),TREND($D10:$E10,$D$8:$E$8,AH$9))</f>
        <v>1.1948302014945619E-3</v>
      </c>
      <c r="AI11" s="15">
        <f>IF($F10="s-curve",$D10+($E10-$D10)*$I$2/(1+EXP($I$3*(COUNT($I$9:AI$9)+$I$4))),TREND($D10:$E10,$D$8:$E$8,AI$9))</f>
        <v>1.2049635073090028E-3</v>
      </c>
      <c r="AJ11" s="15">
        <f>IF($F10="s-curve",$D10+($E10-$D10)*$I$2/(1+EXP($I$3*(COUNT($I$9:AJ$9)+$I$4))),TREND($D10:$E10,$D$8:$E$8,AJ$9))</f>
        <v>1.2126345907518985E-3</v>
      </c>
      <c r="AK11" s="15">
        <f>IF($F10="s-curve",$D10+($E10-$D10)*$I$2/(1+EXP($I$3*(COUNT($I$9:AK$9)+$I$4))),TREND($D10:$E10,$D$8:$E$8,AK$9))</f>
        <v>1.2184101630702134E-3</v>
      </c>
      <c r="AL11" s="15">
        <f>IF($F10="s-curve",$D10+($E10-$D10)*$I$2/(1+EXP($I$3*(COUNT($I$9:AL$9)+$I$4))),TREND($D10:$E10,$D$8:$E$8,AL$9))</f>
        <v>1.2227407807911871E-3</v>
      </c>
      <c r="AM11" s="15">
        <f>IF($F10="s-curve",$D10+($E10-$D10)*$I$2/(1+EXP($I$3*(COUNT($I$9:AM$9)+$I$4))),TREND($D10:$E10,$D$8:$E$8,AM$9))</f>
        <v>1.2259779596081354E-3</v>
      </c>
    </row>
    <row r="12" spans="1:40" x14ac:dyDescent="0.2">
      <c r="C12" s="15" t="s">
        <v>5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30"/>
      <c r="I12" s="29">
        <f t="shared" si="1"/>
        <v>1</v>
      </c>
      <c r="J12" s="15">
        <f>IF($F11="s-curve",$D11+($E11-$D11)*$I$2/(1+EXP($I$3*(COUNT($I$9:J$9)+$I$4))),TREND($D11:$E11,$D$8:$E$8,J$9))</f>
        <v>1</v>
      </c>
      <c r="K12" s="15">
        <f>IF($F11="s-curve",$D11+($E11-$D11)*$I$2/(1+EXP($I$3*(COUNT($I$9:K$9)+$I$4))),TREND($D11:$E11,$D$8:$E$8,K$9))</f>
        <v>1</v>
      </c>
      <c r="L12" s="15">
        <f>IF($F11="s-curve",$D11+($E11-$D11)*$I$2/(1+EXP($I$3*(COUNT($I$9:L$9)+$I$4))),TREND($D11:$E11,$D$8:$E$8,L$9))</f>
        <v>1</v>
      </c>
      <c r="M12" s="15">
        <f>IF($F11="s-curve",$D11+($E11-$D11)*$I$2/(1+EXP($I$3*(COUNT($I$9:M$9)+$I$4))),TREND($D11:$E11,$D$8:$E$8,M$9))</f>
        <v>1</v>
      </c>
      <c r="N12" s="15">
        <f>IF($F11="s-curve",$D11+($E11-$D11)*$I$2/(1+EXP($I$3*(COUNT($I$9:N$9)+$I$4))),TREND($D11:$E11,$D$8:$E$8,N$9))</f>
        <v>1</v>
      </c>
      <c r="O12" s="15">
        <f>IF($F11="s-curve",$D11+($E11-$D11)*$I$2/(1+EXP($I$3*(COUNT($I$9:O$9)+$I$4))),TREND($D11:$E11,$D$8:$E$8,O$9))</f>
        <v>1</v>
      </c>
      <c r="P12" s="15">
        <f>IF($F11="s-curve",$D11+($E11-$D11)*$I$2/(1+EXP($I$3*(COUNT($I$9:P$9)+$I$4))),TREND($D11:$E11,$D$8:$E$8,P$9))</f>
        <v>1</v>
      </c>
      <c r="Q12" s="15">
        <f>IF($F11="s-curve",$D11+($E11-$D11)*$I$2/(1+EXP($I$3*(COUNT($I$9:Q$9)+$I$4))),TREND($D11:$E11,$D$8:$E$8,Q$9))</f>
        <v>1</v>
      </c>
      <c r="R12" s="15">
        <f>IF($F11="s-curve",$D11+($E11-$D11)*$I$2/(1+EXP($I$3*(COUNT($I$9:R$9)+$I$4))),TREND($D11:$E11,$D$8:$E$8,R$9))</f>
        <v>1</v>
      </c>
      <c r="S12" s="15">
        <f>IF($F11="s-curve",$D11+($E11-$D11)*$I$2/(1+EXP($I$3*(COUNT($I$9:S$9)+$I$4))),TREND($D11:$E11,$D$8:$E$8,S$9))</f>
        <v>1</v>
      </c>
      <c r="T12" s="15">
        <f>IF($F11="s-curve",$D11+($E11-$D11)*$I$2/(1+EXP($I$3*(COUNT($I$9:T$9)+$I$4))),TREND($D11:$E11,$D$8:$E$8,T$9))</f>
        <v>1</v>
      </c>
      <c r="U12" s="15">
        <f>IF($F11="s-curve",$D11+($E11-$D11)*$I$2/(1+EXP($I$3*(COUNT($I$9:U$9)+$I$4))),TREND($D11:$E11,$D$8:$E$8,U$9))</f>
        <v>1</v>
      </c>
      <c r="V12" s="15">
        <f>IF($F11="s-curve",$D11+($E11-$D11)*$I$2/(1+EXP($I$3*(COUNT($I$9:V$9)+$I$4))),TREND($D11:$E11,$D$8:$E$8,V$9))</f>
        <v>1</v>
      </c>
      <c r="W12" s="15">
        <f>IF($F11="s-curve",$D11+($E11-$D11)*$I$2/(1+EXP($I$3*(COUNT($I$9:W$9)+$I$4))),TREND($D11:$E11,$D$8:$E$8,W$9))</f>
        <v>1</v>
      </c>
      <c r="X12" s="15">
        <f>IF($F11="s-curve",$D11+($E11-$D11)*$I$2/(1+EXP($I$3*(COUNT($I$9:X$9)+$I$4))),TREND($D11:$E11,$D$8:$E$8,X$9))</f>
        <v>1</v>
      </c>
      <c r="Y12" s="15">
        <f>IF($F11="s-curve",$D11+($E11-$D11)*$I$2/(1+EXP($I$3*(COUNT($I$9:Y$9)+$I$4))),TREND($D11:$E11,$D$8:$E$8,Y$9))</f>
        <v>1</v>
      </c>
      <c r="Z12" s="15">
        <f>IF($F11="s-curve",$D11+($E11-$D11)*$I$2/(1+EXP($I$3*(COUNT($I$9:Z$9)+$I$4))),TREND($D11:$E11,$D$8:$E$8,Z$9))</f>
        <v>1</v>
      </c>
      <c r="AA12" s="15">
        <f>IF($F11="s-curve",$D11+($E11-$D11)*$I$2/(1+EXP($I$3*(COUNT($I$9:AA$9)+$I$4))),TREND($D11:$E11,$D$8:$E$8,AA$9))</f>
        <v>1</v>
      </c>
      <c r="AB12" s="15">
        <f>IF($F11="s-curve",$D11+($E11-$D11)*$I$2/(1+EXP($I$3*(COUNT($I$9:AB$9)+$I$4))),TREND($D11:$E11,$D$8:$E$8,AB$9))</f>
        <v>1</v>
      </c>
      <c r="AC12" s="15">
        <f>IF($F11="s-curve",$D11+($E11-$D11)*$I$2/(1+EXP($I$3*(COUNT($I$9:AC$9)+$I$4))),TREND($D11:$E11,$D$8:$E$8,AC$9))</f>
        <v>1</v>
      </c>
      <c r="AD12" s="15">
        <f>IF($F11="s-curve",$D11+($E11-$D11)*$I$2/(1+EXP($I$3*(COUNT($I$9:AD$9)+$I$4))),TREND($D11:$E11,$D$8:$E$8,AD$9))</f>
        <v>1</v>
      </c>
      <c r="AE12" s="15">
        <f>IF($F11="s-curve",$D11+($E11-$D11)*$I$2/(1+EXP($I$3*(COUNT($I$9:AE$9)+$I$4))),TREND($D11:$E11,$D$8:$E$8,AE$9))</f>
        <v>1</v>
      </c>
      <c r="AF12" s="15">
        <f>IF($F11="s-curve",$D11+($E11-$D11)*$I$2/(1+EXP($I$3*(COUNT($I$9:AF$9)+$I$4))),TREND($D11:$E11,$D$8:$E$8,AF$9))</f>
        <v>1</v>
      </c>
      <c r="AG12" s="15">
        <f>IF($F11="s-curve",$D11+($E11-$D11)*$I$2/(1+EXP($I$3*(COUNT($I$9:AG$9)+$I$4))),TREND($D11:$E11,$D$8:$E$8,AG$9))</f>
        <v>1</v>
      </c>
      <c r="AH12" s="15">
        <f>IF($F11="s-curve",$D11+($E11-$D11)*$I$2/(1+EXP($I$3*(COUNT($I$9:AH$9)+$I$4))),TREND($D11:$E11,$D$8:$E$8,AH$9))</f>
        <v>1</v>
      </c>
      <c r="AI12" s="15">
        <f>IF($F11="s-curve",$D11+($E11-$D11)*$I$2/(1+EXP($I$3*(COUNT($I$9:AI$9)+$I$4))),TREND($D11:$E11,$D$8:$E$8,AI$9))</f>
        <v>1</v>
      </c>
      <c r="AJ12" s="15">
        <f>IF($F11="s-curve",$D11+($E11-$D11)*$I$2/(1+EXP($I$3*(COUNT($I$9:AJ$9)+$I$4))),TREND($D11:$E11,$D$8:$E$8,AJ$9))</f>
        <v>1</v>
      </c>
      <c r="AK12" s="15">
        <f>IF($F11="s-curve",$D11+($E11-$D11)*$I$2/(1+EXP($I$3*(COUNT($I$9:AK$9)+$I$4))),TREND($D11:$E11,$D$8:$E$8,AK$9))</f>
        <v>1</v>
      </c>
      <c r="AL12" s="15">
        <f>IF($F11="s-curve",$D11+($E11-$D11)*$I$2/(1+EXP($I$3*(COUNT($I$9:AL$9)+$I$4))),TREND($D11:$E11,$D$8:$E$8,AL$9))</f>
        <v>1</v>
      </c>
      <c r="AM12" s="15">
        <f>IF($F11="s-curve",$D11+($E11-$D11)*$I$2/(1+EXP($I$3*(COUNT($I$9:AM$9)+$I$4))),TREND($D11:$E11,$D$8:$E$8,AM$9))</f>
        <v>1</v>
      </c>
    </row>
    <row r="13" spans="1:40" x14ac:dyDescent="0.2">
      <c r="C13" s="15" t="s">
        <v>6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30"/>
      <c r="I13" s="29">
        <f t="shared" si="1"/>
        <v>4.2138566319580755E-3</v>
      </c>
      <c r="J13" s="15">
        <f>IF($F12="s-curve",$D12+($E12-$D12)*$I$2/(1+EXP($I$3*(COUNT($I$9:J$9)+$I$4))),TREND($D12:$E12,$D$8:$E$8,J$9))</f>
        <v>5.1006768751431508E-3</v>
      </c>
      <c r="K13" s="15">
        <f>IF($F12="s-curve",$D12+($E12-$D12)*$I$2/(1+EXP($I$3*(COUNT($I$9:K$9)+$I$4))),TREND($D12:$E12,$D$8:$E$8,K$9))</f>
        <v>5.9874971183280223E-3</v>
      </c>
      <c r="L13" s="15">
        <f>IF($F12="s-curve",$D12+($E12-$D12)*$I$2/(1+EXP($I$3*(COUNT($I$9:L$9)+$I$4))),TREND($D12:$E12,$D$8:$E$8,L$9))</f>
        <v>6.8743173615128939E-3</v>
      </c>
      <c r="M13" s="15">
        <f>IF($F12="s-curve",$D12+($E12-$D12)*$I$2/(1+EXP($I$3*(COUNT($I$9:M$9)+$I$4))),TREND($D12:$E12,$D$8:$E$8,M$9))</f>
        <v>7.7611376046979874E-3</v>
      </c>
      <c r="N13" s="15">
        <f>IF($F12="s-curve",$D12+($E12-$D12)*$I$2/(1+EXP($I$3*(COUNT($I$9:N$9)+$I$4))),TREND($D12:$E12,$D$8:$E$8,N$9))</f>
        <v>8.6479578478828589E-3</v>
      </c>
      <c r="O13" s="15">
        <f>IF($F12="s-curve",$D12+($E12-$D12)*$I$2/(1+EXP($I$3*(COUNT($I$9:O$9)+$I$4))),TREND($D12:$E12,$D$8:$E$8,O$9))</f>
        <v>9.5347780910677304E-3</v>
      </c>
      <c r="P13" s="15">
        <f>IF($F12="s-curve",$D12+($E12-$D12)*$I$2/(1+EXP($I$3*(COUNT($I$9:P$9)+$I$4))),TREND($D12:$E12,$D$8:$E$8,P$9))</f>
        <v>1.0421598334252602E-2</v>
      </c>
      <c r="Q13" s="15">
        <f>IF($F12="s-curve",$D12+($E12-$D12)*$I$2/(1+EXP($I$3*(COUNT($I$9:Q$9)+$I$4))),TREND($D12:$E12,$D$8:$E$8,Q$9))</f>
        <v>1.1308418577437696E-2</v>
      </c>
      <c r="R13" s="15">
        <f>IF($F12="s-curve",$D12+($E12-$D12)*$I$2/(1+EXP($I$3*(COUNT($I$9:R$9)+$I$4))),TREND($D12:$E12,$D$8:$E$8,R$9))</f>
        <v>1.2195238820622567E-2</v>
      </c>
      <c r="S13" s="15">
        <f>IF($F12="s-curve",$D12+($E12-$D12)*$I$2/(1+EXP($I$3*(COUNT($I$9:S$9)+$I$4))),TREND($D12:$E12,$D$8:$E$8,S$9))</f>
        <v>1.3082059063807439E-2</v>
      </c>
      <c r="T13" s="15">
        <f>IF($F12="s-curve",$D12+($E12-$D12)*$I$2/(1+EXP($I$3*(COUNT($I$9:T$9)+$I$4))),TREND($D12:$E12,$D$8:$E$8,T$9))</f>
        <v>1.3968879306992532E-2</v>
      </c>
      <c r="U13" s="15">
        <f>IF($F12="s-curve",$D12+($E12-$D12)*$I$2/(1+EXP($I$3*(COUNT($I$9:U$9)+$I$4))),TREND($D12:$E12,$D$8:$E$8,U$9))</f>
        <v>1.4855699550177404E-2</v>
      </c>
      <c r="V13" s="15">
        <f>IF($F12="s-curve",$D12+($E12-$D12)*$I$2/(1+EXP($I$3*(COUNT($I$9:V$9)+$I$4))),TREND($D12:$E12,$D$8:$E$8,V$9))</f>
        <v>1.5742519793362275E-2</v>
      </c>
      <c r="W13" s="15">
        <f>IF($F12="s-curve",$D12+($E12-$D12)*$I$2/(1+EXP($I$3*(COUNT($I$9:W$9)+$I$4))),TREND($D12:$E12,$D$8:$E$8,W$9))</f>
        <v>1.6629340036547369E-2</v>
      </c>
      <c r="X13" s="15">
        <f>IF($F12="s-curve",$D12+($E12-$D12)*$I$2/(1+EXP($I$3*(COUNT($I$9:X$9)+$I$4))),TREND($D12:$E12,$D$8:$E$8,X$9))</f>
        <v>1.751616027973224E-2</v>
      </c>
      <c r="Y13" s="15">
        <f>IF($F12="s-curve",$D12+($E12-$D12)*$I$2/(1+EXP($I$3*(COUNT($I$9:Y$9)+$I$4))),TREND($D12:$E12,$D$8:$E$8,Y$9))</f>
        <v>1.8402980522917112E-2</v>
      </c>
      <c r="Z13" s="15">
        <f>IF($F12="s-curve",$D12+($E12-$D12)*$I$2/(1+EXP($I$3*(COUNT($I$9:Z$9)+$I$4))),TREND($D12:$E12,$D$8:$E$8,Z$9))</f>
        <v>1.9289800766102205E-2</v>
      </c>
      <c r="AA13" s="15">
        <f>IF($F12="s-curve",$D12+($E12-$D12)*$I$2/(1+EXP($I$3*(COUNT($I$9:AA$9)+$I$4))),TREND($D12:$E12,$D$8:$E$8,AA$9))</f>
        <v>2.0176621009287077E-2</v>
      </c>
      <c r="AB13" s="15">
        <f>IF($F12="s-curve",$D12+($E12-$D12)*$I$2/(1+EXP($I$3*(COUNT($I$9:AB$9)+$I$4))),TREND($D12:$E12,$D$8:$E$8,AB$9))</f>
        <v>2.1063441252471948E-2</v>
      </c>
      <c r="AC13" s="15">
        <f>IF($F12="s-curve",$D12+($E12-$D12)*$I$2/(1+EXP($I$3*(COUNT($I$9:AC$9)+$I$4))),TREND($D12:$E12,$D$8:$E$8,AC$9))</f>
        <v>2.1950261495657042E-2</v>
      </c>
      <c r="AD13" s="15">
        <f>IF($F12="s-curve",$D12+($E12-$D12)*$I$2/(1+EXP($I$3*(COUNT($I$9:AD$9)+$I$4))),TREND($D12:$E12,$D$8:$E$8,AD$9))</f>
        <v>2.2837081738841913E-2</v>
      </c>
      <c r="AE13" s="15">
        <f>IF($F12="s-curve",$D12+($E12-$D12)*$I$2/(1+EXP($I$3*(COUNT($I$9:AE$9)+$I$4))),TREND($D12:$E12,$D$8:$E$8,AE$9))</f>
        <v>2.3723901982026785E-2</v>
      </c>
      <c r="AF13" s="15">
        <f>IF($F12="s-curve",$D12+($E12-$D12)*$I$2/(1+EXP($I$3*(COUNT($I$9:AF$9)+$I$4))),TREND($D12:$E12,$D$8:$E$8,AF$9))</f>
        <v>2.4610722225211656E-2</v>
      </c>
      <c r="AG13" s="15">
        <f>IF($F12="s-curve",$D12+($E12-$D12)*$I$2/(1+EXP($I$3*(COUNT($I$9:AG$9)+$I$4))),TREND($D12:$E12,$D$8:$E$8,AG$9))</f>
        <v>2.549754246839675E-2</v>
      </c>
      <c r="AH13" s="15">
        <f>IF($F12="s-curve",$D12+($E12-$D12)*$I$2/(1+EXP($I$3*(COUNT($I$9:AH$9)+$I$4))),TREND($D12:$E12,$D$8:$E$8,AH$9))</f>
        <v>2.6384362711581621E-2</v>
      </c>
      <c r="AI13" s="15">
        <f>IF($F12="s-curve",$D12+($E12-$D12)*$I$2/(1+EXP($I$3*(COUNT($I$9:AI$9)+$I$4))),TREND($D12:$E12,$D$8:$E$8,AI$9))</f>
        <v>2.7271182954766493E-2</v>
      </c>
      <c r="AJ13" s="15">
        <f>IF($F12="s-curve",$D12+($E12-$D12)*$I$2/(1+EXP($I$3*(COUNT($I$9:AJ$9)+$I$4))),TREND($D12:$E12,$D$8:$E$8,AJ$9))</f>
        <v>2.8158003197951587E-2</v>
      </c>
      <c r="AK13" s="15">
        <f>IF($F12="s-curve",$D12+($E12-$D12)*$I$2/(1+EXP($I$3*(COUNT($I$9:AK$9)+$I$4))),TREND($D12:$E12,$D$8:$E$8,AK$9))</f>
        <v>2.9044823441136458E-2</v>
      </c>
      <c r="AL13" s="15">
        <f>IF($F12="s-curve",$D12+($E12-$D12)*$I$2/(1+EXP($I$3*(COUNT($I$9:AL$9)+$I$4))),TREND($D12:$E12,$D$8:$E$8,AL$9))</f>
        <v>2.993164368432133E-2</v>
      </c>
      <c r="AM13" s="15">
        <f>IF($F12="s-curve",$D12+($E12-$D12)*$I$2/(1+EXP($I$3*(COUNT($I$9:AM$9)+$I$4))),TREND($D12:$E12,$D$8:$E$8,AM$9))</f>
        <v>3.0818463927506423E-2</v>
      </c>
    </row>
    <row r="14" spans="1:40" x14ac:dyDescent="0.2">
      <c r="C14" s="15" t="s">
        <v>128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30"/>
      <c r="I14" s="29">
        <f t="shared" si="1"/>
        <v>2.365708179750064E-3</v>
      </c>
      <c r="J14" s="15">
        <f>IF($F13="s-curve",$D13+($E13-$D13)*$I$2/(1+EXP($I$3*(COUNT($I$9:J$9)+$I$4))),TREND($D13:$E13,$D$8:$E$8,J$9))</f>
        <v>3.2991469742441625E-3</v>
      </c>
      <c r="K14" s="15">
        <f>IF($F13="s-curve",$D13+($E13-$D13)*$I$2/(1+EXP($I$3*(COUNT($I$9:K$9)+$I$4))),TREND($D13:$E13,$D$8:$E$8,K$9))</f>
        <v>3.6192394738005637E-3</v>
      </c>
      <c r="L14" s="15">
        <f>IF($F13="s-curve",$D13+($E13-$D13)*$I$2/(1+EXP($I$3*(COUNT($I$9:L$9)+$I$4))),TREND($D13:$E13,$D$8:$E$8,L$9))</f>
        <v>4.0461340876531242E-3</v>
      </c>
      <c r="M14" s="15">
        <f>IF($F13="s-curve",$D13+($E13-$D13)*$I$2/(1+EXP($I$3*(COUNT($I$9:M$9)+$I$4))),TREND($D13:$E13,$D$8:$E$8,M$9))</f>
        <v>4.6131331699434466E-3</v>
      </c>
      <c r="N14" s="15">
        <f>IF($F13="s-curve",$D13+($E13-$D13)*$I$2/(1+EXP($I$3*(COUNT($I$9:N$9)+$I$4))),TREND($D13:$E13,$D$8:$E$8,N$9))</f>
        <v>5.362124513881435E-3</v>
      </c>
      <c r="O14" s="15">
        <f>IF($F13="s-curve",$D13+($E13-$D13)*$I$2/(1+EXP($I$3*(COUNT($I$9:O$9)+$I$4))),TREND($D13:$E13,$D$8:$E$8,O$9))</f>
        <v>6.3444307643141075E-3</v>
      </c>
      <c r="P14" s="15">
        <f>IF($F13="s-curve",$D13+($E13-$D13)*$I$2/(1+EXP($I$3*(COUNT($I$9:P$9)+$I$4))),TREND($D13:$E13,$D$8:$E$8,P$9))</f>
        <v>7.6206462468898636E-3</v>
      </c>
      <c r="Q14" s="15">
        <f>IF($F13="s-curve",$D13+($E13-$D13)*$I$2/(1+EXP($I$3*(COUNT($I$9:Q$9)+$I$4))),TREND($D13:$E13,$D$8:$E$8,Q$9))</f>
        <v>9.2585595945970343E-3</v>
      </c>
      <c r="R14" s="15">
        <f>IF($F13="s-curve",$D13+($E13-$D13)*$I$2/(1+EXP($I$3*(COUNT($I$9:R$9)+$I$4))),TREND($D13:$E13,$D$8:$E$8,R$9))</f>
        <v>1.1328007013771409E-2</v>
      </c>
      <c r="S14" s="15">
        <f>IF($F13="s-curve",$D13+($E13-$D13)*$I$2/(1+EXP($I$3*(COUNT($I$9:S$9)+$I$4))),TREND($D13:$E13,$D$8:$E$8,S$9))</f>
        <v>1.3891543819069384E-2</v>
      </c>
      <c r="T14" s="15">
        <f>IF($F13="s-curve",$D13+($E13-$D13)*$I$2/(1+EXP($I$3*(COUNT($I$9:T$9)+$I$4))),TREND($D13:$E13,$D$8:$E$8,T$9))</f>
        <v>1.6990554770834474E-2</v>
      </c>
      <c r="U14" s="15">
        <f>IF($F13="s-curve",$D13+($E13-$D13)*$I$2/(1+EXP($I$3*(COUNT($I$9:U$9)+$I$4))),TREND($D13:$E13,$D$8:$E$8,U$9))</f>
        <v>2.0628221312200351E-2</v>
      </c>
      <c r="V14" s="15">
        <f>IF($F13="s-curve",$D13+($E13-$D13)*$I$2/(1+EXP($I$3*(COUNT($I$9:V$9)+$I$4))),TREND($D13:$E13,$D$8:$E$8,V$9))</f>
        <v>2.4753513839039468E-2</v>
      </c>
      <c r="W14" s="15">
        <f>IF($F13="s-curve",$D13+($E13-$D13)*$I$2/(1+EXP($I$3*(COUNT($I$9:W$9)+$I$4))),TREND($D13:$E13,$D$8:$E$8,W$9))</f>
        <v>2.9252875632906142E-2</v>
      </c>
      <c r="X14" s="15">
        <f>IF($F13="s-curve",$D13+($E13-$D13)*$I$2/(1+EXP($I$3*(COUNT($I$9:X$9)+$I$4))),TREND($D13:$E13,$D$8:$E$8,X$9))</f>
        <v>3.3956231805034896E-2</v>
      </c>
      <c r="Y14" s="15">
        <f>IF($F13="s-curve",$D13+($E13-$D13)*$I$2/(1+EXP($I$3*(COUNT($I$9:Y$9)+$I$4))),TREND($D13:$E13,$D$8:$E$8,Y$9))</f>
        <v>3.8659587977163651E-2</v>
      </c>
      <c r="Z14" s="15">
        <f>IF($F13="s-curve",$D13+($E13-$D13)*$I$2/(1+EXP($I$3*(COUNT($I$9:Z$9)+$I$4))),TREND($D13:$E13,$D$8:$E$8,Z$9))</f>
        <v>4.3158949771030325E-2</v>
      </c>
      <c r="AA14" s="15">
        <f>IF($F13="s-curve",$D13+($E13-$D13)*$I$2/(1+EXP($I$3*(COUNT($I$9:AA$9)+$I$4))),TREND($D13:$E13,$D$8:$E$8,AA$9))</f>
        <v>4.7284242297869442E-2</v>
      </c>
      <c r="AB14" s="15">
        <f>IF($F13="s-curve",$D13+($E13-$D13)*$I$2/(1+EXP($I$3*(COUNT($I$9:AB$9)+$I$4))),TREND($D13:$E13,$D$8:$E$8,AB$9))</f>
        <v>5.0921908839235315E-2</v>
      </c>
      <c r="AC14" s="15">
        <f>IF($F13="s-curve",$D13+($E13-$D13)*$I$2/(1+EXP($I$3*(COUNT($I$9:AC$9)+$I$4))),TREND($D13:$E13,$D$8:$E$8,AC$9))</f>
        <v>5.4020919791000405E-2</v>
      </c>
      <c r="AD14" s="15">
        <f>IF($F13="s-curve",$D13+($E13-$D13)*$I$2/(1+EXP($I$3*(COUNT($I$9:AD$9)+$I$4))),TREND($D13:$E13,$D$8:$E$8,AD$9))</f>
        <v>5.6584456596298391E-2</v>
      </c>
      <c r="AE14" s="15">
        <f>IF($F13="s-curve",$D13+($E13-$D13)*$I$2/(1+EXP($I$3*(COUNT($I$9:AE$9)+$I$4))),TREND($D13:$E13,$D$8:$E$8,AE$9))</f>
        <v>5.8653904015472762E-2</v>
      </c>
      <c r="AF14" s="15">
        <f>IF($F13="s-curve",$D13+($E13-$D13)*$I$2/(1+EXP($I$3*(COUNT($I$9:AF$9)+$I$4))),TREND($D13:$E13,$D$8:$E$8,AF$9))</f>
        <v>6.0291817363179935E-2</v>
      </c>
      <c r="AG14" s="15">
        <f>IF($F13="s-curve",$D13+($E13-$D13)*$I$2/(1+EXP($I$3*(COUNT($I$9:AG$9)+$I$4))),TREND($D13:$E13,$D$8:$E$8,AG$9))</f>
        <v>6.1568032845755689E-2</v>
      </c>
      <c r="AH14" s="15">
        <f>IF($F13="s-curve",$D13+($E13-$D13)*$I$2/(1+EXP($I$3*(COUNT($I$9:AH$9)+$I$4))),TREND($D13:$E13,$D$8:$E$8,AH$9))</f>
        <v>6.2550339096188373E-2</v>
      </c>
      <c r="AI14" s="15">
        <f>IF($F13="s-curve",$D13+($E13-$D13)*$I$2/(1+EXP($I$3*(COUNT($I$9:AI$9)+$I$4))),TREND($D13:$E13,$D$8:$E$8,AI$9))</f>
        <v>6.3299330440126353E-2</v>
      </c>
      <c r="AJ14" s="15">
        <f>IF($F13="s-curve",$D13+($E13-$D13)*$I$2/(1+EXP($I$3*(COUNT($I$9:AJ$9)+$I$4))),TREND($D13:$E13,$D$8:$E$8,AJ$9))</f>
        <v>6.3866329522416665E-2</v>
      </c>
      <c r="AK14" s="15">
        <f>IF($F13="s-curve",$D13+($E13-$D13)*$I$2/(1+EXP($I$3*(COUNT($I$9:AK$9)+$I$4))),TREND($D13:$E13,$D$8:$E$8,AK$9))</f>
        <v>6.4293224136269242E-2</v>
      </c>
      <c r="AL14" s="15">
        <f>IF($F13="s-curve",$D13+($E13-$D13)*$I$2/(1+EXP($I$3*(COUNT($I$9:AL$9)+$I$4))),TREND($D13:$E13,$D$8:$E$8,AL$9))</f>
        <v>6.4613316635825632E-2</v>
      </c>
      <c r="AM14" s="15">
        <f>IF($F13="s-curve",$D13+($E13-$D13)*$I$2/(1+EXP($I$3*(COUNT($I$9:AM$9)+$I$4))),TREND($D13:$E13,$D$8:$E$8,AM$9))</f>
        <v>6.4852588888836923E-2</v>
      </c>
    </row>
    <row r="15" spans="1:40" ht="16" thickBot="1" x14ac:dyDescent="0.25">
      <c r="A15" s="32"/>
      <c r="B15" s="32"/>
      <c r="C15" s="32" t="s">
        <v>129</v>
      </c>
      <c r="D15" s="38">
        <f>SUM(SUM(INDEX('AEO 39'!34:34,0,MATCH(D$8,'AEO 39'!$1:$1,0))),SUM(INDEX('AEO 39'!56:56,0,MATCH(D$8,'AEO 39'!$1:$1,0))))/INDEX('AEO 39'!$59:$59,MATCH(D$8,'AEO 39'!$1:$1,0))</f>
        <v>2.9671627040405578E-5</v>
      </c>
      <c r="E15" s="38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30"/>
      <c r="I15" s="29">
        <f t="shared" si="1"/>
        <v>3.186067677034385E-4</v>
      </c>
      <c r="J15" s="15">
        <f>IF($F14="s-curve",$D14+($E14-$D14)*$I$2/(1+EXP($I$3*(COUNT($I$9:J$9)+$I$4))),TREND($D14:$E14,$D$8:$E$8,J$9))</f>
        <v>3.3670824346963835E-4</v>
      </c>
      <c r="K15" s="15">
        <f>IF($F14="s-curve",$D14+($E14-$D14)*$I$2/(1+EXP($I$3*(COUNT($I$9:K$9)+$I$4))),TREND($D14:$E14,$D$8:$E$8,K$9))</f>
        <v>3.5480971923583515E-4</v>
      </c>
      <c r="L15" s="15">
        <f>IF($F14="s-curve",$D14+($E14-$D14)*$I$2/(1+EXP($I$3*(COUNT($I$9:L$9)+$I$4))),TREND($D14:$E14,$D$8:$E$8,L$9))</f>
        <v>3.7291119500203196E-4</v>
      </c>
      <c r="M15" s="15">
        <f>IF($F14="s-curve",$D14+($E14-$D14)*$I$2/(1+EXP($I$3*(COUNT($I$9:M$9)+$I$4))),TREND($D14:$E14,$D$8:$E$8,M$9))</f>
        <v>3.910126707682357E-4</v>
      </c>
      <c r="N15" s="15">
        <f>IF($F14="s-curve",$D14+($E14-$D14)*$I$2/(1+EXP($I$3*(COUNT($I$9:N$9)+$I$4))),TREND($D14:$E14,$D$8:$E$8,N$9))</f>
        <v>4.0911414653443251E-4</v>
      </c>
      <c r="O15" s="15">
        <f>IF($F14="s-curve",$D14+($E14-$D14)*$I$2/(1+EXP($I$3*(COUNT($I$9:O$9)+$I$4))),TREND($D14:$E14,$D$8:$E$8,O$9))</f>
        <v>4.2721562230062932E-4</v>
      </c>
      <c r="P15" s="15">
        <f>IF($F14="s-curve",$D14+($E14-$D14)*$I$2/(1+EXP($I$3*(COUNT($I$9:P$9)+$I$4))),TREND($D14:$E14,$D$8:$E$8,P$9))</f>
        <v>4.4531709806682612E-4</v>
      </c>
      <c r="Q15" s="15">
        <f>IF($F14="s-curve",$D14+($E14-$D14)*$I$2/(1+EXP($I$3*(COUNT($I$9:Q$9)+$I$4))),TREND($D14:$E14,$D$8:$E$8,Q$9))</f>
        <v>4.6341857383302293E-4</v>
      </c>
      <c r="R15" s="15">
        <f>IF($F14="s-curve",$D14+($E14-$D14)*$I$2/(1+EXP($I$3*(COUNT($I$9:R$9)+$I$4))),TREND($D14:$E14,$D$8:$E$8,R$9))</f>
        <v>4.8152004959921973E-4</v>
      </c>
      <c r="S15" s="15">
        <f>IF($F14="s-curve",$D14+($E14-$D14)*$I$2/(1+EXP($I$3*(COUNT($I$9:S$9)+$I$4))),TREND($D14:$E14,$D$8:$E$8,S$9))</f>
        <v>4.9962152536541654E-4</v>
      </c>
      <c r="T15" s="15">
        <f>IF($F14="s-curve",$D14+($E14-$D14)*$I$2/(1+EXP($I$3*(COUNT($I$9:T$9)+$I$4))),TREND($D14:$E14,$D$8:$E$8,T$9))</f>
        <v>5.1772300113162029E-4</v>
      </c>
      <c r="U15" s="15">
        <f>IF($F14="s-curve",$D14+($E14-$D14)*$I$2/(1+EXP($I$3*(COUNT($I$9:U$9)+$I$4))),TREND($D14:$E14,$D$8:$E$8,U$9))</f>
        <v>5.3582447689781709E-4</v>
      </c>
      <c r="V15" s="15">
        <f>IF($F14="s-curve",$D14+($E14-$D14)*$I$2/(1+EXP($I$3*(COUNT($I$9:V$9)+$I$4))),TREND($D14:$E14,$D$8:$E$8,V$9))</f>
        <v>5.539259526640139E-4</v>
      </c>
      <c r="W15" s="15">
        <f>IF($F14="s-curve",$D14+($E14-$D14)*$I$2/(1+EXP($I$3*(COUNT($I$9:W$9)+$I$4))),TREND($D14:$E14,$D$8:$E$8,W$9))</f>
        <v>5.720274284302107E-4</v>
      </c>
      <c r="X15" s="15">
        <f>IF($F14="s-curve",$D14+($E14-$D14)*$I$2/(1+EXP($I$3*(COUNT($I$9:X$9)+$I$4))),TREND($D14:$E14,$D$8:$E$8,X$9))</f>
        <v>5.9012890419640751E-4</v>
      </c>
      <c r="Y15" s="15">
        <f>IF($F14="s-curve",$D14+($E14-$D14)*$I$2/(1+EXP($I$3*(COUNT($I$9:Y$9)+$I$4))),TREND($D14:$E14,$D$8:$E$8,Y$9))</f>
        <v>6.0823037996260432E-4</v>
      </c>
      <c r="Z15" s="15">
        <f>IF($F14="s-curve",$D14+($E14-$D14)*$I$2/(1+EXP($I$3*(COUNT($I$9:Z$9)+$I$4))),TREND($D14:$E14,$D$8:$E$8,Z$9))</f>
        <v>6.2633185572880112E-4</v>
      </c>
      <c r="AA15" s="15">
        <f>IF($F14="s-curve",$D14+($E14-$D14)*$I$2/(1+EXP($I$3*(COUNT($I$9:AA$9)+$I$4))),TREND($D14:$E14,$D$8:$E$8,AA$9))</f>
        <v>6.4443333149500487E-4</v>
      </c>
      <c r="AB15" s="15">
        <f>IF($F14="s-curve",$D14+($E14-$D14)*$I$2/(1+EXP($I$3*(COUNT($I$9:AB$9)+$I$4))),TREND($D14:$E14,$D$8:$E$8,AB$9))</f>
        <v>6.6253480726120167E-4</v>
      </c>
      <c r="AC15" s="15">
        <f>IF($F14="s-curve",$D14+($E14-$D14)*$I$2/(1+EXP($I$3*(COUNT($I$9:AC$9)+$I$4))),TREND($D14:$E14,$D$8:$E$8,AC$9))</f>
        <v>6.8063628302739848E-4</v>
      </c>
      <c r="AD15" s="15">
        <f>IF($F14="s-curve",$D14+($E14-$D14)*$I$2/(1+EXP($I$3*(COUNT($I$9:AD$9)+$I$4))),TREND($D14:$E14,$D$8:$E$8,AD$9))</f>
        <v>6.9873775879359529E-4</v>
      </c>
      <c r="AE15" s="15">
        <f>IF($F14="s-curve",$D14+($E14-$D14)*$I$2/(1+EXP($I$3*(COUNT($I$9:AE$9)+$I$4))),TREND($D14:$E14,$D$8:$E$8,AE$9))</f>
        <v>7.1683923455979209E-4</v>
      </c>
      <c r="AF15" s="15">
        <f>IF($F14="s-curve",$D14+($E14-$D14)*$I$2/(1+EXP($I$3*(COUNT($I$9:AF$9)+$I$4))),TREND($D14:$E14,$D$8:$E$8,AF$9))</f>
        <v>7.349407103259889E-4</v>
      </c>
      <c r="AG15" s="15">
        <f>IF($F14="s-curve",$D14+($E14-$D14)*$I$2/(1+EXP($I$3*(COUNT($I$9:AG$9)+$I$4))),TREND($D14:$E14,$D$8:$E$8,AG$9))</f>
        <v>7.5304218609218571E-4</v>
      </c>
      <c r="AH15" s="15">
        <f>IF($F14="s-curve",$D14+($E14-$D14)*$I$2/(1+EXP($I$3*(COUNT($I$9:AH$9)+$I$4))),TREND($D14:$E14,$D$8:$E$8,AH$9))</f>
        <v>7.7114366185838945E-4</v>
      </c>
      <c r="AI15" s="15">
        <f>IF($F14="s-curve",$D14+($E14-$D14)*$I$2/(1+EXP($I$3*(COUNT($I$9:AI$9)+$I$4))),TREND($D14:$E14,$D$8:$E$8,AI$9))</f>
        <v>7.8924513762458626E-4</v>
      </c>
      <c r="AJ15" s="15">
        <f>IF($F14="s-curve",$D14+($E14-$D14)*$I$2/(1+EXP($I$3*(COUNT($I$9:AJ$9)+$I$4))),TREND($D14:$E14,$D$8:$E$8,AJ$9))</f>
        <v>8.0734661339078306E-4</v>
      </c>
      <c r="AK15" s="15">
        <f>IF($F14="s-curve",$D14+($E14-$D14)*$I$2/(1+EXP($I$3*(COUNT($I$9:AK$9)+$I$4))),TREND($D14:$E14,$D$8:$E$8,AK$9))</f>
        <v>8.2544808915697987E-4</v>
      </c>
      <c r="AL15" s="15">
        <f>IF($F14="s-curve",$D14+($E14-$D14)*$I$2/(1+EXP($I$3*(COUNT($I$9:AL$9)+$I$4))),TREND($D14:$E14,$D$8:$E$8,AL$9))</f>
        <v>8.4354956492317668E-4</v>
      </c>
      <c r="AM15" s="15">
        <f>IF($F14="s-curve",$D14+($E14-$D14)*$I$2/(1+EXP($I$3*(COUNT($I$9:AM$9)+$I$4))),TREND($D14:$E14,$D$8:$E$8,AM$9))</f>
        <v>8.6165104068937348E-4</v>
      </c>
    </row>
    <row r="16" spans="1:40" x14ac:dyDescent="0.2">
      <c r="A16" s="31" t="s">
        <v>13</v>
      </c>
      <c r="B16" s="15" t="s">
        <v>19</v>
      </c>
      <c r="C16" s="15" t="s">
        <v>2</v>
      </c>
      <c r="D16" s="29">
        <f>D9</f>
        <v>1.0837883285483643E-2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30"/>
      <c r="I16" s="29">
        <f t="shared" si="1"/>
        <v>2.9671627040405578E-5</v>
      </c>
      <c r="J16" s="15">
        <f>IF($F15="s-curve",$D15+($E15-$D15)*$I$2/(1+EXP($I$3*(COUNT($I$9:J$9)+$I$4))),TREND($D15:$E15,$D$8:$E$8,J$9))</f>
        <v>3.3884455367256228E-5</v>
      </c>
      <c r="K16" s="15">
        <f>IF($F15="s-curve",$D15+($E15-$D15)*$I$2/(1+EXP($I$3*(COUNT($I$9:K$9)+$I$4))),TREND($D15:$E15,$D$8:$E$8,K$9))</f>
        <v>3.5329107932906753E-5</v>
      </c>
      <c r="L16" s="15">
        <f>IF($F15="s-curve",$D15+($E15-$D15)*$I$2/(1+EXP($I$3*(COUNT($I$9:L$9)+$I$4))),TREND($D15:$E15,$D$8:$E$8,L$9))</f>
        <v>3.7255783503309569E-5</v>
      </c>
      <c r="M16" s="15">
        <f>IF($F15="s-curve",$D15+($E15-$D15)*$I$2/(1+EXP($I$3*(COUNT($I$9:M$9)+$I$4))),TREND($D15:$E15,$D$8:$E$8,M$9))</f>
        <v>3.9814783417669883E-5</v>
      </c>
      <c r="N16" s="15">
        <f>IF($F15="s-curve",$D15+($E15-$D15)*$I$2/(1+EXP($I$3*(COUNT($I$9:N$9)+$I$4))),TREND($D15:$E15,$D$8:$E$8,N$9))</f>
        <v>4.319515711642753E-5</v>
      </c>
      <c r="O16" s="15">
        <f>IF($F15="s-curve",$D15+($E15-$D15)*$I$2/(1+EXP($I$3*(COUNT($I$9:O$9)+$I$4))),TREND($D15:$E15,$D$8:$E$8,O$9))</f>
        <v>4.7628535739509144E-5</v>
      </c>
      <c r="P16" s="15">
        <f>IF($F15="s-curve",$D15+($E15-$D15)*$I$2/(1+EXP($I$3*(COUNT($I$9:P$9)+$I$4))),TREND($D15:$E15,$D$8:$E$8,P$9))</f>
        <v>5.3388395698055686E-5</v>
      </c>
      <c r="Q16" s="15">
        <f>IF($F15="s-curve",$D15+($E15-$D15)*$I$2/(1+EXP($I$3*(COUNT($I$9:Q$9)+$I$4))),TREND($D15:$E15,$D$8:$E$8,Q$9))</f>
        <v>6.0780683000499877E-5</v>
      </c>
      <c r="R16" s="15">
        <f>IF($F15="s-curve",$D15+($E15-$D15)*$I$2/(1+EXP($I$3*(COUNT($I$9:R$9)+$I$4))),TREND($D15:$E15,$D$8:$E$8,R$9))</f>
        <v>7.0120584834289462E-5</v>
      </c>
      <c r="S16" s="15">
        <f>IF($F15="s-curve",$D15+($E15-$D15)*$I$2/(1+EXP($I$3*(COUNT($I$9:S$9)+$I$4))),TREND($D15:$E15,$D$8:$E$8,S$9))</f>
        <v>8.1690428014137938E-5</v>
      </c>
      <c r="T16" s="15">
        <f>IF($F15="s-curve",$D15+($E15-$D15)*$I$2/(1+EXP($I$3*(COUNT($I$9:T$9)+$I$4))),TREND($D15:$E15,$D$8:$E$8,T$9))</f>
        <v>9.567699167511389E-5</v>
      </c>
      <c r="U16" s="15">
        <f>IF($F15="s-curve",$D15+($E15-$D15)*$I$2/(1+EXP($I$3*(COUNT($I$9:U$9)+$I$4))),TREND($D15:$E15,$D$8:$E$8,U$9))</f>
        <v>1.1209463441665937E-4</v>
      </c>
      <c r="V16" s="15">
        <f>IF($F15="s-curve",$D15+($E15-$D15)*$I$2/(1+EXP($I$3*(COUNT($I$9:V$9)+$I$4))),TREND($D15:$E15,$D$8:$E$8,V$9))</f>
        <v>1.3071304766038166E-4</v>
      </c>
      <c r="W16" s="15">
        <f>IF($F15="s-curve",$D15+($E15-$D15)*$I$2/(1+EXP($I$3*(COUNT($I$9:W$9)+$I$4))),TREND($D15:$E15,$D$8:$E$8,W$9))</f>
        <v>1.5101972328791891E-4</v>
      </c>
      <c r="X16" s="15">
        <f>IF($F15="s-curve",$D15+($E15-$D15)*$I$2/(1+EXP($I$3*(COUNT($I$9:X$9)+$I$4))),TREND($D15:$E15,$D$8:$E$8,X$9))</f>
        <v>1.7224707341530546E-4</v>
      </c>
      <c r="Y16" s="15">
        <f>IF($F15="s-curve",$D15+($E15-$D15)*$I$2/(1+EXP($I$3*(COUNT($I$9:Y$9)+$I$4))),TREND($D15:$E15,$D$8:$E$8,Y$9))</f>
        <v>1.9347442354269201E-4</v>
      </c>
      <c r="Z16" s="15">
        <f>IF($F15="s-curve",$D15+($E15-$D15)*$I$2/(1+EXP($I$3*(COUNT($I$9:Z$9)+$I$4))),TREND($D15:$E15,$D$8:$E$8,Z$9))</f>
        <v>2.1378109917022923E-4</v>
      </c>
      <c r="AA16" s="15">
        <f>IF($F15="s-curve",$D15+($E15-$D15)*$I$2/(1+EXP($I$3*(COUNT($I$9:AA$9)+$I$4))),TREND($D15:$E15,$D$8:$E$8,AA$9))</f>
        <v>2.3239951241395154E-4</v>
      </c>
      <c r="AB16" s="15">
        <f>IF($F15="s-curve",$D15+($E15-$D15)*$I$2/(1+EXP($I$3*(COUNT($I$9:AB$9)+$I$4))),TREND($D15:$E15,$D$8:$E$8,AB$9))</f>
        <v>2.4881715515549704E-4</v>
      </c>
      <c r="AC16" s="15">
        <f>IF($F15="s-curve",$D15+($E15-$D15)*$I$2/(1+EXP($I$3*(COUNT($I$9:AC$9)+$I$4))),TREND($D15:$E15,$D$8:$E$8,AC$9))</f>
        <v>2.6280371881647296E-4</v>
      </c>
      <c r="AD16" s="15">
        <f>IF($F15="s-curve",$D15+($E15-$D15)*$I$2/(1+EXP($I$3*(COUNT($I$9:AD$9)+$I$4))),TREND($D15:$E15,$D$8:$E$8,AD$9))</f>
        <v>2.7437356199632151E-4</v>
      </c>
      <c r="AE16" s="15">
        <f>IF($F15="s-curve",$D15+($E15-$D15)*$I$2/(1+EXP($I$3*(COUNT($I$9:AE$9)+$I$4))),TREND($D15:$E15,$D$8:$E$8,AE$9))</f>
        <v>2.8371346383011109E-4</v>
      </c>
      <c r="AF16" s="15">
        <f>IF($F15="s-curve",$D15+($E15-$D15)*$I$2/(1+EXP($I$3*(COUNT($I$9:AF$9)+$I$4))),TREND($D15:$E15,$D$8:$E$8,AF$9))</f>
        <v>2.911057511325553E-4</v>
      </c>
      <c r="AG16" s="15">
        <f>IF($F15="s-curve",$D15+($E15-$D15)*$I$2/(1+EXP($I$3*(COUNT($I$9:AG$9)+$I$4))),TREND($D15:$E15,$D$8:$E$8,AG$9))</f>
        <v>2.9686561109110182E-4</v>
      </c>
      <c r="AH16" s="15">
        <f>IF($F15="s-curve",$D15+($E15-$D15)*$I$2/(1+EXP($I$3*(COUNT($I$9:AH$9)+$I$4))),TREND($D15:$E15,$D$8:$E$8,AH$9))</f>
        <v>3.0129898971418347E-4</v>
      </c>
      <c r="AI16" s="15">
        <f>IF($F15="s-curve",$D15+($E15-$D15)*$I$2/(1+EXP($I$3*(COUNT($I$9:AI$9)+$I$4))),TREND($D15:$E15,$D$8:$E$8,AI$9))</f>
        <v>3.046793634129411E-4</v>
      </c>
      <c r="AJ16" s="15">
        <f>IF($F15="s-curve",$D15+($E15-$D15)*$I$2/(1+EXP($I$3*(COUNT($I$9:AJ$9)+$I$4))),TREND($D15:$E15,$D$8:$E$8,AJ$9))</f>
        <v>3.0723836332730134E-4</v>
      </c>
      <c r="AK16" s="15">
        <f>IF($F15="s-curve",$D15+($E15-$D15)*$I$2/(1+EXP($I$3*(COUNT($I$9:AK$9)+$I$4))),TREND($D15:$E15,$D$8:$E$8,AK$9))</f>
        <v>3.091650388977042E-4</v>
      </c>
      <c r="AL16" s="15">
        <f>IF($F15="s-curve",$D15+($E15-$D15)*$I$2/(1+EXP($I$3*(COUNT($I$9:AL$9)+$I$4))),TREND($D15:$E15,$D$8:$E$8,AL$9))</f>
        <v>3.1060969146335472E-4</v>
      </c>
      <c r="AM16" s="15">
        <f>IF($F15="s-curve",$D15+($E15-$D15)*$I$2/(1+EXP($I$3*(COUNT($I$9:AM$9)+$I$4))),TREND($D15:$E15,$D$8:$E$8,AM$9))</f>
        <v>3.1168958329050089E-4</v>
      </c>
    </row>
    <row r="17" spans="1:39" x14ac:dyDescent="0.2">
      <c r="C17" s="15" t="s">
        <v>3</v>
      </c>
      <c r="D17" s="29">
        <f>SUM(SUM(INDEX('AEO 39'!$29:$30,0,MATCH($D$8,'AEO 39'!$1:$1,0))),SUM(INDEX('AEO 39'!$51:$52,0,MATCH($D$8,'AEO 39'!$1:$1,0))))/INDEX('AEO 39'!$59:$59,MATCH($D$8,'AEO 39'!$1:$1,0))</f>
        <v>3.8057610451262282E-4</v>
      </c>
      <c r="E17" s="29">
        <f>E10</f>
        <v>1.235369525889815E-3</v>
      </c>
      <c r="F17" s="9" t="s">
        <v>126</v>
      </c>
      <c r="H17" s="30"/>
      <c r="I17" s="29">
        <f t="shared" si="1"/>
        <v>1.0837883285483643E-2</v>
      </c>
      <c r="J17" s="15">
        <f>IF($F16="s-curve",$D16+($E16-$D16)*$I$2/(1+EXP($I$3*(COUNT($I$9:J$9)+$I$4))),TREND($D16:$E16,$D$8:$E$8,J$9))</f>
        <v>2.2496989408954358E-2</v>
      </c>
      <c r="K17" s="15">
        <f>IF($F16="s-curve",$D16+($E16-$D16)*$I$2/(1+EXP($I$3*(COUNT($I$9:K$9)+$I$4))),TREND($D16:$E16,$D$8:$E$8,K$9))</f>
        <v>2.6495100954851407E-2</v>
      </c>
      <c r="L17" s="15">
        <f>IF($F16="s-curve",$D16+($E16-$D16)*$I$2/(1+EXP($I$3*(COUNT($I$9:L$9)+$I$4))),TREND($D16:$E16,$D$8:$E$8,L$9))</f>
        <v>3.1827223034845503E-2</v>
      </c>
      <c r="M17" s="15">
        <f>IF($F16="s-curve",$D16+($E16-$D16)*$I$2/(1+EXP($I$3*(COUNT($I$9:M$9)+$I$4))),TREND($D16:$E16,$D$8:$E$8,M$9))</f>
        <v>3.8909318305929905E-2</v>
      </c>
      <c r="N17" s="15">
        <f>IF($F16="s-curve",$D16+($E16-$D16)*$I$2/(1+EXP($I$3*(COUNT($I$9:N$9)+$I$4))),TREND($D16:$E16,$D$8:$E$8,N$9))</f>
        <v>4.8264585749326454E-2</v>
      </c>
      <c r="O17" s="15">
        <f>IF($F16="s-curve",$D16+($E16-$D16)*$I$2/(1+EXP($I$3*(COUNT($I$9:O$9)+$I$4))),TREND($D16:$E16,$D$8:$E$8,O$9))</f>
        <v>6.0534070248039917E-2</v>
      </c>
      <c r="P17" s="15">
        <f>IF($F16="s-curve",$D16+($E16-$D16)*$I$2/(1+EXP($I$3*(COUNT($I$9:P$9)+$I$4))),TREND($D16:$E16,$D$8:$E$8,P$9))</f>
        <v>7.6474624503481456E-2</v>
      </c>
      <c r="Q17" s="15">
        <f>IF($F16="s-curve",$D16+($E16-$D16)*$I$2/(1+EXP($I$3*(COUNT($I$9:Q$9)+$I$4))),TREND($D16:$E16,$D$8:$E$8,Q$9))</f>
        <v>9.6932961627038655E-2</v>
      </c>
      <c r="R17" s="15">
        <f>IF($F16="s-curve",$D16+($E16-$D16)*$I$2/(1+EXP($I$3*(COUNT($I$9:R$9)+$I$4))),TREND($D16:$E16,$D$8:$E$8,R$9))</f>
        <v>0.12278136992056085</v>
      </c>
      <c r="S17" s="15">
        <f>IF($F16="s-curve",$D16+($E16-$D16)*$I$2/(1+EXP($I$3*(COUNT($I$9:S$9)+$I$4))),TREND($D16:$E16,$D$8:$E$8,S$9))</f>
        <v>0.15480119579526225</v>
      </c>
      <c r="T17" s="15">
        <f>IF($F16="s-curve",$D16+($E16-$D16)*$I$2/(1+EXP($I$3*(COUNT($I$9:T$9)+$I$4))),TREND($D16:$E16,$D$8:$E$8,T$9))</f>
        <v>0.19350935510634987</v>
      </c>
      <c r="U17" s="15">
        <f>IF($F16="s-curve",$D16+($E16-$D16)*$I$2/(1+EXP($I$3*(COUNT($I$9:U$9)+$I$4))),TREND($D16:$E16,$D$8:$E$8,U$9))</f>
        <v>0.23894558563131929</v>
      </c>
      <c r="V17" s="15">
        <f>IF($F16="s-curve",$D16+($E16-$D16)*$I$2/(1+EXP($I$3*(COUNT($I$9:V$9)+$I$4))),TREND($D16:$E16,$D$8:$E$8,V$9))</f>
        <v>0.29047250270877528</v>
      </c>
      <c r="W17" s="15">
        <f>IF($F16="s-curve",$D16+($E16-$D16)*$I$2/(1+EXP($I$3*(COUNT($I$9:W$9)+$I$4))),TREND($D16:$E16,$D$8:$E$8,W$9))</f>
        <v>0.34667172750209707</v>
      </c>
      <c r="X17" s="15">
        <f>IF($F16="s-curve",$D16+($E16-$D16)*$I$2/(1+EXP($I$3*(COUNT($I$9:X$9)+$I$4))),TREND($D16:$E16,$D$8:$E$8,X$9))</f>
        <v>0.40541894164274184</v>
      </c>
      <c r="Y17" s="15">
        <f>IF($F16="s-curve",$D16+($E16-$D16)*$I$2/(1+EXP($I$3*(COUNT($I$9:Y$9)+$I$4))),TREND($D16:$E16,$D$8:$E$8,Y$9))</f>
        <v>0.46416615578338666</v>
      </c>
      <c r="Z17" s="15">
        <f>IF($F16="s-curve",$D16+($E16-$D16)*$I$2/(1+EXP($I$3*(COUNT($I$9:Z$9)+$I$4))),TREND($D16:$E16,$D$8:$E$8,Z$9))</f>
        <v>0.52036538057670834</v>
      </c>
      <c r="AA17" s="15">
        <f>IF($F16="s-curve",$D16+($E16-$D16)*$I$2/(1+EXP($I$3*(COUNT($I$9:AA$9)+$I$4))),TREND($D16:$E16,$D$8:$E$8,AA$9))</f>
        <v>0.57189229765416438</v>
      </c>
      <c r="AB17" s="15">
        <f>IF($F16="s-curve",$D16+($E16-$D16)*$I$2/(1+EXP($I$3*(COUNT($I$9:AB$9)+$I$4))),TREND($D16:$E16,$D$8:$E$8,AB$9))</f>
        <v>0.61732852817913375</v>
      </c>
      <c r="AC17" s="15">
        <f>IF($F16="s-curve",$D16+($E16-$D16)*$I$2/(1+EXP($I$3*(COUNT($I$9:AC$9)+$I$4))),TREND($D16:$E16,$D$8:$E$8,AC$9))</f>
        <v>0.65603668749022148</v>
      </c>
      <c r="AD17" s="15">
        <f>IF($F16="s-curve",$D16+($E16-$D16)*$I$2/(1+EXP($I$3*(COUNT($I$9:AD$9)+$I$4))),TREND($D16:$E16,$D$8:$E$8,AD$9))</f>
        <v>0.68805651336492291</v>
      </c>
      <c r="AE17" s="15">
        <f>IF($F16="s-curve",$D16+($E16-$D16)*$I$2/(1+EXP($I$3*(COUNT($I$9:AE$9)+$I$4))),TREND($D16:$E16,$D$8:$E$8,AE$9))</f>
        <v>0.7139049216584451</v>
      </c>
      <c r="AF17" s="15">
        <f>IF($F16="s-curve",$D16+($E16-$D16)*$I$2/(1+EXP($I$3*(COUNT($I$9:AF$9)+$I$4))),TREND($D16:$E16,$D$8:$E$8,AF$9))</f>
        <v>0.73436325878200226</v>
      </c>
      <c r="AG17" s="15">
        <f>IF($F16="s-curve",$D16+($E16-$D16)*$I$2/(1+EXP($I$3*(COUNT($I$9:AG$9)+$I$4))),TREND($D16:$E16,$D$8:$E$8,AG$9))</f>
        <v>0.75030381303744376</v>
      </c>
      <c r="AH17" s="15">
        <f>IF($F16="s-curve",$D16+($E16-$D16)*$I$2/(1+EXP($I$3*(COUNT($I$9:AH$9)+$I$4))),TREND($D16:$E16,$D$8:$E$8,AH$9))</f>
        <v>0.76257329753615732</v>
      </c>
      <c r="AI17" s="15">
        <f>IF($F16="s-curve",$D16+($E16-$D16)*$I$2/(1+EXP($I$3*(COUNT($I$9:AI$9)+$I$4))),TREND($D16:$E16,$D$8:$E$8,AI$9))</f>
        <v>0.77192856497955376</v>
      </c>
      <c r="AJ17" s="15">
        <f>IF($F16="s-curve",$D16+($E16-$D16)*$I$2/(1+EXP($I$3*(COUNT($I$9:AJ$9)+$I$4))),TREND($D16:$E16,$D$8:$E$8,AJ$9))</f>
        <v>0.77901066025063814</v>
      </c>
      <c r="AK17" s="15">
        <f>IF($F16="s-curve",$D16+($E16-$D16)*$I$2/(1+EXP($I$3*(COUNT($I$9:AK$9)+$I$4))),TREND($D16:$E16,$D$8:$E$8,AK$9))</f>
        <v>0.78434278233063237</v>
      </c>
      <c r="AL17" s="15">
        <f>IF($F16="s-curve",$D16+($E16-$D16)*$I$2/(1+EXP($I$3*(COUNT($I$9:AL$9)+$I$4))),TREND($D16:$E16,$D$8:$E$8,AL$9))</f>
        <v>0.78834089387652928</v>
      </c>
      <c r="AM17" s="15">
        <f>IF($F16="s-curve",$D16+($E16-$D16)*$I$2/(1+EXP($I$3*(COUNT($I$9:AM$9)+$I$4))),TREND($D16:$E16,$D$8:$E$8,AM$9))</f>
        <v>0.79132952109742016</v>
      </c>
    </row>
    <row r="18" spans="1:39" x14ac:dyDescent="0.2">
      <c r="C18" s="15" t="s">
        <v>4</v>
      </c>
      <c r="D18" s="15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30"/>
      <c r="I18" s="29">
        <f t="shared" si="1"/>
        <v>3.8057610451262282E-4</v>
      </c>
      <c r="J18" s="15">
        <f>IF($F17="s-curve",$D17+($E17-$D17)*$I$2/(1+EXP($I$3*(COUNT($I$9:J$9)+$I$4))),TREND($D17:$E17,$D$8:$E$8,J$9))</f>
        <v>4.0906921855852346E-4</v>
      </c>
      <c r="K18" s="15">
        <f>IF($F17="s-curve",$D17+($E17-$D17)*$I$2/(1+EXP($I$3*(COUNT($I$9:K$9)+$I$4))),TREND($D17:$E17,$D$8:$E$8,K$9))</f>
        <v>4.3756233260443256E-4</v>
      </c>
      <c r="L18" s="15">
        <f>IF($F17="s-curve",$D17+($E17-$D17)*$I$2/(1+EXP($I$3*(COUNT($I$9:L$9)+$I$4))),TREND($D17:$E17,$D$8:$E$8,L$9))</f>
        <v>4.6605544665034165E-4</v>
      </c>
      <c r="M18" s="15">
        <f>IF($F17="s-curve",$D17+($E17-$D17)*$I$2/(1+EXP($I$3*(COUNT($I$9:M$9)+$I$4))),TREND($D17:$E17,$D$8:$E$8,M$9))</f>
        <v>4.9454856069624381E-4</v>
      </c>
      <c r="N18" s="15">
        <f>IF($F17="s-curve",$D17+($E17-$D17)*$I$2/(1+EXP($I$3*(COUNT($I$9:N$9)+$I$4))),TREND($D17:$E17,$D$8:$E$8,N$9))</f>
        <v>5.2304167474215291E-4</v>
      </c>
      <c r="O18" s="15">
        <f>IF($F17="s-curve",$D17+($E17-$D17)*$I$2/(1+EXP($I$3*(COUNT($I$9:O$9)+$I$4))),TREND($D17:$E17,$D$8:$E$8,O$9))</f>
        <v>5.51534788788062E-4</v>
      </c>
      <c r="P18" s="15">
        <f>IF($F17="s-curve",$D17+($E17-$D17)*$I$2/(1+EXP($I$3*(COUNT($I$9:P$9)+$I$4))),TREND($D17:$E17,$D$8:$E$8,P$9))</f>
        <v>5.8002790283396416E-4</v>
      </c>
      <c r="Q18" s="15">
        <f>IF($F17="s-curve",$D17+($E17-$D17)*$I$2/(1+EXP($I$3*(COUNT($I$9:Q$9)+$I$4))),TREND($D17:$E17,$D$8:$E$8,Q$9))</f>
        <v>6.0852101687987326E-4</v>
      </c>
      <c r="R18" s="15">
        <f>IF($F17="s-curve",$D17+($E17-$D17)*$I$2/(1+EXP($I$3*(COUNT($I$9:R$9)+$I$4))),TREND($D17:$E17,$D$8:$E$8,R$9))</f>
        <v>6.3701413092577541E-4</v>
      </c>
      <c r="S18" s="15">
        <f>IF($F17="s-curve",$D17+($E17-$D17)*$I$2/(1+EXP($I$3*(COUNT($I$9:S$9)+$I$4))),TREND($D17:$E17,$D$8:$E$8,S$9))</f>
        <v>6.6550724497168451E-4</v>
      </c>
      <c r="T18" s="15">
        <f>IF($F17="s-curve",$D17+($E17-$D17)*$I$2/(1+EXP($I$3*(COUNT($I$9:T$9)+$I$4))),TREND($D17:$E17,$D$8:$E$8,T$9))</f>
        <v>6.940003590175936E-4</v>
      </c>
      <c r="U18" s="15">
        <f>IF($F17="s-curve",$D17+($E17-$D17)*$I$2/(1+EXP($I$3*(COUNT($I$9:U$9)+$I$4))),TREND($D17:$E17,$D$8:$E$8,U$9))</f>
        <v>7.2249347306349576E-4</v>
      </c>
      <c r="V18" s="15">
        <f>IF($F17="s-curve",$D17+($E17-$D17)*$I$2/(1+EXP($I$3*(COUNT($I$9:V$9)+$I$4))),TREND($D17:$E17,$D$8:$E$8,V$9))</f>
        <v>7.5098658710940486E-4</v>
      </c>
      <c r="W18" s="15">
        <f>IF($F17="s-curve",$D17+($E17-$D17)*$I$2/(1+EXP($I$3*(COUNT($I$9:W$9)+$I$4))),TREND($D17:$E17,$D$8:$E$8,W$9))</f>
        <v>7.7947970115530701E-4</v>
      </c>
      <c r="X18" s="15">
        <f>IF($F17="s-curve",$D17+($E17-$D17)*$I$2/(1+EXP($I$3*(COUNT($I$9:X$9)+$I$4))),TREND($D17:$E17,$D$8:$E$8,X$9))</f>
        <v>8.0797281520121611E-4</v>
      </c>
      <c r="Y18" s="15">
        <f>IF($F17="s-curve",$D17+($E17-$D17)*$I$2/(1+EXP($I$3*(COUNT($I$9:Y$9)+$I$4))),TREND($D17:$E17,$D$8:$E$8,Y$9))</f>
        <v>8.3646592924712521E-4</v>
      </c>
      <c r="Z18" s="15">
        <f>IF($F17="s-curve",$D17+($E17-$D17)*$I$2/(1+EXP($I$3*(COUNT($I$9:Z$9)+$I$4))),TREND($D17:$E17,$D$8:$E$8,Z$9))</f>
        <v>8.6495904329302736E-4</v>
      </c>
      <c r="AA18" s="15">
        <f>IF($F17="s-curve",$D17+($E17-$D17)*$I$2/(1+EXP($I$3*(COUNT($I$9:AA$9)+$I$4))),TREND($D17:$E17,$D$8:$E$8,AA$9))</f>
        <v>8.9345215733893646E-4</v>
      </c>
      <c r="AB18" s="15">
        <f>IF($F17="s-curve",$D17+($E17-$D17)*$I$2/(1+EXP($I$3*(COUNT($I$9:AB$9)+$I$4))),TREND($D17:$E17,$D$8:$E$8,AB$9))</f>
        <v>9.2194527138483862E-4</v>
      </c>
      <c r="AC18" s="15">
        <f>IF($F17="s-curve",$D17+($E17-$D17)*$I$2/(1+EXP($I$3*(COUNT($I$9:AC$9)+$I$4))),TREND($D17:$E17,$D$8:$E$8,AC$9))</f>
        <v>9.5043838543074771E-4</v>
      </c>
      <c r="AD18" s="15">
        <f>IF($F17="s-curve",$D17+($E17-$D17)*$I$2/(1+EXP($I$3*(COUNT($I$9:AD$9)+$I$4))),TREND($D17:$E17,$D$8:$E$8,AD$9))</f>
        <v>9.7893149947665681E-4</v>
      </c>
      <c r="AE18" s="15">
        <f>IF($F17="s-curve",$D17+($E17-$D17)*$I$2/(1+EXP($I$3*(COUNT($I$9:AE$9)+$I$4))),TREND($D17:$E17,$D$8:$E$8,AE$9))</f>
        <v>1.007424613522559E-3</v>
      </c>
      <c r="AF18" s="15">
        <f>IF($F17="s-curve",$D17+($E17-$D17)*$I$2/(1+EXP($I$3*(COUNT($I$9:AF$9)+$I$4))),TREND($D17:$E17,$D$8:$E$8,AF$9))</f>
        <v>1.0359177275684681E-3</v>
      </c>
      <c r="AG18" s="15">
        <f>IF($F17="s-curve",$D17+($E17-$D17)*$I$2/(1+EXP($I$3*(COUNT($I$9:AG$9)+$I$4))),TREND($D17:$E17,$D$8:$E$8,AG$9))</f>
        <v>1.0644108416143772E-3</v>
      </c>
      <c r="AH18" s="15">
        <f>IF($F17="s-curve",$D17+($E17-$D17)*$I$2/(1+EXP($I$3*(COUNT($I$9:AH$9)+$I$4))),TREND($D17:$E17,$D$8:$E$8,AH$9))</f>
        <v>1.0929039556602793E-3</v>
      </c>
      <c r="AI18" s="15">
        <f>IF($F17="s-curve",$D17+($E17-$D17)*$I$2/(1+EXP($I$3*(COUNT($I$9:AI$9)+$I$4))),TREND($D17:$E17,$D$8:$E$8,AI$9))</f>
        <v>1.1213970697061884E-3</v>
      </c>
      <c r="AJ18" s="15">
        <f>IF($F17="s-curve",$D17+($E17-$D17)*$I$2/(1+EXP($I$3*(COUNT($I$9:AJ$9)+$I$4))),TREND($D17:$E17,$D$8:$E$8,AJ$9))</f>
        <v>1.1498901837520906E-3</v>
      </c>
      <c r="AK18" s="15">
        <f>IF($F17="s-curve",$D17+($E17-$D17)*$I$2/(1+EXP($I$3*(COUNT($I$9:AK$9)+$I$4))),TREND($D17:$E17,$D$8:$E$8,AK$9))</f>
        <v>1.1783832977979997E-3</v>
      </c>
      <c r="AL18" s="15">
        <f>IF($F17="s-curve",$D17+($E17-$D17)*$I$2/(1+EXP($I$3*(COUNT($I$9:AL$9)+$I$4))),TREND($D17:$E17,$D$8:$E$8,AL$9))</f>
        <v>1.2068764118439088E-3</v>
      </c>
      <c r="AM18" s="15">
        <f>IF($F17="s-curve",$D17+($E17-$D17)*$I$2/(1+EXP($I$3*(COUNT($I$9:AM$9)+$I$4))),TREND($D17:$E17,$D$8:$E$8,AM$9))</f>
        <v>1.2353695258898109E-3</v>
      </c>
    </row>
    <row r="19" spans="1:39" x14ac:dyDescent="0.2">
      <c r="C19" s="15" t="s">
        <v>5</v>
      </c>
      <c r="D19" s="29">
        <v>0</v>
      </c>
      <c r="E19" s="21">
        <v>0</v>
      </c>
      <c r="F19" s="9" t="str">
        <f>IF(D19=E19,"n/a",IF(OR(C19="battery electric vehicle",C19="natural gas vehicle",C19="plugin hybrid vehicle"),"s-curve","linear"))</f>
        <v>n/a</v>
      </c>
      <c r="H19" s="30"/>
      <c r="I19" s="29">
        <f t="shared" si="1"/>
        <v>1</v>
      </c>
      <c r="J19" s="15">
        <f>IF($F18="s-curve",$D18+($E18-$D18)*$I$2/(1+EXP($I$3*(COUNT($I$9:J$9)+$I$4))),TREND($D18:$E18,$D$8:$E$8,J$9))</f>
        <v>1</v>
      </c>
      <c r="K19" s="15">
        <f>IF($F18="s-curve",$D18+($E18-$D18)*$I$2/(1+EXP($I$3*(COUNT($I$9:K$9)+$I$4))),TREND($D18:$E18,$D$8:$E$8,K$9))</f>
        <v>1</v>
      </c>
      <c r="L19" s="15">
        <f>IF($F18="s-curve",$D18+($E18-$D18)*$I$2/(1+EXP($I$3*(COUNT($I$9:L$9)+$I$4))),TREND($D18:$E18,$D$8:$E$8,L$9))</f>
        <v>1</v>
      </c>
      <c r="M19" s="15">
        <f>IF($F18="s-curve",$D18+($E18-$D18)*$I$2/(1+EXP($I$3*(COUNT($I$9:M$9)+$I$4))),TREND($D18:$E18,$D$8:$E$8,M$9))</f>
        <v>1</v>
      </c>
      <c r="N19" s="15">
        <f>IF($F18="s-curve",$D18+($E18-$D18)*$I$2/(1+EXP($I$3*(COUNT($I$9:N$9)+$I$4))),TREND($D18:$E18,$D$8:$E$8,N$9))</f>
        <v>1</v>
      </c>
      <c r="O19" s="15">
        <f>IF($F18="s-curve",$D18+($E18-$D18)*$I$2/(1+EXP($I$3*(COUNT($I$9:O$9)+$I$4))),TREND($D18:$E18,$D$8:$E$8,O$9))</f>
        <v>1</v>
      </c>
      <c r="P19" s="15">
        <f>IF($F18="s-curve",$D18+($E18-$D18)*$I$2/(1+EXP($I$3*(COUNT($I$9:P$9)+$I$4))),TREND($D18:$E18,$D$8:$E$8,P$9))</f>
        <v>1</v>
      </c>
      <c r="Q19" s="15">
        <f>IF($F18="s-curve",$D18+($E18-$D18)*$I$2/(1+EXP($I$3*(COUNT($I$9:Q$9)+$I$4))),TREND($D18:$E18,$D$8:$E$8,Q$9))</f>
        <v>1</v>
      </c>
      <c r="R19" s="15">
        <f>IF($F18="s-curve",$D18+($E18-$D18)*$I$2/(1+EXP($I$3*(COUNT($I$9:R$9)+$I$4))),TREND($D18:$E18,$D$8:$E$8,R$9))</f>
        <v>1</v>
      </c>
      <c r="S19" s="15">
        <f>IF($F18="s-curve",$D18+($E18-$D18)*$I$2/(1+EXP($I$3*(COUNT($I$9:S$9)+$I$4))),TREND($D18:$E18,$D$8:$E$8,S$9))</f>
        <v>1</v>
      </c>
      <c r="T19" s="15">
        <f>IF($F18="s-curve",$D18+($E18-$D18)*$I$2/(1+EXP($I$3*(COUNT($I$9:T$9)+$I$4))),TREND($D18:$E18,$D$8:$E$8,T$9))</f>
        <v>1</v>
      </c>
      <c r="U19" s="15">
        <f>IF($F18="s-curve",$D18+($E18-$D18)*$I$2/(1+EXP($I$3*(COUNT($I$9:U$9)+$I$4))),TREND($D18:$E18,$D$8:$E$8,U$9))</f>
        <v>1</v>
      </c>
      <c r="V19" s="15">
        <f>IF($F18="s-curve",$D18+($E18-$D18)*$I$2/(1+EXP($I$3*(COUNT($I$9:V$9)+$I$4))),TREND($D18:$E18,$D$8:$E$8,V$9))</f>
        <v>1</v>
      </c>
      <c r="W19" s="15">
        <f>IF($F18="s-curve",$D18+($E18-$D18)*$I$2/(1+EXP($I$3*(COUNT($I$9:W$9)+$I$4))),TREND($D18:$E18,$D$8:$E$8,W$9))</f>
        <v>1</v>
      </c>
      <c r="X19" s="15">
        <f>IF($F18="s-curve",$D18+($E18-$D18)*$I$2/(1+EXP($I$3*(COUNT($I$9:X$9)+$I$4))),TREND($D18:$E18,$D$8:$E$8,X$9))</f>
        <v>1</v>
      </c>
      <c r="Y19" s="15">
        <f>IF($F18="s-curve",$D18+($E18-$D18)*$I$2/(1+EXP($I$3*(COUNT($I$9:Y$9)+$I$4))),TREND($D18:$E18,$D$8:$E$8,Y$9))</f>
        <v>1</v>
      </c>
      <c r="Z19" s="15">
        <f>IF($F18="s-curve",$D18+($E18-$D18)*$I$2/(1+EXP($I$3*(COUNT($I$9:Z$9)+$I$4))),TREND($D18:$E18,$D$8:$E$8,Z$9))</f>
        <v>1</v>
      </c>
      <c r="AA19" s="15">
        <f>IF($F18="s-curve",$D18+($E18-$D18)*$I$2/(1+EXP($I$3*(COUNT($I$9:AA$9)+$I$4))),TREND($D18:$E18,$D$8:$E$8,AA$9))</f>
        <v>1</v>
      </c>
      <c r="AB19" s="15">
        <f>IF($F18="s-curve",$D18+($E18-$D18)*$I$2/(1+EXP($I$3*(COUNT($I$9:AB$9)+$I$4))),TREND($D18:$E18,$D$8:$E$8,AB$9))</f>
        <v>1</v>
      </c>
      <c r="AC19" s="15">
        <f>IF($F18="s-curve",$D18+($E18-$D18)*$I$2/(1+EXP($I$3*(COUNT($I$9:AC$9)+$I$4))),TREND($D18:$E18,$D$8:$E$8,AC$9))</f>
        <v>1</v>
      </c>
      <c r="AD19" s="15">
        <f>IF($F18="s-curve",$D18+($E18-$D18)*$I$2/(1+EXP($I$3*(COUNT($I$9:AD$9)+$I$4))),TREND($D18:$E18,$D$8:$E$8,AD$9))</f>
        <v>1</v>
      </c>
      <c r="AE19" s="15">
        <f>IF($F18="s-curve",$D18+($E18-$D18)*$I$2/(1+EXP($I$3*(COUNT($I$9:AE$9)+$I$4))),TREND($D18:$E18,$D$8:$E$8,AE$9))</f>
        <v>1</v>
      </c>
      <c r="AF19" s="15">
        <f>IF($F18="s-curve",$D18+($E18-$D18)*$I$2/(1+EXP($I$3*(COUNT($I$9:AF$9)+$I$4))),TREND($D18:$E18,$D$8:$E$8,AF$9))</f>
        <v>1</v>
      </c>
      <c r="AG19" s="15">
        <f>IF($F18="s-curve",$D18+($E18-$D18)*$I$2/(1+EXP($I$3*(COUNT($I$9:AG$9)+$I$4))),TREND($D18:$E18,$D$8:$E$8,AG$9))</f>
        <v>1</v>
      </c>
      <c r="AH19" s="15">
        <f>IF($F18="s-curve",$D18+($E18-$D18)*$I$2/(1+EXP($I$3*(COUNT($I$9:AH$9)+$I$4))),TREND($D18:$E18,$D$8:$E$8,AH$9))</f>
        <v>1</v>
      </c>
      <c r="AI19" s="15">
        <f>IF($F18="s-curve",$D18+($E18-$D18)*$I$2/(1+EXP($I$3*(COUNT($I$9:AI$9)+$I$4))),TREND($D18:$E18,$D$8:$E$8,AI$9))</f>
        <v>1</v>
      </c>
      <c r="AJ19" s="15">
        <f>IF($F18="s-curve",$D18+($E18-$D18)*$I$2/(1+EXP($I$3*(COUNT($I$9:AJ$9)+$I$4))),TREND($D18:$E18,$D$8:$E$8,AJ$9))</f>
        <v>1</v>
      </c>
      <c r="AK19" s="15">
        <f>IF($F18="s-curve",$D18+($E18-$D18)*$I$2/(1+EXP($I$3*(COUNT($I$9:AK$9)+$I$4))),TREND($D18:$E18,$D$8:$E$8,AK$9))</f>
        <v>1</v>
      </c>
      <c r="AL19" s="15">
        <f>IF($F18="s-curve",$D18+($E18-$D18)*$I$2/(1+EXP($I$3*(COUNT($I$9:AL$9)+$I$4))),TREND($D18:$E18,$D$8:$E$8,AL$9))</f>
        <v>1</v>
      </c>
      <c r="AM19" s="15">
        <f>IF($F18="s-curve",$D18+($E18-$D18)*$I$2/(1+EXP($I$3*(COUNT($I$9:AM$9)+$I$4))),TREND($D18:$E18,$D$8:$E$8,AM$9))</f>
        <v>1</v>
      </c>
    </row>
    <row r="20" spans="1:39" x14ac:dyDescent="0.2">
      <c r="C20" s="15" t="s">
        <v>6</v>
      </c>
      <c r="D20" s="29">
        <f>D13</f>
        <v>2.365708179750064E-3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30"/>
      <c r="I20" s="29">
        <f t="shared" si="1"/>
        <v>0</v>
      </c>
      <c r="J20" s="15">
        <f>IF($F19="s-curve",$D19+($E19-$D19)*$I$2/(1+EXP($I$3*(COUNT($I$9:J$9)+$I$4))),TREND($D19:$E19,$D$8:$E$8,J$9))</f>
        <v>0</v>
      </c>
      <c r="K20" s="15">
        <f>IF($F19="s-curve",$D19+($E19-$D19)*$I$2/(1+EXP($I$3*(COUNT($I$9:K$9)+$I$4))),TREND($D19:$E19,$D$8:$E$8,K$9))</f>
        <v>0</v>
      </c>
      <c r="L20" s="15">
        <f>IF($F19="s-curve",$D19+($E19-$D19)*$I$2/(1+EXP($I$3*(COUNT($I$9:L$9)+$I$4))),TREND($D19:$E19,$D$8:$E$8,L$9))</f>
        <v>0</v>
      </c>
      <c r="M20" s="15">
        <f>IF($F19="s-curve",$D19+($E19-$D19)*$I$2/(1+EXP($I$3*(COUNT($I$9:M$9)+$I$4))),TREND($D19:$E19,$D$8:$E$8,M$9))</f>
        <v>0</v>
      </c>
      <c r="N20" s="15">
        <f>IF($F19="s-curve",$D19+($E19-$D19)*$I$2/(1+EXP($I$3*(COUNT($I$9:N$9)+$I$4))),TREND($D19:$E19,$D$8:$E$8,N$9))</f>
        <v>0</v>
      </c>
      <c r="O20" s="15">
        <f>IF($F19="s-curve",$D19+($E19-$D19)*$I$2/(1+EXP($I$3*(COUNT($I$9:O$9)+$I$4))),TREND($D19:$E19,$D$8:$E$8,O$9))</f>
        <v>0</v>
      </c>
      <c r="P20" s="15">
        <f>IF($F19="s-curve",$D19+($E19-$D19)*$I$2/(1+EXP($I$3*(COUNT($I$9:P$9)+$I$4))),TREND($D19:$E19,$D$8:$E$8,P$9))</f>
        <v>0</v>
      </c>
      <c r="Q20" s="15">
        <f>IF($F19="s-curve",$D19+($E19-$D19)*$I$2/(1+EXP($I$3*(COUNT($I$9:Q$9)+$I$4))),TREND($D19:$E19,$D$8:$E$8,Q$9))</f>
        <v>0</v>
      </c>
      <c r="R20" s="15">
        <f>IF($F19="s-curve",$D19+($E19-$D19)*$I$2/(1+EXP($I$3*(COUNT($I$9:R$9)+$I$4))),TREND($D19:$E19,$D$8:$E$8,R$9))</f>
        <v>0</v>
      </c>
      <c r="S20" s="15">
        <f>IF($F19="s-curve",$D19+($E19-$D19)*$I$2/(1+EXP($I$3*(COUNT($I$9:S$9)+$I$4))),TREND($D19:$E19,$D$8:$E$8,S$9))</f>
        <v>0</v>
      </c>
      <c r="T20" s="15">
        <f>IF($F19="s-curve",$D19+($E19-$D19)*$I$2/(1+EXP($I$3*(COUNT($I$9:T$9)+$I$4))),TREND($D19:$E19,$D$8:$E$8,T$9))</f>
        <v>0</v>
      </c>
      <c r="U20" s="15">
        <f>IF($F19="s-curve",$D19+($E19-$D19)*$I$2/(1+EXP($I$3*(COUNT($I$9:U$9)+$I$4))),TREND($D19:$E19,$D$8:$E$8,U$9))</f>
        <v>0</v>
      </c>
      <c r="V20" s="15">
        <f>IF($F19="s-curve",$D19+($E19-$D19)*$I$2/(1+EXP($I$3*(COUNT($I$9:V$9)+$I$4))),TREND($D19:$E19,$D$8:$E$8,V$9))</f>
        <v>0</v>
      </c>
      <c r="W20" s="15">
        <f>IF($F19="s-curve",$D19+($E19-$D19)*$I$2/(1+EXP($I$3*(COUNT($I$9:W$9)+$I$4))),TREND($D19:$E19,$D$8:$E$8,W$9))</f>
        <v>0</v>
      </c>
      <c r="X20" s="15">
        <f>IF($F19="s-curve",$D19+($E19-$D19)*$I$2/(1+EXP($I$3*(COUNT($I$9:X$9)+$I$4))),TREND($D19:$E19,$D$8:$E$8,X$9))</f>
        <v>0</v>
      </c>
      <c r="Y20" s="15">
        <f>IF($F19="s-curve",$D19+($E19-$D19)*$I$2/(1+EXP($I$3*(COUNT($I$9:Y$9)+$I$4))),TREND($D19:$E19,$D$8:$E$8,Y$9))</f>
        <v>0</v>
      </c>
      <c r="Z20" s="15">
        <f>IF($F19="s-curve",$D19+($E19-$D19)*$I$2/(1+EXP($I$3*(COUNT($I$9:Z$9)+$I$4))),TREND($D19:$E19,$D$8:$E$8,Z$9))</f>
        <v>0</v>
      </c>
      <c r="AA20" s="15">
        <f>IF($F19="s-curve",$D19+($E19-$D19)*$I$2/(1+EXP($I$3*(COUNT($I$9:AA$9)+$I$4))),TREND($D19:$E19,$D$8:$E$8,AA$9))</f>
        <v>0</v>
      </c>
      <c r="AB20" s="15">
        <f>IF($F19="s-curve",$D19+($E19-$D19)*$I$2/(1+EXP($I$3*(COUNT($I$9:AB$9)+$I$4))),TREND($D19:$E19,$D$8:$E$8,AB$9))</f>
        <v>0</v>
      </c>
      <c r="AC20" s="15">
        <f>IF($F19="s-curve",$D19+($E19-$D19)*$I$2/(1+EXP($I$3*(COUNT($I$9:AC$9)+$I$4))),TREND($D19:$E19,$D$8:$E$8,AC$9))</f>
        <v>0</v>
      </c>
      <c r="AD20" s="15">
        <f>IF($F19="s-curve",$D19+($E19-$D19)*$I$2/(1+EXP($I$3*(COUNT($I$9:AD$9)+$I$4))),TREND($D19:$E19,$D$8:$E$8,AD$9))</f>
        <v>0</v>
      </c>
      <c r="AE20" s="15">
        <f>IF($F19="s-curve",$D19+($E19-$D19)*$I$2/(1+EXP($I$3*(COUNT($I$9:AE$9)+$I$4))),TREND($D19:$E19,$D$8:$E$8,AE$9))</f>
        <v>0</v>
      </c>
      <c r="AF20" s="15">
        <f>IF($F19="s-curve",$D19+($E19-$D19)*$I$2/(1+EXP($I$3*(COUNT($I$9:AF$9)+$I$4))),TREND($D19:$E19,$D$8:$E$8,AF$9))</f>
        <v>0</v>
      </c>
      <c r="AG20" s="15">
        <f>IF($F19="s-curve",$D19+($E19-$D19)*$I$2/(1+EXP($I$3*(COUNT($I$9:AG$9)+$I$4))),TREND($D19:$E19,$D$8:$E$8,AG$9))</f>
        <v>0</v>
      </c>
      <c r="AH20" s="15">
        <f>IF($F19="s-curve",$D19+($E19-$D19)*$I$2/(1+EXP($I$3*(COUNT($I$9:AH$9)+$I$4))),TREND($D19:$E19,$D$8:$E$8,AH$9))</f>
        <v>0</v>
      </c>
      <c r="AI20" s="15">
        <f>IF($F19="s-curve",$D19+($E19-$D19)*$I$2/(1+EXP($I$3*(COUNT($I$9:AI$9)+$I$4))),TREND($D19:$E19,$D$8:$E$8,AI$9))</f>
        <v>0</v>
      </c>
      <c r="AJ20" s="15">
        <f>IF($F19="s-curve",$D19+($E19-$D19)*$I$2/(1+EXP($I$3*(COUNT($I$9:AJ$9)+$I$4))),TREND($D19:$E19,$D$8:$E$8,AJ$9))</f>
        <v>0</v>
      </c>
      <c r="AK20" s="15">
        <f>IF($F19="s-curve",$D19+($E19-$D19)*$I$2/(1+EXP($I$3*(COUNT($I$9:AK$9)+$I$4))),TREND($D19:$E19,$D$8:$E$8,AK$9))</f>
        <v>0</v>
      </c>
      <c r="AL20" s="15">
        <f>IF($F19="s-curve",$D19+($E19-$D19)*$I$2/(1+EXP($I$3*(COUNT($I$9:AL$9)+$I$4))),TREND($D19:$E19,$D$8:$E$8,AL$9))</f>
        <v>0</v>
      </c>
      <c r="AM20" s="15">
        <f>IF($F19="s-curve",$D19+($E19-$D19)*$I$2/(1+EXP($I$3*(COUNT($I$9:AM$9)+$I$4))),TREND($D19:$E19,$D$8:$E$8,AM$9))</f>
        <v>0</v>
      </c>
    </row>
    <row r="21" spans="1:39" x14ac:dyDescent="0.2">
      <c r="C21" s="15" t="s">
        <v>128</v>
      </c>
      <c r="D21" s="29">
        <f>'SYVbT-freight'!G2/SUM('SYVbT-freight'!2:2)</f>
        <v>1.2005571835502327E-4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30"/>
      <c r="I21" s="29">
        <f t="shared" si="1"/>
        <v>2.365708179750064E-3</v>
      </c>
      <c r="J21" s="15">
        <f>IF($F20="s-curve",$D20+($E20-$D20)*$I$2/(1+EXP($I$3*(COUNT($I$9:J$9)+$I$4))),TREND($D20:$E20,$D$8:$E$8,J$9))</f>
        <v>3.2991469742441625E-3</v>
      </c>
      <c r="K21" s="15">
        <f>IF($F20="s-curve",$D20+($E20-$D20)*$I$2/(1+EXP($I$3*(COUNT($I$9:K$9)+$I$4))),TREND($D20:$E20,$D$8:$E$8,K$9))</f>
        <v>3.6192394738005637E-3</v>
      </c>
      <c r="L21" s="15">
        <f>IF($F20="s-curve",$D20+($E20-$D20)*$I$2/(1+EXP($I$3*(COUNT($I$9:L$9)+$I$4))),TREND($D20:$E20,$D$8:$E$8,L$9))</f>
        <v>4.0461340876531242E-3</v>
      </c>
      <c r="M21" s="15">
        <f>IF($F20="s-curve",$D20+($E20-$D20)*$I$2/(1+EXP($I$3*(COUNT($I$9:M$9)+$I$4))),TREND($D20:$E20,$D$8:$E$8,M$9))</f>
        <v>4.6131331699434466E-3</v>
      </c>
      <c r="N21" s="15">
        <f>IF($F20="s-curve",$D20+($E20-$D20)*$I$2/(1+EXP($I$3*(COUNT($I$9:N$9)+$I$4))),TREND($D20:$E20,$D$8:$E$8,N$9))</f>
        <v>5.362124513881435E-3</v>
      </c>
      <c r="O21" s="15">
        <f>IF($F20="s-curve",$D20+($E20-$D20)*$I$2/(1+EXP($I$3*(COUNT($I$9:O$9)+$I$4))),TREND($D20:$E20,$D$8:$E$8,O$9))</f>
        <v>6.3444307643141075E-3</v>
      </c>
      <c r="P21" s="15">
        <f>IF($F20="s-curve",$D20+($E20-$D20)*$I$2/(1+EXP($I$3*(COUNT($I$9:P$9)+$I$4))),TREND($D20:$E20,$D$8:$E$8,P$9))</f>
        <v>7.6206462468898636E-3</v>
      </c>
      <c r="Q21" s="15">
        <f>IF($F20="s-curve",$D20+($E20-$D20)*$I$2/(1+EXP($I$3*(COUNT($I$9:Q$9)+$I$4))),TREND($D20:$E20,$D$8:$E$8,Q$9))</f>
        <v>9.2585595945970343E-3</v>
      </c>
      <c r="R21" s="15">
        <f>IF($F20="s-curve",$D20+($E20-$D20)*$I$2/(1+EXP($I$3*(COUNT($I$9:R$9)+$I$4))),TREND($D20:$E20,$D$8:$E$8,R$9))</f>
        <v>1.1328007013771409E-2</v>
      </c>
      <c r="S21" s="15">
        <f>IF($F20="s-curve",$D20+($E20-$D20)*$I$2/(1+EXP($I$3*(COUNT($I$9:S$9)+$I$4))),TREND($D20:$E20,$D$8:$E$8,S$9))</f>
        <v>1.3891543819069384E-2</v>
      </c>
      <c r="T21" s="15">
        <f>IF($F20="s-curve",$D20+($E20-$D20)*$I$2/(1+EXP($I$3*(COUNT($I$9:T$9)+$I$4))),TREND($D20:$E20,$D$8:$E$8,T$9))</f>
        <v>1.6990554770834474E-2</v>
      </c>
      <c r="U21" s="15">
        <f>IF($F20="s-curve",$D20+($E20-$D20)*$I$2/(1+EXP($I$3*(COUNT($I$9:U$9)+$I$4))),TREND($D20:$E20,$D$8:$E$8,U$9))</f>
        <v>2.0628221312200351E-2</v>
      </c>
      <c r="V21" s="15">
        <f>IF($F20="s-curve",$D20+($E20-$D20)*$I$2/(1+EXP($I$3*(COUNT($I$9:V$9)+$I$4))),TREND($D20:$E20,$D$8:$E$8,V$9))</f>
        <v>2.4753513839039468E-2</v>
      </c>
      <c r="W21" s="15">
        <f>IF($F20="s-curve",$D20+($E20-$D20)*$I$2/(1+EXP($I$3*(COUNT($I$9:W$9)+$I$4))),TREND($D20:$E20,$D$8:$E$8,W$9))</f>
        <v>2.9252875632906142E-2</v>
      </c>
      <c r="X21" s="15">
        <f>IF($F20="s-curve",$D20+($E20-$D20)*$I$2/(1+EXP($I$3*(COUNT($I$9:X$9)+$I$4))),TREND($D20:$E20,$D$8:$E$8,X$9))</f>
        <v>3.3956231805034896E-2</v>
      </c>
      <c r="Y21" s="15">
        <f>IF($F20="s-curve",$D20+($E20-$D20)*$I$2/(1+EXP($I$3*(COUNT($I$9:Y$9)+$I$4))),TREND($D20:$E20,$D$8:$E$8,Y$9))</f>
        <v>3.8659587977163651E-2</v>
      </c>
      <c r="Z21" s="15">
        <f>IF($F20="s-curve",$D20+($E20-$D20)*$I$2/(1+EXP($I$3*(COUNT($I$9:Z$9)+$I$4))),TREND($D20:$E20,$D$8:$E$8,Z$9))</f>
        <v>4.3158949771030325E-2</v>
      </c>
      <c r="AA21" s="15">
        <f>IF($F20="s-curve",$D20+($E20-$D20)*$I$2/(1+EXP($I$3*(COUNT($I$9:AA$9)+$I$4))),TREND($D20:$E20,$D$8:$E$8,AA$9))</f>
        <v>4.7284242297869442E-2</v>
      </c>
      <c r="AB21" s="15">
        <f>IF($F20="s-curve",$D20+($E20-$D20)*$I$2/(1+EXP($I$3*(COUNT($I$9:AB$9)+$I$4))),TREND($D20:$E20,$D$8:$E$8,AB$9))</f>
        <v>5.0921908839235315E-2</v>
      </c>
      <c r="AC21" s="15">
        <f>IF($F20="s-curve",$D20+($E20-$D20)*$I$2/(1+EXP($I$3*(COUNT($I$9:AC$9)+$I$4))),TREND($D20:$E20,$D$8:$E$8,AC$9))</f>
        <v>5.4020919791000405E-2</v>
      </c>
      <c r="AD21" s="15">
        <f>IF($F20="s-curve",$D20+($E20-$D20)*$I$2/(1+EXP($I$3*(COUNT($I$9:AD$9)+$I$4))),TREND($D20:$E20,$D$8:$E$8,AD$9))</f>
        <v>5.6584456596298391E-2</v>
      </c>
      <c r="AE21" s="15">
        <f>IF($F20="s-curve",$D20+($E20-$D20)*$I$2/(1+EXP($I$3*(COUNT($I$9:AE$9)+$I$4))),TREND($D20:$E20,$D$8:$E$8,AE$9))</f>
        <v>5.8653904015472762E-2</v>
      </c>
      <c r="AF21" s="15">
        <f>IF($F20="s-curve",$D20+($E20-$D20)*$I$2/(1+EXP($I$3*(COUNT($I$9:AF$9)+$I$4))),TREND($D20:$E20,$D$8:$E$8,AF$9))</f>
        <v>6.0291817363179935E-2</v>
      </c>
      <c r="AG21" s="15">
        <f>IF($F20="s-curve",$D20+($E20-$D20)*$I$2/(1+EXP($I$3*(COUNT($I$9:AG$9)+$I$4))),TREND($D20:$E20,$D$8:$E$8,AG$9))</f>
        <v>6.1568032845755689E-2</v>
      </c>
      <c r="AH21" s="15">
        <f>IF($F20="s-curve",$D20+($E20-$D20)*$I$2/(1+EXP($I$3*(COUNT($I$9:AH$9)+$I$4))),TREND($D20:$E20,$D$8:$E$8,AH$9))</f>
        <v>6.2550339096188373E-2</v>
      </c>
      <c r="AI21" s="15">
        <f>IF($F20="s-curve",$D20+($E20-$D20)*$I$2/(1+EXP($I$3*(COUNT($I$9:AI$9)+$I$4))),TREND($D20:$E20,$D$8:$E$8,AI$9))</f>
        <v>6.3299330440126353E-2</v>
      </c>
      <c r="AJ21" s="15">
        <f>IF($F20="s-curve",$D20+($E20-$D20)*$I$2/(1+EXP($I$3*(COUNT($I$9:AJ$9)+$I$4))),TREND($D20:$E20,$D$8:$E$8,AJ$9))</f>
        <v>6.3866329522416665E-2</v>
      </c>
      <c r="AK21" s="15">
        <f>IF($F20="s-curve",$D20+($E20-$D20)*$I$2/(1+EXP($I$3*(COUNT($I$9:AK$9)+$I$4))),TREND($D20:$E20,$D$8:$E$8,AK$9))</f>
        <v>6.4293224136269242E-2</v>
      </c>
      <c r="AL21" s="15">
        <f>IF($F20="s-curve",$D20+($E20-$D20)*$I$2/(1+EXP($I$3*(COUNT($I$9:AL$9)+$I$4))),TREND($D20:$E20,$D$8:$E$8,AL$9))</f>
        <v>6.4613316635825632E-2</v>
      </c>
      <c r="AM21" s="15">
        <f>IF($F20="s-curve",$D20+($E20-$D20)*$I$2/(1+EXP($I$3*(COUNT($I$9:AM$9)+$I$4))),TREND($D20:$E20,$D$8:$E$8,AM$9))</f>
        <v>6.4852588888836923E-2</v>
      </c>
    </row>
    <row r="22" spans="1:39" ht="16" thickBot="1" x14ac:dyDescent="0.25">
      <c r="A22" s="32"/>
      <c r="B22" s="32"/>
      <c r="C22" s="32" t="s">
        <v>129</v>
      </c>
      <c r="D22" s="38">
        <f>'SYVbT-freight'!H2/SUM('SYVbT-freight'!2:2)</f>
        <v>0</v>
      </c>
      <c r="E22" s="38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30"/>
      <c r="I22" s="29">
        <f t="shared" si="1"/>
        <v>1.2005571835502327E-4</v>
      </c>
      <c r="J22" s="15">
        <f>IF($F21="s-curve",$D21+($E21-$D21)*$I$2/(1+EXP($I$3*(COUNT($I$9:J$9)+$I$4))),TREND($D21:$E21,$D$8:$E$8,J$9))</f>
        <v>1.4477556243283618E-4</v>
      </c>
      <c r="K22" s="15">
        <f>IF($F21="s-curve",$D21+($E21-$D21)*$I$2/(1+EXP($I$3*(COUNT($I$9:K$9)+$I$4))),TREND($D21:$E21,$D$8:$E$8,K$9))</f>
        <v>1.694954065106502E-4</v>
      </c>
      <c r="L22" s="15">
        <f>IF($F21="s-curve",$D21+($E21-$D21)*$I$2/(1+EXP($I$3*(COUNT($I$9:L$9)+$I$4))),TREND($D21:$E21,$D$8:$E$8,L$9))</f>
        <v>1.9421525058846423E-4</v>
      </c>
      <c r="M22" s="15">
        <f>IF($F21="s-curve",$D21+($E21-$D21)*$I$2/(1+EXP($I$3*(COUNT($I$9:M$9)+$I$4))),TREND($D21:$E21,$D$8:$E$8,M$9))</f>
        <v>2.1893509466627131E-4</v>
      </c>
      <c r="N22" s="15">
        <f>IF($F21="s-curve",$D21+($E21-$D21)*$I$2/(1+EXP($I$3*(COUNT($I$9:N$9)+$I$4))),TREND($D21:$E21,$D$8:$E$8,N$9))</f>
        <v>2.4365493874408534E-4</v>
      </c>
      <c r="O22" s="15">
        <f>IF($F21="s-curve",$D21+($E21-$D21)*$I$2/(1+EXP($I$3*(COUNT($I$9:O$9)+$I$4))),TREND($D21:$E21,$D$8:$E$8,O$9))</f>
        <v>2.6837478282189936E-4</v>
      </c>
      <c r="P22" s="15">
        <f>IF($F21="s-curve",$D21+($E21-$D21)*$I$2/(1+EXP($I$3*(COUNT($I$9:P$9)+$I$4))),TREND($D21:$E21,$D$8:$E$8,P$9))</f>
        <v>2.9309462689970645E-4</v>
      </c>
      <c r="Q22" s="15">
        <f>IF($F21="s-curve",$D21+($E21-$D21)*$I$2/(1+EXP($I$3*(COUNT($I$9:Q$9)+$I$4))),TREND($D21:$E21,$D$8:$E$8,Q$9))</f>
        <v>3.1781447097752047E-4</v>
      </c>
      <c r="R22" s="15">
        <f>IF($F21="s-curve",$D21+($E21-$D21)*$I$2/(1+EXP($I$3*(COUNT($I$9:R$9)+$I$4))),TREND($D21:$E21,$D$8:$E$8,R$9))</f>
        <v>3.4253431505533449E-4</v>
      </c>
      <c r="S22" s="15">
        <f>IF($F21="s-curve",$D21+($E21-$D21)*$I$2/(1+EXP($I$3*(COUNT($I$9:S$9)+$I$4))),TREND($D21:$E21,$D$8:$E$8,S$9))</f>
        <v>3.6725415913314158E-4</v>
      </c>
      <c r="T22" s="15">
        <f>IF($F21="s-curve",$D21+($E21-$D21)*$I$2/(1+EXP($I$3*(COUNT($I$9:T$9)+$I$4))),TREND($D21:$E21,$D$8:$E$8,T$9))</f>
        <v>3.919740032109556E-4</v>
      </c>
      <c r="U22" s="15">
        <f>IF($F21="s-curve",$D21+($E21-$D21)*$I$2/(1+EXP($I$3*(COUNT($I$9:U$9)+$I$4))),TREND($D21:$E21,$D$8:$E$8,U$9))</f>
        <v>4.1669384728876963E-4</v>
      </c>
      <c r="V22" s="15">
        <f>IF($F21="s-curve",$D21+($E21-$D21)*$I$2/(1+EXP($I$3*(COUNT($I$9:V$9)+$I$4))),TREND($D21:$E21,$D$8:$E$8,V$9))</f>
        <v>4.4141369136657671E-4</v>
      </c>
      <c r="W22" s="15">
        <f>IF($F21="s-curve",$D21+($E21-$D21)*$I$2/(1+EXP($I$3*(COUNT($I$9:W$9)+$I$4))),TREND($D21:$E21,$D$8:$E$8,W$9))</f>
        <v>4.6613353544439073E-4</v>
      </c>
      <c r="X22" s="15">
        <f>IF($F21="s-curve",$D21+($E21-$D21)*$I$2/(1+EXP($I$3*(COUNT($I$9:X$9)+$I$4))),TREND($D21:$E21,$D$8:$E$8,X$9))</f>
        <v>4.9085337952219782E-4</v>
      </c>
      <c r="Y22" s="15">
        <f>IF($F21="s-curve",$D21+($E21-$D21)*$I$2/(1+EXP($I$3*(COUNT($I$9:Y$9)+$I$4))),TREND($D21:$E21,$D$8:$E$8,Y$9))</f>
        <v>5.1557322360001184E-4</v>
      </c>
      <c r="Z22" s="15">
        <f>IF($F21="s-curve",$D21+($E21-$D21)*$I$2/(1+EXP($I$3*(COUNT($I$9:Z$9)+$I$4))),TREND($D21:$E21,$D$8:$E$8,Z$9))</f>
        <v>5.4029306767782587E-4</v>
      </c>
      <c r="AA22" s="15">
        <f>IF($F21="s-curve",$D21+($E21-$D21)*$I$2/(1+EXP($I$3*(COUNT($I$9:AA$9)+$I$4))),TREND($D21:$E21,$D$8:$E$8,AA$9))</f>
        <v>5.6501291175563295E-4</v>
      </c>
      <c r="AB22" s="15">
        <f>IF($F21="s-curve",$D21+($E21-$D21)*$I$2/(1+EXP($I$3*(COUNT($I$9:AB$9)+$I$4))),TREND($D21:$E21,$D$8:$E$8,AB$9))</f>
        <v>5.8973275583344698E-4</v>
      </c>
      <c r="AC22" s="15">
        <f>IF($F21="s-curve",$D21+($E21-$D21)*$I$2/(1+EXP($I$3*(COUNT($I$9:AC$9)+$I$4))),TREND($D21:$E21,$D$8:$E$8,AC$9))</f>
        <v>6.14452599911261E-4</v>
      </c>
      <c r="AD22" s="15">
        <f>IF($F21="s-curve",$D21+($E21-$D21)*$I$2/(1+EXP($I$3*(COUNT($I$9:AD$9)+$I$4))),TREND($D21:$E21,$D$8:$E$8,AD$9))</f>
        <v>6.3917244398906808E-4</v>
      </c>
      <c r="AE22" s="15">
        <f>IF($F21="s-curve",$D21+($E21-$D21)*$I$2/(1+EXP($I$3*(COUNT($I$9:AE$9)+$I$4))),TREND($D21:$E21,$D$8:$E$8,AE$9))</f>
        <v>6.6389228806688211E-4</v>
      </c>
      <c r="AF22" s="15">
        <f>IF($F21="s-curve",$D21+($E21-$D21)*$I$2/(1+EXP($I$3*(COUNT($I$9:AF$9)+$I$4))),TREND($D21:$E21,$D$8:$E$8,AF$9))</f>
        <v>6.8861213214469613E-4</v>
      </c>
      <c r="AG22" s="15">
        <f>IF($F21="s-curve",$D21+($E21-$D21)*$I$2/(1+EXP($I$3*(COUNT($I$9:AG$9)+$I$4))),TREND($D21:$E21,$D$8:$E$8,AG$9))</f>
        <v>7.1333197622250322E-4</v>
      </c>
      <c r="AH22" s="15">
        <f>IF($F21="s-curve",$D21+($E21-$D21)*$I$2/(1+EXP($I$3*(COUNT($I$9:AH$9)+$I$4))),TREND($D21:$E21,$D$8:$E$8,AH$9))</f>
        <v>7.3805182030031724E-4</v>
      </c>
      <c r="AI22" s="15">
        <f>IF($F21="s-curve",$D21+($E21-$D21)*$I$2/(1+EXP($I$3*(COUNT($I$9:AI$9)+$I$4))),TREND($D21:$E21,$D$8:$E$8,AI$9))</f>
        <v>7.6277166437813126E-4</v>
      </c>
      <c r="AJ22" s="15">
        <f>IF($F21="s-curve",$D21+($E21-$D21)*$I$2/(1+EXP($I$3*(COUNT($I$9:AJ$9)+$I$4))),TREND($D21:$E21,$D$8:$E$8,AJ$9))</f>
        <v>7.8749150845593835E-4</v>
      </c>
      <c r="AK22" s="15">
        <f>IF($F21="s-curve",$D21+($E21-$D21)*$I$2/(1+EXP($I$3*(COUNT($I$9:AK$9)+$I$4))),TREND($D21:$E21,$D$8:$E$8,AK$9))</f>
        <v>8.1221135253375237E-4</v>
      </c>
      <c r="AL22" s="15">
        <f>IF($F21="s-curve",$D21+($E21-$D21)*$I$2/(1+EXP($I$3*(COUNT($I$9:AL$9)+$I$4))),TREND($D21:$E21,$D$8:$E$8,AL$9))</f>
        <v>8.369311966115664E-4</v>
      </c>
      <c r="AM22" s="15">
        <f>IF($F21="s-curve",$D21+($E21-$D21)*$I$2/(1+EXP($I$3*(COUNT($I$9:AM$9)+$I$4))),TREND($D21:$E21,$D$8:$E$8,AM$9))</f>
        <v>8.6165104068937348E-4</v>
      </c>
    </row>
    <row r="23" spans="1:39" x14ac:dyDescent="0.2">
      <c r="A23" s="15" t="s">
        <v>14</v>
      </c>
      <c r="B23" s="15" t="s">
        <v>20</v>
      </c>
      <c r="C23" s="15" t="s">
        <v>2</v>
      </c>
      <c r="D23" s="29">
        <f>'SYVbT-passenger'!B3/SUM('SYVbT-passenger'!3:3)</f>
        <v>3.0498649660861272E-4</v>
      </c>
      <c r="E23" s="46">
        <v>0.8</v>
      </c>
      <c r="F23" s="9" t="str">
        <f>IF(D23=E23,"n/a",IF(OR(C23="battery electric vehicle",C23="natural gas vehicle",C23="plugin hybrid vehicle"),"s-curve","linear"))</f>
        <v>s-curve</v>
      </c>
      <c r="H23" s="30"/>
      <c r="I23" s="29">
        <f t="shared" si="1"/>
        <v>0</v>
      </c>
      <c r="J23" s="15">
        <f>IF($F22="s-curve",$D22+($E22-$D22)*$I$2/(1+EXP($I$3*(COUNT($I$9:J$9)+$I$4))),TREND($D22:$E22,$D$8:$E$8,J$9))</f>
        <v>4.6511978851365776E-6</v>
      </c>
      <c r="K23" s="15">
        <f>IF($F22="s-curve",$D22+($E22-$D22)*$I$2/(1+EXP($I$3*(COUNT($I$9:K$9)+$I$4))),TREND($D22:$E22,$D$8:$E$8,K$9))</f>
        <v>6.2461750446103416E-6</v>
      </c>
      <c r="L23" s="15">
        <f>IF($F22="s-curve",$D22+($E22-$D22)*$I$2/(1+EXP($I$3*(COUNT($I$9:L$9)+$I$4))),TREND($D22:$E22,$D$8:$E$8,L$9))</f>
        <v>8.3733325367128191E-6</v>
      </c>
      <c r="M23" s="15">
        <f>IF($F22="s-curve",$D22+($E22-$D22)*$I$2/(1+EXP($I$3*(COUNT($I$9:M$9)+$I$4))),TREND($D22:$E22,$D$8:$E$8,M$9))</f>
        <v>1.1198611438745645E-5</v>
      </c>
      <c r="N23" s="15">
        <f>IF($F22="s-curve",$D22+($E22-$D22)*$I$2/(1+EXP($I$3*(COUNT($I$9:N$9)+$I$4))),TREND($D22:$E22,$D$8:$E$8,N$9))</f>
        <v>1.4930732897012287E-5</v>
      </c>
      <c r="O23" s="15">
        <f>IF($F22="s-curve",$D22+($E22-$D22)*$I$2/(1+EXP($I$3*(COUNT($I$9:O$9)+$I$4))),TREND($D22:$E22,$D$8:$E$8,O$9))</f>
        <v>1.9825430633509433E-5</v>
      </c>
      <c r="P23" s="15">
        <f>IF($F22="s-curve",$D22+($E22-$D22)*$I$2/(1+EXP($I$3*(COUNT($I$9:P$9)+$I$4))),TREND($D22:$E22,$D$8:$E$8,P$9))</f>
        <v>2.6184637887962621E-5</v>
      </c>
      <c r="Q23" s="15">
        <f>IF($F22="s-curve",$D22+($E22-$D22)*$I$2/(1+EXP($I$3*(COUNT($I$9:Q$9)+$I$4))),TREND($D22:$E22,$D$8:$E$8,Q$9))</f>
        <v>3.4346136149904345E-5</v>
      </c>
      <c r="R23" s="15">
        <f>IF($F22="s-curve",$D22+($E22-$D22)*$I$2/(1+EXP($I$3*(COUNT($I$9:R$9)+$I$4))),TREND($D22:$E22,$D$8:$E$8,R$9))</f>
        <v>4.465790968689553E-5</v>
      </c>
      <c r="S23" s="15">
        <f>IF($F22="s-curve",$D22+($E22-$D22)*$I$2/(1+EXP($I$3*(COUNT($I$9:S$9)+$I$4))),TREND($D22:$E22,$D$8:$E$8,S$9))</f>
        <v>5.7431663078765201E-5</v>
      </c>
      <c r="T23" s="15">
        <f>IF($F22="s-curve",$D22+($E22-$D22)*$I$2/(1+EXP($I$3*(COUNT($I$9:T$9)+$I$4))),TREND($D22:$E22,$D$8:$E$8,T$9))</f>
        <v>7.2873610927822591E-5</v>
      </c>
      <c r="U23" s="15">
        <f>IF($F22="s-curve",$D22+($E22-$D22)*$I$2/(1+EXP($I$3*(COUNT($I$9:U$9)+$I$4))),TREND($D22:$E22,$D$8:$E$8,U$9))</f>
        <v>9.0999605930208407E-5</v>
      </c>
      <c r="V23" s="15">
        <f>IF($F22="s-curve",$D22+($E22-$D22)*$I$2/(1+EXP($I$3*(COUNT($I$9:V$9)+$I$4))),TREND($D22:$E22,$D$8:$E$8,V$9))</f>
        <v>1.1155537454576398E-4</v>
      </c>
      <c r="W23" s="15">
        <f>IF($F22="s-curve",$D22+($E22-$D22)*$I$2/(1+EXP($I$3*(COUNT($I$9:W$9)+$I$4))),TREND($D22:$E22,$D$8:$E$8,W$9))</f>
        <v>1.3397507917293147E-4</v>
      </c>
      <c r="X23" s="15">
        <f>IF($F22="s-curve",$D22+($E22-$D22)*$I$2/(1+EXP($I$3*(COUNT($I$9:X$9)+$I$4))),TREND($D22:$E22,$D$8:$E$8,X$9))</f>
        <v>1.5741125989510269E-4</v>
      </c>
      <c r="Y23" s="15">
        <f>IF($F22="s-curve",$D22+($E22-$D22)*$I$2/(1+EXP($I$3*(COUNT($I$9:Y$9)+$I$4))),TREND($D22:$E22,$D$8:$E$8,Y$9))</f>
        <v>1.8084744061727391E-4</v>
      </c>
      <c r="Z23" s="15">
        <f>IF($F22="s-curve",$D22+($E22-$D22)*$I$2/(1+EXP($I$3*(COUNT($I$9:Z$9)+$I$4))),TREND($D22:$E22,$D$8:$E$8,Z$9))</f>
        <v>2.0326714524444137E-4</v>
      </c>
      <c r="AA23" s="15">
        <f>IF($F22="s-curve",$D22+($E22-$D22)*$I$2/(1+EXP($I$3*(COUNT($I$9:AA$9)+$I$4))),TREND($D22:$E22,$D$8:$E$8,AA$9))</f>
        <v>2.2382291385999697E-4</v>
      </c>
      <c r="AB23" s="15">
        <f>IF($F22="s-curve",$D22+($E22-$D22)*$I$2/(1+EXP($I$3*(COUNT($I$9:AB$9)+$I$4))),TREND($D22:$E22,$D$8:$E$8,AB$9))</f>
        <v>2.4194890886238276E-4</v>
      </c>
      <c r="AC23" s="15">
        <f>IF($F22="s-curve",$D22+($E22-$D22)*$I$2/(1+EXP($I$3*(COUNT($I$9:AC$9)+$I$4))),TREND($D22:$E22,$D$8:$E$8,AC$9))</f>
        <v>2.5739085671144015E-4</v>
      </c>
      <c r="AD23" s="15">
        <f>IF($F22="s-curve",$D22+($E22-$D22)*$I$2/(1+EXP($I$3*(COUNT($I$9:AD$9)+$I$4))),TREND($D22:$E22,$D$8:$E$8,AD$9))</f>
        <v>2.7016461010330987E-4</v>
      </c>
      <c r="AE23" s="15">
        <f>IF($F22="s-curve",$D22+($E22-$D22)*$I$2/(1+EXP($I$3*(COUNT($I$9:AE$9)+$I$4))),TREND($D22:$E22,$D$8:$E$8,AE$9))</f>
        <v>2.8047638364030105E-4</v>
      </c>
      <c r="AF23" s="15">
        <f>IF($F22="s-curve",$D22+($E22-$D22)*$I$2/(1+EXP($I$3*(COUNT($I$9:AF$9)+$I$4))),TREND($D22:$E22,$D$8:$E$8,AF$9))</f>
        <v>2.8863788190224276E-4</v>
      </c>
      <c r="AG23" s="15">
        <f>IF($F22="s-curve",$D22+($E22-$D22)*$I$2/(1+EXP($I$3*(COUNT($I$9:AG$9)+$I$4))),TREND($D22:$E22,$D$8:$E$8,AG$9))</f>
        <v>2.9499708915669594E-4</v>
      </c>
      <c r="AH23" s="15">
        <f>IF($F22="s-curve",$D22+($E22-$D22)*$I$2/(1+EXP($I$3*(COUNT($I$9:AH$9)+$I$4))),TREND($D22:$E22,$D$8:$E$8,AH$9))</f>
        <v>2.9989178689319312E-4</v>
      </c>
      <c r="AI23" s="15">
        <f>IF($F22="s-curve",$D22+($E22-$D22)*$I$2/(1+EXP($I$3*(COUNT($I$9:AI$9)+$I$4))),TREND($D22:$E22,$D$8:$E$8,AI$9))</f>
        <v>3.0362390835145974E-4</v>
      </c>
      <c r="AJ23" s="15">
        <f>IF($F22="s-curve",$D22+($E22-$D22)*$I$2/(1+EXP($I$3*(COUNT($I$9:AJ$9)+$I$4))),TREND($D22:$E22,$D$8:$E$8,AJ$9))</f>
        <v>3.0644918725349253E-4</v>
      </c>
      <c r="AK23" s="15">
        <f>IF($F22="s-curve",$D22+($E22-$D22)*$I$2/(1+EXP($I$3*(COUNT($I$9:AK$9)+$I$4))),TREND($D22:$E22,$D$8:$E$8,AK$9))</f>
        <v>3.0857634474559505E-4</v>
      </c>
      <c r="AL23" s="15">
        <f>IF($F22="s-curve",$D22+($E22-$D22)*$I$2/(1+EXP($I$3*(COUNT($I$9:AL$9)+$I$4))),TREND($D22:$E22,$D$8:$E$8,AL$9))</f>
        <v>3.1017132190506877E-4</v>
      </c>
      <c r="AM23" s="15">
        <f>IF($F22="s-curve",$D22+($E22-$D22)*$I$2/(1+EXP($I$3*(COUNT($I$9:AM$9)+$I$4))),TREND($D22:$E22,$D$8:$E$8,AM$9))</f>
        <v>3.1136358282645159E-4</v>
      </c>
    </row>
    <row r="24" spans="1:39" x14ac:dyDescent="0.2">
      <c r="C24" s="15" t="s">
        <v>3</v>
      </c>
      <c r="D24" s="29">
        <f>'SYVbT-passenger'!D3/SUM('SYVbT-passenger'!3:3)</f>
        <v>9.9512967866880089E-2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30"/>
      <c r="I24" s="29">
        <f t="shared" si="1"/>
        <v>3.0498649660861272E-4</v>
      </c>
      <c r="J24" s="15">
        <f>IF($F23="s-curve",$D23+($E23-$D23)*$I$2/(1+EXP($I$3*(COUNT($I$9:J$9)+$I$4))),TREND($D23:$E23,$D$8:$E$8,J$9))</f>
        <v>1.2119705971060142E-2</v>
      </c>
      <c r="K24" s="15">
        <f>IF($F23="s-curve",$D23+($E23-$D23)*$I$2/(1+EXP($I$3*(COUNT($I$9:K$9)+$I$4))),TREND($D23:$E23,$D$8:$E$8,K$9))</f>
        <v>1.617118005853314E-2</v>
      </c>
      <c r="L24" s="15">
        <f>IF($F23="s-curve",$D23+($E23-$D23)*$I$2/(1+EXP($I$3*(COUNT($I$9:L$9)+$I$4))),TREND($D23:$E23,$D$8:$E$8,L$9))</f>
        <v>2.1574469634209975E-2</v>
      </c>
      <c r="M24" s="15">
        <f>IF($F23="s-curve",$D23+($E23-$D23)*$I$2/(1+EXP($I$3*(COUNT($I$9:M$9)+$I$4))),TREND($D23:$E23,$D$8:$E$8,M$9))</f>
        <v>2.8751089182321093E-2</v>
      </c>
      <c r="N24" s="15">
        <f>IF($F23="s-curve",$D23+($E23-$D23)*$I$2/(1+EXP($I$3*(COUNT($I$9:N$9)+$I$4))),TREND($D23:$E23,$D$8:$E$8,N$9))</f>
        <v>3.8231220787753012E-2</v>
      </c>
      <c r="O24" s="15">
        <f>IF($F23="s-curve",$D23+($E23-$D23)*$I$2/(1+EXP($I$3*(COUNT($I$9:O$9)+$I$4))),TREND($D23:$E23,$D$8:$E$8,O$9))</f>
        <v>5.0664465318962314E-2</v>
      </c>
      <c r="P24" s="15">
        <f>IF($F23="s-curve",$D23+($E23-$D23)*$I$2/(1+EXP($I$3*(COUNT($I$9:P$9)+$I$4))),TREND($D23:$E23,$D$8:$E$8,P$9))</f>
        <v>6.6817777142429341E-2</v>
      </c>
      <c r="Q24" s="15">
        <f>IF($F23="s-curve",$D23+($E23-$D23)*$I$2/(1+EXP($I$3*(COUNT($I$9:Q$9)+$I$4))),TREND($D23:$E23,$D$8:$E$8,Q$9))</f>
        <v>8.7549170395811365E-2</v>
      </c>
      <c r="R24" s="15">
        <f>IF($F23="s-curve",$D23+($E23-$D23)*$I$2/(1+EXP($I$3*(COUNT($I$9:R$9)+$I$4))),TREND($D23:$E23,$D$8:$E$8,R$9))</f>
        <v>0.11374257575767467</v>
      </c>
      <c r="S24" s="15">
        <f>IF($F23="s-curve",$D23+($E23-$D23)*$I$2/(1+EXP($I$3*(COUNT($I$9:S$9)+$I$4))),TREND($D23:$E23,$D$8:$E$8,S$9))</f>
        <v>0.14618976822029603</v>
      </c>
      <c r="T24" s="15">
        <f>IF($F23="s-curve",$D23+($E23-$D23)*$I$2/(1+EXP($I$3*(COUNT($I$9:T$9)+$I$4))),TREND($D23:$E23,$D$8:$E$8,T$9))</f>
        <v>0.18541456288206218</v>
      </c>
      <c r="U24" s="15">
        <f>IF($F23="s-curve",$D23+($E23-$D23)*$I$2/(1+EXP($I$3*(COUNT($I$9:U$9)+$I$4))),TREND($D23:$E23,$D$8:$E$8,U$9))</f>
        <v>0.23145722789806811</v>
      </c>
      <c r="V24" s="15">
        <f>IF($F23="s-curve",$D23+($E23-$D23)*$I$2/(1+EXP($I$3*(COUNT($I$9:V$9)+$I$4))),TREND($D23:$E23,$D$8:$E$8,V$9))</f>
        <v>0.28367187147421269</v>
      </c>
      <c r="W24" s="15">
        <f>IF($F23="s-curve",$D23+($E23-$D23)*$I$2/(1+EXP($I$3*(COUNT($I$9:W$9)+$I$4))),TREND($D23:$E23,$D$8:$E$8,W$9))</f>
        <v>0.34062118376137823</v>
      </c>
      <c r="X24" s="15">
        <f>IF($F23="s-curve",$D23+($E23-$D23)*$I$2/(1+EXP($I$3*(COUNT($I$9:X$9)+$I$4))),TREND($D23:$E23,$D$8:$E$8,X$9))</f>
        <v>0.40015249324830432</v>
      </c>
      <c r="Y24" s="15">
        <f>IF($F23="s-curve",$D23+($E23-$D23)*$I$2/(1+EXP($I$3*(COUNT($I$9:Y$9)+$I$4))),TREND($D23:$E23,$D$8:$E$8,Y$9))</f>
        <v>0.45968380273523041</v>
      </c>
      <c r="Z24" s="15">
        <f>IF($F23="s-curve",$D23+($E23-$D23)*$I$2/(1+EXP($I$3*(COUNT($I$9:Z$9)+$I$4))),TREND($D23:$E23,$D$8:$E$8,Z$9))</f>
        <v>0.51663311502239595</v>
      </c>
      <c r="AA24" s="15">
        <f>IF($F23="s-curve",$D23+($E23-$D23)*$I$2/(1+EXP($I$3*(COUNT($I$9:AA$9)+$I$4))),TREND($D23:$E23,$D$8:$E$8,AA$9))</f>
        <v>0.56884775859854053</v>
      </c>
      <c r="AB24" s="15">
        <f>IF($F23="s-curve",$D23+($E23-$D23)*$I$2/(1+EXP($I$3*(COUNT($I$9:AB$9)+$I$4))),TREND($D23:$E23,$D$8:$E$8,AB$9))</f>
        <v>0.61489042361454649</v>
      </c>
      <c r="AC24" s="15">
        <f>IF($F23="s-curve",$D23+($E23-$D23)*$I$2/(1+EXP($I$3*(COUNT($I$9:AC$9)+$I$4))),TREND($D23:$E23,$D$8:$E$8,AC$9))</f>
        <v>0.65411521827631258</v>
      </c>
      <c r="AD24" s="15">
        <f>IF($F23="s-curve",$D23+($E23-$D23)*$I$2/(1+EXP($I$3*(COUNT($I$9:AD$9)+$I$4))),TREND($D23:$E23,$D$8:$E$8,AD$9))</f>
        <v>0.68656241073893409</v>
      </c>
      <c r="AE24" s="15">
        <f>IF($F23="s-curve",$D23+($E23-$D23)*$I$2/(1+EXP($I$3*(COUNT($I$9:AE$9)+$I$4))),TREND($D23:$E23,$D$8:$E$8,AE$9))</f>
        <v>0.7127558161007973</v>
      </c>
      <c r="AF24" s="15">
        <f>IF($F23="s-curve",$D23+($E23-$D23)*$I$2/(1+EXP($I$3*(COUNT($I$9:AF$9)+$I$4))),TREND($D23:$E23,$D$8:$E$8,AF$9))</f>
        <v>0.73348720935417933</v>
      </c>
      <c r="AG24" s="15">
        <f>IF($F23="s-curve",$D23+($E23-$D23)*$I$2/(1+EXP($I$3*(COUNT($I$9:AG$9)+$I$4))),TREND($D23:$E23,$D$8:$E$8,AG$9))</f>
        <v>0.74964052117764635</v>
      </c>
      <c r="AH24" s="15">
        <f>IF($F23="s-curve",$D23+($E23-$D23)*$I$2/(1+EXP($I$3*(COUNT($I$9:AH$9)+$I$4))),TREND($D23:$E23,$D$8:$E$8,AH$9))</f>
        <v>0.76207376570885577</v>
      </c>
      <c r="AI24" s="15">
        <f>IF($F23="s-curve",$D23+($E23-$D23)*$I$2/(1+EXP($I$3*(COUNT($I$9:AI$9)+$I$4))),TREND($D23:$E23,$D$8:$E$8,AI$9))</f>
        <v>0.77155389731428758</v>
      </c>
      <c r="AJ24" s="15">
        <f>IF($F23="s-curve",$D23+($E23-$D23)*$I$2/(1+EXP($I$3*(COUNT($I$9:AJ$9)+$I$4))),TREND($D23:$E23,$D$8:$E$8,AJ$9))</f>
        <v>0.77873051686239858</v>
      </c>
      <c r="AK24" s="15">
        <f>IF($F23="s-curve",$D23+($E23-$D23)*$I$2/(1+EXP($I$3*(COUNT($I$9:AK$9)+$I$4))),TREND($D23:$E23,$D$8:$E$8,AK$9))</f>
        <v>0.78413380643807551</v>
      </c>
      <c r="AL24" s="15">
        <f>IF($F23="s-curve",$D23+($E23-$D23)*$I$2/(1+EXP($I$3*(COUNT($I$9:AL$9)+$I$4))),TREND($D23:$E23,$D$8:$E$8,AL$9))</f>
        <v>0.78818528052554848</v>
      </c>
      <c r="AM24" s="15">
        <f>IF($F23="s-curve",$D23+($E23-$D23)*$I$2/(1+EXP($I$3*(COUNT($I$9:AM$9)+$I$4))),TREND($D23:$E23,$D$8:$E$8,AM$9))</f>
        <v>0.79121379676466685</v>
      </c>
    </row>
    <row r="25" spans="1:39" x14ac:dyDescent="0.2">
      <c r="C25" s="15" t="s">
        <v>4</v>
      </c>
      <c r="D25" s="29">
        <f>'SYVbT-passenger'!D3/SUM('SYVbT-passenger'!3:3)</f>
        <v>9.9512967866880089E-2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30"/>
      <c r="I25" s="29">
        <f t="shared" si="1"/>
        <v>9.9512967866880089E-2</v>
      </c>
      <c r="J25" s="15">
        <f>IF($F24="s-curve",$D24+($E24-$D24)*$I$2/(1+EXP($I$3*(COUNT($I$9:J$9)+$I$4))),TREND($D24:$E24,$D$8:$E$8,J$9))</f>
        <v>9.8823328333987118E-2</v>
      </c>
      <c r="K25" s="15">
        <f>IF($F24="s-curve",$D24+($E24-$D24)*$I$2/(1+EXP($I$3*(COUNT($I$9:K$9)+$I$4))),TREND($D24:$E24,$D$8:$E$8,K$9))</f>
        <v>9.8586838868176707E-2</v>
      </c>
      <c r="L25" s="15">
        <f>IF($F24="s-curve",$D24+($E24-$D24)*$I$2/(1+EXP($I$3*(COUNT($I$9:L$9)+$I$4))),TREND($D24:$E24,$D$8:$E$8,L$9))</f>
        <v>9.8271442289602579E-2</v>
      </c>
      <c r="M25" s="15">
        <f>IF($F24="s-curve",$D24+($E24-$D24)*$I$2/(1+EXP($I$3*(COUNT($I$9:M$9)+$I$4))),TREND($D24:$E24,$D$8:$E$8,M$9))</f>
        <v>9.785253428559855E-2</v>
      </c>
      <c r="N25" s="15">
        <f>IF($F24="s-curve",$D24+($E24-$D24)*$I$2/(1+EXP($I$3*(COUNT($I$9:N$9)+$I$4))),TREND($D24:$E24,$D$8:$E$8,N$9))</f>
        <v>9.7299167483596044E-2</v>
      </c>
      <c r="O25" s="15">
        <f>IF($F24="s-curve",$D24+($E24-$D24)*$I$2/(1+EXP($I$3*(COUNT($I$9:O$9)+$I$4))),TREND($D24:$E24,$D$8:$E$8,O$9))</f>
        <v>9.657342389151255E-2</v>
      </c>
      <c r="P25" s="15">
        <f>IF($F24="s-curve",$D24+($E24-$D24)*$I$2/(1+EXP($I$3*(COUNT($I$9:P$9)+$I$4))),TREND($D24:$E24,$D$8:$E$8,P$9))</f>
        <v>9.5630535450978729E-2</v>
      </c>
      <c r="Q25" s="15">
        <f>IF($F24="s-curve",$D24+($E24-$D24)*$I$2/(1+EXP($I$3*(COUNT($I$9:Q$9)+$I$4))),TREND($D24:$E24,$D$8:$E$8,Q$9))</f>
        <v>9.4420418834126371E-2</v>
      </c>
      <c r="R25" s="15">
        <f>IF($F24="s-curve",$D24+($E24-$D24)*$I$2/(1+EXP($I$3*(COUNT($I$9:R$9)+$I$4))),TREND($D24:$E24,$D$8:$E$8,R$9))</f>
        <v>9.2891477933100861E-2</v>
      </c>
      <c r="S25" s="15">
        <f>IF($F24="s-curve",$D24+($E24-$D24)*$I$2/(1+EXP($I$3*(COUNT($I$9:S$9)+$I$4))),TREND($D24:$E24,$D$8:$E$8,S$9))</f>
        <v>9.0997495879443224E-2</v>
      </c>
      <c r="T25" s="15">
        <f>IF($F24="s-curve",$D24+($E24-$D24)*$I$2/(1+EXP($I$3*(COUNT($I$9:T$9)+$I$4))),TREND($D24:$E24,$D$8:$E$8,T$9))</f>
        <v>8.8707896949323989E-2</v>
      </c>
      <c r="U25" s="15">
        <f>IF($F24="s-curve",$D24+($E24-$D24)*$I$2/(1+EXP($I$3*(COUNT($I$9:U$9)+$I$4))),TREND($D24:$E24,$D$8:$E$8,U$9))</f>
        <v>8.6020330641596657E-2</v>
      </c>
      <c r="V25" s="15">
        <f>IF($F24="s-curve",$D24+($E24-$D24)*$I$2/(1+EXP($I$3*(COUNT($I$9:V$9)+$I$4))),TREND($D24:$E24,$D$8:$E$8,V$9))</f>
        <v>8.2972498445166368E-2</v>
      </c>
      <c r="W25" s="15">
        <f>IF($F24="s-curve",$D24+($E24-$D24)*$I$2/(1+EXP($I$3*(COUNT($I$9:W$9)+$I$4))),TREND($D24:$E24,$D$8:$E$8,W$9))</f>
        <v>7.9648297882535579E-2</v>
      </c>
      <c r="X25" s="15">
        <f>IF($F24="s-curve",$D24+($E24-$D24)*$I$2/(1+EXP($I$3*(COUNT($I$9:X$9)+$I$4))),TREND($D24:$E24,$D$8:$E$8,X$9))</f>
        <v>7.617338300572879E-2</v>
      </c>
      <c r="Y25" s="15">
        <f>IF($F24="s-curve",$D24+($E24-$D24)*$I$2/(1+EXP($I$3*(COUNT($I$9:Y$9)+$I$4))),TREND($D24:$E24,$D$8:$E$8,Y$9))</f>
        <v>7.2698468128921986E-2</v>
      </c>
      <c r="Z25" s="15">
        <f>IF($F24="s-curve",$D24+($E24-$D24)*$I$2/(1+EXP($I$3*(COUNT($I$9:Z$9)+$I$4))),TREND($D24:$E24,$D$8:$E$8,Z$9))</f>
        <v>6.9374267566291198E-2</v>
      </c>
      <c r="AA25" s="15">
        <f>IF($F24="s-curve",$D24+($E24-$D24)*$I$2/(1+EXP($I$3*(COUNT($I$9:AA$9)+$I$4))),TREND($D24:$E24,$D$8:$E$8,AA$9))</f>
        <v>6.6326435369860909E-2</v>
      </c>
      <c r="AB25" s="15">
        <f>IF($F24="s-curve",$D24+($E24-$D24)*$I$2/(1+EXP($I$3*(COUNT($I$9:AB$9)+$I$4))),TREND($D24:$E24,$D$8:$E$8,AB$9))</f>
        <v>6.3638869062133577E-2</v>
      </c>
      <c r="AC25" s="15">
        <f>IF($F24="s-curve",$D24+($E24-$D24)*$I$2/(1+EXP($I$3*(COUNT($I$9:AC$9)+$I$4))),TREND($D24:$E24,$D$8:$E$8,AC$9))</f>
        <v>6.1349270132014341E-2</v>
      </c>
      <c r="AD25" s="15">
        <f>IF($F24="s-curve",$D24+($E24-$D24)*$I$2/(1+EXP($I$3*(COUNT($I$9:AD$9)+$I$4))),TREND($D24:$E24,$D$8:$E$8,AD$9))</f>
        <v>5.9455288078356705E-2</v>
      </c>
      <c r="AE25" s="15">
        <f>IF($F24="s-curve",$D24+($E24-$D24)*$I$2/(1+EXP($I$3*(COUNT($I$9:AE$9)+$I$4))),TREND($D24:$E24,$D$8:$E$8,AE$9))</f>
        <v>5.7926347177331194E-2</v>
      </c>
      <c r="AF25" s="15">
        <f>IF($F24="s-curve",$D24+($E24-$D24)*$I$2/(1+EXP($I$3*(COUNT($I$9:AF$9)+$I$4))),TREND($D24:$E24,$D$8:$E$8,AF$9))</f>
        <v>5.6716230560478843E-2</v>
      </c>
      <c r="AG25" s="15">
        <f>IF($F24="s-curve",$D24+($E24-$D24)*$I$2/(1+EXP($I$3*(COUNT($I$9:AG$9)+$I$4))),TREND($D24:$E24,$D$8:$E$8,AG$9))</f>
        <v>5.5773342119945009E-2</v>
      </c>
      <c r="AH25" s="15">
        <f>IF($F24="s-curve",$D24+($E24-$D24)*$I$2/(1+EXP($I$3*(COUNT($I$9:AH$9)+$I$4))),TREND($D24:$E24,$D$8:$E$8,AH$9))</f>
        <v>5.5047598527861508E-2</v>
      </c>
      <c r="AI25" s="15">
        <f>IF($F24="s-curve",$D24+($E24-$D24)*$I$2/(1+EXP($I$3*(COUNT($I$9:AI$9)+$I$4))),TREND($D24:$E24,$D$8:$E$8,AI$9))</f>
        <v>5.4494231725859009E-2</v>
      </c>
      <c r="AJ25" s="15">
        <f>IF($F24="s-curve",$D24+($E24-$D24)*$I$2/(1+EXP($I$3*(COUNT($I$9:AJ$9)+$I$4))),TREND($D24:$E24,$D$8:$E$8,AJ$9))</f>
        <v>5.4075323721854994E-2</v>
      </c>
      <c r="AK25" s="15">
        <f>IF($F24="s-curve",$D24+($E24-$D24)*$I$2/(1+EXP($I$3*(COUNT($I$9:AK$9)+$I$4))),TREND($D24:$E24,$D$8:$E$8,AK$9))</f>
        <v>5.3759927143280851E-2</v>
      </c>
      <c r="AL25" s="15">
        <f>IF($F24="s-curve",$D24+($E24-$D24)*$I$2/(1+EXP($I$3*(COUNT($I$9:AL$9)+$I$4))),TREND($D24:$E24,$D$8:$E$8,AL$9))</f>
        <v>5.3523437677470448E-2</v>
      </c>
      <c r="AM25" s="15">
        <f>IF($F24="s-curve",$D24+($E24-$D24)*$I$2/(1+EXP($I$3*(COUNT($I$9:AM$9)+$I$4))),TREND($D24:$E24,$D$8:$E$8,AM$9))</f>
        <v>5.3346659504360135E-2</v>
      </c>
    </row>
    <row r="26" spans="1:39" x14ac:dyDescent="0.2">
      <c r="C26" s="15" t="s">
        <v>5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30"/>
      <c r="I26" s="29">
        <f t="shared" si="1"/>
        <v>9.9512967866880089E-2</v>
      </c>
      <c r="J26" s="15">
        <f>IF($F25="s-curve",$D25+($E25-$D25)*$I$2/(1+EXP($I$3*(COUNT($I$9:J$9)+$I$4))),TREND($D25:$E25,$D$8:$E$8,J$9))</f>
        <v>9.6195868937984486E-2</v>
      </c>
      <c r="K26" s="15">
        <f>IF($F25="s-curve",$D25+($E25-$D25)*$I$2/(1+EXP($I$3*(COUNT($I$9:K$9)+$I$4))),TREND($D25:$E25,$D$8:$E$8,K$9))</f>
        <v>9.2878770009088285E-2</v>
      </c>
      <c r="L26" s="15">
        <f>IF($F25="s-curve",$D25+($E25-$D25)*$I$2/(1+EXP($I$3*(COUNT($I$9:L$9)+$I$4))),TREND($D25:$E25,$D$8:$E$8,L$9))</f>
        <v>8.9561671080192085E-2</v>
      </c>
      <c r="M26" s="15">
        <f>IF($F25="s-curve",$D25+($E25-$D25)*$I$2/(1+EXP($I$3*(COUNT($I$9:M$9)+$I$4))),TREND($D25:$E25,$D$8:$E$8,M$9))</f>
        <v>8.6244572151296772E-2</v>
      </c>
      <c r="N26" s="15">
        <f>IF($F25="s-curve",$D25+($E25-$D25)*$I$2/(1+EXP($I$3*(COUNT($I$9:N$9)+$I$4))),TREND($D25:$E25,$D$8:$E$8,N$9))</f>
        <v>8.2927473222400572E-2</v>
      </c>
      <c r="O26" s="15">
        <f>IF($F25="s-curve",$D25+($E25-$D25)*$I$2/(1+EXP($I$3*(COUNT($I$9:O$9)+$I$4))),TREND($D25:$E25,$D$8:$E$8,O$9))</f>
        <v>7.9610374293504371E-2</v>
      </c>
      <c r="P26" s="15">
        <f>IF($F25="s-curve",$D25+($E25-$D25)*$I$2/(1+EXP($I$3*(COUNT($I$9:P$9)+$I$4))),TREND($D25:$E25,$D$8:$E$8,P$9))</f>
        <v>7.6293275364608171E-2</v>
      </c>
      <c r="Q26" s="15">
        <f>IF($F25="s-curve",$D25+($E25-$D25)*$I$2/(1+EXP($I$3*(COUNT($I$9:Q$9)+$I$4))),TREND($D25:$E25,$D$8:$E$8,Q$9))</f>
        <v>7.2976176435712858E-2</v>
      </c>
      <c r="R26" s="15">
        <f>IF($F25="s-curve",$D25+($E25-$D25)*$I$2/(1+EXP($I$3*(COUNT($I$9:R$9)+$I$4))),TREND($D25:$E25,$D$8:$E$8,R$9))</f>
        <v>6.9659077506816658E-2</v>
      </c>
      <c r="S26" s="15">
        <f>IF($F25="s-curve",$D25+($E25-$D25)*$I$2/(1+EXP($I$3*(COUNT($I$9:S$9)+$I$4))),TREND($D25:$E25,$D$8:$E$8,S$9))</f>
        <v>6.6341978577920457E-2</v>
      </c>
      <c r="T26" s="15">
        <f>IF($F25="s-curve",$D25+($E25-$D25)*$I$2/(1+EXP($I$3*(COUNT($I$9:T$9)+$I$4))),TREND($D25:$E25,$D$8:$E$8,T$9))</f>
        <v>6.3024879649024257E-2</v>
      </c>
      <c r="U26" s="15">
        <f>IF($F25="s-curve",$D25+($E25-$D25)*$I$2/(1+EXP($I$3*(COUNT($I$9:U$9)+$I$4))),TREND($D25:$E25,$D$8:$E$8,U$9))</f>
        <v>5.9707780720128056E-2</v>
      </c>
      <c r="V26" s="15">
        <f>IF($F25="s-curve",$D25+($E25-$D25)*$I$2/(1+EXP($I$3*(COUNT($I$9:V$9)+$I$4))),TREND($D25:$E25,$D$8:$E$8,V$9))</f>
        <v>5.6390681791232744E-2</v>
      </c>
      <c r="W26" s="15">
        <f>IF($F25="s-curve",$D25+($E25-$D25)*$I$2/(1+EXP($I$3*(COUNT($I$9:W$9)+$I$4))),TREND($D25:$E25,$D$8:$E$8,W$9))</f>
        <v>5.3073582862336544E-2</v>
      </c>
      <c r="X26" s="15">
        <f>IF($F25="s-curve",$D25+($E25-$D25)*$I$2/(1+EXP($I$3*(COUNT($I$9:X$9)+$I$4))),TREND($D25:$E25,$D$8:$E$8,X$9))</f>
        <v>4.9756483933440343E-2</v>
      </c>
      <c r="Y26" s="15">
        <f>IF($F25="s-curve",$D25+($E25-$D25)*$I$2/(1+EXP($I$3*(COUNT($I$9:Y$9)+$I$4))),TREND($D25:$E25,$D$8:$E$8,Y$9))</f>
        <v>4.6439385004544143E-2</v>
      </c>
      <c r="Z26" s="15">
        <f>IF($F25="s-curve",$D25+($E25-$D25)*$I$2/(1+EXP($I$3*(COUNT($I$9:Z$9)+$I$4))),TREND($D25:$E25,$D$8:$E$8,Z$9))</f>
        <v>4.312228607564883E-2</v>
      </c>
      <c r="AA26" s="15">
        <f>IF($F25="s-curve",$D25+($E25-$D25)*$I$2/(1+EXP($I$3*(COUNT($I$9:AA$9)+$I$4))),TREND($D25:$E25,$D$8:$E$8,AA$9))</f>
        <v>3.980518714675263E-2</v>
      </c>
      <c r="AB26" s="15">
        <f>IF($F25="s-curve",$D25+($E25-$D25)*$I$2/(1+EXP($I$3*(COUNT($I$9:AB$9)+$I$4))),TREND($D25:$E25,$D$8:$E$8,AB$9))</f>
        <v>3.6488088217856429E-2</v>
      </c>
      <c r="AC26" s="15">
        <f>IF($F25="s-curve",$D25+($E25-$D25)*$I$2/(1+EXP($I$3*(COUNT($I$9:AC$9)+$I$4))),TREND($D25:$E25,$D$8:$E$8,AC$9))</f>
        <v>3.3170989288960229E-2</v>
      </c>
      <c r="AD26" s="15">
        <f>IF($F25="s-curve",$D25+($E25-$D25)*$I$2/(1+EXP($I$3*(COUNT($I$9:AD$9)+$I$4))),TREND($D25:$E25,$D$8:$E$8,AD$9))</f>
        <v>2.9853890360064028E-2</v>
      </c>
      <c r="AE26" s="15">
        <f>IF($F25="s-curve",$D25+($E25-$D25)*$I$2/(1+EXP($I$3*(COUNT($I$9:AE$9)+$I$4))),TREND($D25:$E25,$D$8:$E$8,AE$9))</f>
        <v>2.6536791431168716E-2</v>
      </c>
      <c r="AF26" s="15">
        <f>IF($F25="s-curve",$D25+($E25-$D25)*$I$2/(1+EXP($I$3*(COUNT($I$9:AF$9)+$I$4))),TREND($D25:$E25,$D$8:$E$8,AF$9))</f>
        <v>2.3219692502272515E-2</v>
      </c>
      <c r="AG26" s="15">
        <f>IF($F25="s-curve",$D25+($E25-$D25)*$I$2/(1+EXP($I$3*(COUNT($I$9:AG$9)+$I$4))),TREND($D25:$E25,$D$8:$E$8,AG$9))</f>
        <v>1.9902593573376315E-2</v>
      </c>
      <c r="AH26" s="15">
        <f>IF($F25="s-curve",$D25+($E25-$D25)*$I$2/(1+EXP($I$3*(COUNT($I$9:AH$9)+$I$4))),TREND($D25:$E25,$D$8:$E$8,AH$9))</f>
        <v>1.6585494644480114E-2</v>
      </c>
      <c r="AI26" s="15">
        <f>IF($F25="s-curve",$D25+($E25-$D25)*$I$2/(1+EXP($I$3*(COUNT($I$9:AI$9)+$I$4))),TREND($D25:$E25,$D$8:$E$8,AI$9))</f>
        <v>1.3268395715584802E-2</v>
      </c>
      <c r="AJ26" s="15">
        <f>IF($F25="s-curve",$D25+($E25-$D25)*$I$2/(1+EXP($I$3*(COUNT($I$9:AJ$9)+$I$4))),TREND($D25:$E25,$D$8:$E$8,AJ$9))</f>
        <v>9.9512967866886015E-3</v>
      </c>
      <c r="AK26" s="15">
        <f>IF($F25="s-curve",$D25+($E25-$D25)*$I$2/(1+EXP($I$3*(COUNT($I$9:AK$9)+$I$4))),TREND($D25:$E25,$D$8:$E$8,AK$9))</f>
        <v>6.634197857792401E-3</v>
      </c>
      <c r="AL26" s="15">
        <f>IF($F25="s-curve",$D25+($E25-$D25)*$I$2/(1+EXP($I$3*(COUNT($I$9:AL$9)+$I$4))),TREND($D25:$E25,$D$8:$E$8,AL$9))</f>
        <v>3.3170989288962005E-3</v>
      </c>
      <c r="AM26" s="15">
        <f>IF($F25="s-curve",$D25+($E25-$D25)*$I$2/(1+EXP($I$3*(COUNT($I$9:AM$9)+$I$4))),TREND($D25:$E25,$D$8:$E$8,AM$9))</f>
        <v>0</v>
      </c>
    </row>
    <row r="27" spans="1:39" x14ac:dyDescent="0.2">
      <c r="C27" s="15" t="s">
        <v>6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30"/>
      <c r="I27" s="29">
        <f t="shared" si="1"/>
        <v>1</v>
      </c>
      <c r="J27" s="15">
        <f>IF($F26="s-curve",$D26+($E26-$D26)*$I$2/(1+EXP($I$3*(COUNT($I$9:J$9)+$I$4))),TREND($D26:$E26,$D$8:$E$8,J$9))</f>
        <v>1</v>
      </c>
      <c r="K27" s="15">
        <f>IF($F26="s-curve",$D26+($E26-$D26)*$I$2/(1+EXP($I$3*(COUNT($I$9:K$9)+$I$4))),TREND($D26:$E26,$D$8:$E$8,K$9))</f>
        <v>1</v>
      </c>
      <c r="L27" s="15">
        <f>IF($F26="s-curve",$D26+($E26-$D26)*$I$2/(1+EXP($I$3*(COUNT($I$9:L$9)+$I$4))),TREND($D26:$E26,$D$8:$E$8,L$9))</f>
        <v>1</v>
      </c>
      <c r="M27" s="15">
        <f>IF($F26="s-curve",$D26+($E26-$D26)*$I$2/(1+EXP($I$3*(COUNT($I$9:M$9)+$I$4))),TREND($D26:$E26,$D$8:$E$8,M$9))</f>
        <v>1</v>
      </c>
      <c r="N27" s="15">
        <f>IF($F26="s-curve",$D26+($E26-$D26)*$I$2/(1+EXP($I$3*(COUNT($I$9:N$9)+$I$4))),TREND($D26:$E26,$D$8:$E$8,N$9))</f>
        <v>1</v>
      </c>
      <c r="O27" s="15">
        <f>IF($F26="s-curve",$D26+($E26-$D26)*$I$2/(1+EXP($I$3*(COUNT($I$9:O$9)+$I$4))),TREND($D26:$E26,$D$8:$E$8,O$9))</f>
        <v>1</v>
      </c>
      <c r="P27" s="15">
        <f>IF($F26="s-curve",$D26+($E26-$D26)*$I$2/(1+EXP($I$3*(COUNT($I$9:P$9)+$I$4))),TREND($D26:$E26,$D$8:$E$8,P$9))</f>
        <v>1</v>
      </c>
      <c r="Q27" s="15">
        <f>IF($F26="s-curve",$D26+($E26-$D26)*$I$2/(1+EXP($I$3*(COUNT($I$9:Q$9)+$I$4))),TREND($D26:$E26,$D$8:$E$8,Q$9))</f>
        <v>1</v>
      </c>
      <c r="R27" s="15">
        <f>IF($F26="s-curve",$D26+($E26-$D26)*$I$2/(1+EXP($I$3*(COUNT($I$9:R$9)+$I$4))),TREND($D26:$E26,$D$8:$E$8,R$9))</f>
        <v>1</v>
      </c>
      <c r="S27" s="15">
        <f>IF($F26="s-curve",$D26+($E26-$D26)*$I$2/(1+EXP($I$3*(COUNT($I$9:S$9)+$I$4))),TREND($D26:$E26,$D$8:$E$8,S$9))</f>
        <v>1</v>
      </c>
      <c r="T27" s="15">
        <f>IF($F26="s-curve",$D26+($E26-$D26)*$I$2/(1+EXP($I$3*(COUNT($I$9:T$9)+$I$4))),TREND($D26:$E26,$D$8:$E$8,T$9))</f>
        <v>1</v>
      </c>
      <c r="U27" s="15">
        <f>IF($F26="s-curve",$D26+($E26-$D26)*$I$2/(1+EXP($I$3*(COUNT($I$9:U$9)+$I$4))),TREND($D26:$E26,$D$8:$E$8,U$9))</f>
        <v>1</v>
      </c>
      <c r="V27" s="15">
        <f>IF($F26="s-curve",$D26+($E26-$D26)*$I$2/(1+EXP($I$3*(COUNT($I$9:V$9)+$I$4))),TREND($D26:$E26,$D$8:$E$8,V$9))</f>
        <v>1</v>
      </c>
      <c r="W27" s="15">
        <f>IF($F26="s-curve",$D26+($E26-$D26)*$I$2/(1+EXP($I$3*(COUNT($I$9:W$9)+$I$4))),TREND($D26:$E26,$D$8:$E$8,W$9))</f>
        <v>1</v>
      </c>
      <c r="X27" s="15">
        <f>IF($F26="s-curve",$D26+($E26-$D26)*$I$2/(1+EXP($I$3*(COUNT($I$9:X$9)+$I$4))),TREND($D26:$E26,$D$8:$E$8,X$9))</f>
        <v>1</v>
      </c>
      <c r="Y27" s="15">
        <f>IF($F26="s-curve",$D26+($E26-$D26)*$I$2/(1+EXP($I$3*(COUNT($I$9:Y$9)+$I$4))),TREND($D26:$E26,$D$8:$E$8,Y$9))</f>
        <v>1</v>
      </c>
      <c r="Z27" s="15">
        <f>IF($F26="s-curve",$D26+($E26-$D26)*$I$2/(1+EXP($I$3*(COUNT($I$9:Z$9)+$I$4))),TREND($D26:$E26,$D$8:$E$8,Z$9))</f>
        <v>1</v>
      </c>
      <c r="AA27" s="15">
        <f>IF($F26="s-curve",$D26+($E26-$D26)*$I$2/(1+EXP($I$3*(COUNT($I$9:AA$9)+$I$4))),TREND($D26:$E26,$D$8:$E$8,AA$9))</f>
        <v>1</v>
      </c>
      <c r="AB27" s="15">
        <f>IF($F26="s-curve",$D26+($E26-$D26)*$I$2/(1+EXP($I$3*(COUNT($I$9:AB$9)+$I$4))),TREND($D26:$E26,$D$8:$E$8,AB$9))</f>
        <v>1</v>
      </c>
      <c r="AC27" s="15">
        <f>IF($F26="s-curve",$D26+($E26-$D26)*$I$2/(1+EXP($I$3*(COUNT($I$9:AC$9)+$I$4))),TREND($D26:$E26,$D$8:$E$8,AC$9))</f>
        <v>1</v>
      </c>
      <c r="AD27" s="15">
        <f>IF($F26="s-curve",$D26+($E26-$D26)*$I$2/(1+EXP($I$3*(COUNT($I$9:AD$9)+$I$4))),TREND($D26:$E26,$D$8:$E$8,AD$9))</f>
        <v>1</v>
      </c>
      <c r="AE27" s="15">
        <f>IF($F26="s-curve",$D26+($E26-$D26)*$I$2/(1+EXP($I$3*(COUNT($I$9:AE$9)+$I$4))),TREND($D26:$E26,$D$8:$E$8,AE$9))</f>
        <v>1</v>
      </c>
      <c r="AF27" s="15">
        <f>IF($F26="s-curve",$D26+($E26-$D26)*$I$2/(1+EXP($I$3*(COUNT($I$9:AF$9)+$I$4))),TREND($D26:$E26,$D$8:$E$8,AF$9))</f>
        <v>1</v>
      </c>
      <c r="AG27" s="15">
        <f>IF($F26="s-curve",$D26+($E26-$D26)*$I$2/(1+EXP($I$3*(COUNT($I$9:AG$9)+$I$4))),TREND($D26:$E26,$D$8:$E$8,AG$9))</f>
        <v>1</v>
      </c>
      <c r="AH27" s="15">
        <f>IF($F26="s-curve",$D26+($E26-$D26)*$I$2/(1+EXP($I$3*(COUNT($I$9:AH$9)+$I$4))),TREND($D26:$E26,$D$8:$E$8,AH$9))</f>
        <v>1</v>
      </c>
      <c r="AI27" s="15">
        <f>IF($F26="s-curve",$D26+($E26-$D26)*$I$2/(1+EXP($I$3*(COUNT($I$9:AI$9)+$I$4))),TREND($D26:$E26,$D$8:$E$8,AI$9))</f>
        <v>1</v>
      </c>
      <c r="AJ27" s="15">
        <f>IF($F26="s-curve",$D26+($E26-$D26)*$I$2/(1+EXP($I$3*(COUNT($I$9:AJ$9)+$I$4))),TREND($D26:$E26,$D$8:$E$8,AJ$9))</f>
        <v>1</v>
      </c>
      <c r="AK27" s="15">
        <f>IF($F26="s-curve",$D26+($E26-$D26)*$I$2/(1+EXP($I$3*(COUNT($I$9:AK$9)+$I$4))),TREND($D26:$E26,$D$8:$E$8,AK$9))</f>
        <v>1</v>
      </c>
      <c r="AL27" s="15">
        <f>IF($F26="s-curve",$D26+($E26-$D26)*$I$2/(1+EXP($I$3*(COUNT($I$9:AL$9)+$I$4))),TREND($D26:$E26,$D$8:$E$8,AL$9))</f>
        <v>1</v>
      </c>
      <c r="AM27" s="15">
        <f>IF($F26="s-curve",$D26+($E26-$D26)*$I$2/(1+EXP($I$3*(COUNT($I$9:AM$9)+$I$4))),TREND($D26:$E26,$D$8:$E$8,AM$9))</f>
        <v>1</v>
      </c>
    </row>
    <row r="28" spans="1:39" x14ac:dyDescent="0.2">
      <c r="C28" s="15" t="s">
        <v>128</v>
      </c>
      <c r="D28" s="29">
        <f>'SYVbT-passenger'!G3/SUM('SYVbT-passenger'!3:3)</f>
        <v>7.3757248989310843E-3</v>
      </c>
      <c r="E28" s="29">
        <f>E35*($D$28/$D$35)</f>
        <v>8.4902443450215387E-2</v>
      </c>
      <c r="F28" s="9" t="str">
        <f>IF(D28=E28,"n/a",IF(OR(C28="battery electric vehicle",C28="natural gas vehicle",C28="plugin hybrid vehicle",C28="hydrogen vehicle"),"s-curve","linear"))</f>
        <v>linear</v>
      </c>
      <c r="H28" s="30"/>
      <c r="I28" s="29">
        <f t="shared" si="1"/>
        <v>0</v>
      </c>
      <c r="J28" s="15">
        <f>IF($F27="s-curve",$D27+($E27-$D27)*$I$2/(1+EXP($I$3*(COUNT($I$9:J$9)+$I$4))),TREND($D27:$E27,$D$8:$E$8,J$9))</f>
        <v>4.0777188154192265E-4</v>
      </c>
      <c r="K28" s="15">
        <f>IF($F27="s-curve",$D27+($E27-$D27)*$I$2/(1+EXP($I$3*(COUNT($I$9:K$9)+$I$4))),TREND($D27:$E27,$D$8:$E$8,K$9))</f>
        <v>5.4760399649308219E-4</v>
      </c>
      <c r="L28" s="15">
        <f>IF($F27="s-curve",$D27+($E27-$D27)*$I$2/(1+EXP($I$3*(COUNT($I$9:L$9)+$I$4))),TREND($D27:$E27,$D$8:$E$8,L$9))</f>
        <v>7.3409251715191763E-4</v>
      </c>
      <c r="M28" s="15">
        <f>IF($F27="s-curve",$D27+($E27-$D27)*$I$2/(1+EXP($I$3*(COUNT($I$9:M$9)+$I$4))),TREND($D27:$E27,$D$8:$E$8,M$9))</f>
        <v>9.8178554639158692E-4</v>
      </c>
      <c r="N28" s="15">
        <f>IF($F27="s-curve",$D27+($E27-$D27)*$I$2/(1+EXP($I$3*(COUNT($I$9:N$9)+$I$4))),TREND($D27:$E27,$D$8:$E$8,N$9))</f>
        <v>1.3089817282705882E-3</v>
      </c>
      <c r="O28" s="15">
        <f>IF($F27="s-curve",$D27+($E27-$D27)*$I$2/(1+EXP($I$3*(COUNT($I$9:O$9)+$I$4))),TREND($D27:$E27,$D$8:$E$8,O$9))</f>
        <v>1.7381013131346542E-3</v>
      </c>
      <c r="P28" s="15">
        <f>IF($F27="s-curve",$D27+($E27-$D27)*$I$2/(1+EXP($I$3*(COUNT($I$9:P$9)+$I$4))),TREND($D27:$E27,$D$8:$E$8,P$9))</f>
        <v>2.2956148765867664E-3</v>
      </c>
      <c r="Q28" s="15">
        <f>IF($F27="s-curve",$D27+($E27-$D27)*$I$2/(1+EXP($I$3*(COUNT($I$9:Q$9)+$I$4))),TREND($D27:$E27,$D$8:$E$8,Q$9))</f>
        <v>3.0111358207951817E-3</v>
      </c>
      <c r="R28" s="15">
        <f>IF($F27="s-curve",$D27+($E27-$D27)*$I$2/(1+EXP($I$3*(COUNT($I$9:R$9)+$I$4))),TREND($D27:$E27,$D$8:$E$8,R$9))</f>
        <v>3.9151720284676559E-3</v>
      </c>
      <c r="S28" s="15">
        <f>IF($F27="s-curve",$D27+($E27-$D27)*$I$2/(1+EXP($I$3*(COUNT($I$9:S$9)+$I$4))),TREND($D27:$E27,$D$8:$E$8,S$9))</f>
        <v>5.0350507314573609E-3</v>
      </c>
      <c r="T28" s="15">
        <f>IF($F27="s-curve",$D27+($E27-$D27)*$I$2/(1+EXP($I$3*(COUNT($I$9:T$9)+$I$4))),TREND($D27:$E27,$D$8:$E$8,T$9))</f>
        <v>6.388850824376323E-3</v>
      </c>
      <c r="U28" s="15">
        <f>IF($F27="s-curve",$D27+($E27-$D27)*$I$2/(1+EXP($I$3*(COUNT($I$9:U$9)+$I$4))),TREND($D27:$E27,$D$8:$E$8,U$9))</f>
        <v>7.9779621177405516E-3</v>
      </c>
      <c r="V28" s="15">
        <f>IF($F27="s-curve",$D27+($E27-$D27)*$I$2/(1+EXP($I$3*(COUNT($I$9:V$9)+$I$4))),TREND($D27:$E27,$D$8:$E$8,V$9))</f>
        <v>9.7800923757739317E-3</v>
      </c>
      <c r="W28" s="15">
        <f>IF($F27="s-curve",$D27+($E27-$D27)*$I$2/(1+EXP($I$3*(COUNT($I$9:W$9)+$I$4))),TREND($D27:$E27,$D$8:$E$8,W$9))</f>
        <v>1.1745634450139103E-2</v>
      </c>
      <c r="X28" s="15">
        <f>IF($F27="s-curve",$D27+($E27-$D27)*$I$2/(1+EXP($I$3*(COUNT($I$9:X$9)+$I$4))),TREND($D27:$E27,$D$8:$E$8,X$9))</f>
        <v>1.3800291281613747E-2</v>
      </c>
      <c r="Y28" s="15">
        <f>IF($F27="s-curve",$D27+($E27-$D27)*$I$2/(1+EXP($I$3*(COUNT($I$9:Y$9)+$I$4))),TREND($D27:$E27,$D$8:$E$8,Y$9))</f>
        <v>1.5854948113088393E-2</v>
      </c>
      <c r="Z28" s="15">
        <f>IF($F27="s-curve",$D27+($E27-$D27)*$I$2/(1+EXP($I$3*(COUNT($I$9:Z$9)+$I$4))),TREND($D27:$E27,$D$8:$E$8,Z$9))</f>
        <v>1.7820490187453561E-2</v>
      </c>
      <c r="AA28" s="15">
        <f>IF($F27="s-curve",$D27+($E27-$D27)*$I$2/(1+EXP($I$3*(COUNT($I$9:AA$9)+$I$4))),TREND($D27:$E27,$D$8:$E$8,AA$9))</f>
        <v>1.9622620445486943E-2</v>
      </c>
      <c r="AB28" s="15">
        <f>IF($F27="s-curve",$D27+($E27-$D27)*$I$2/(1+EXP($I$3*(COUNT($I$9:AB$9)+$I$4))),TREND($D27:$E27,$D$8:$E$8,AB$9))</f>
        <v>2.1211731738851169E-2</v>
      </c>
      <c r="AC28" s="15">
        <f>IF($F27="s-curve",$D27+($E27-$D27)*$I$2/(1+EXP($I$3*(COUNT($I$9:AC$9)+$I$4))),TREND($D27:$E27,$D$8:$E$8,AC$9))</f>
        <v>2.2565531831770132E-2</v>
      </c>
      <c r="AD28" s="15">
        <f>IF($F27="s-curve",$D27+($E27-$D27)*$I$2/(1+EXP($I$3*(COUNT($I$9:AD$9)+$I$4))),TREND($D27:$E27,$D$8:$E$8,AD$9))</f>
        <v>2.3685410534759841E-2</v>
      </c>
      <c r="AE28" s="15">
        <f>IF($F27="s-curve",$D27+($E27-$D27)*$I$2/(1+EXP($I$3*(COUNT($I$9:AE$9)+$I$4))),TREND($D27:$E27,$D$8:$E$8,AE$9))</f>
        <v>2.4589446742432314E-2</v>
      </c>
      <c r="AF28" s="15">
        <f>IF($F27="s-curve",$D27+($E27-$D27)*$I$2/(1+EXP($I$3*(COUNT($I$9:AF$9)+$I$4))),TREND($D27:$E27,$D$8:$E$8,AF$9))</f>
        <v>2.5304967686640728E-2</v>
      </c>
      <c r="AG28" s="15">
        <f>IF($F27="s-curve",$D27+($E27-$D27)*$I$2/(1+EXP($I$3*(COUNT($I$9:AG$9)+$I$4))),TREND($D27:$E27,$D$8:$E$8,AG$9))</f>
        <v>2.5862481250092842E-2</v>
      </c>
      <c r="AH28" s="15">
        <f>IF($F27="s-curve",$D27+($E27-$D27)*$I$2/(1+EXP($I$3*(COUNT($I$9:AH$9)+$I$4))),TREND($D27:$E27,$D$8:$E$8,AH$9))</f>
        <v>2.6291600834956907E-2</v>
      </c>
      <c r="AI28" s="15">
        <f>IF($F27="s-curve",$D27+($E27-$D27)*$I$2/(1+EXP($I$3*(COUNT($I$9:AI$9)+$I$4))),TREND($D27:$E27,$D$8:$E$8,AI$9))</f>
        <v>2.6618797016835907E-2</v>
      </c>
      <c r="AJ28" s="15">
        <f>IF($F27="s-curve",$D27+($E27-$D27)*$I$2/(1+EXP($I$3*(COUNT($I$9:AJ$9)+$I$4))),TREND($D27:$E27,$D$8:$E$8,AJ$9))</f>
        <v>2.6866490046075574E-2</v>
      </c>
      <c r="AK28" s="15">
        <f>IF($F27="s-curve",$D27+($E27-$D27)*$I$2/(1+EXP($I$3*(COUNT($I$9:AK$9)+$I$4))),TREND($D27:$E27,$D$8:$E$8,AK$9))</f>
        <v>2.7052978566734415E-2</v>
      </c>
      <c r="AL28" s="15">
        <f>IF($F27="s-curve",$D27+($E27-$D27)*$I$2/(1+EXP($I$3*(COUNT($I$9:AL$9)+$I$4))),TREND($D27:$E27,$D$8:$E$8,AL$9))</f>
        <v>2.719281068168557E-2</v>
      </c>
      <c r="AM28" s="15">
        <f>IF($F27="s-curve",$D27+($E27-$D27)*$I$2/(1+EXP($I$3*(COUNT($I$9:AM$9)+$I$4))),TREND($D27:$E27,$D$8:$E$8,AM$9))</f>
        <v>2.7297336546034365E-2</v>
      </c>
    </row>
    <row r="29" spans="1:39" ht="16" thickBot="1" x14ac:dyDescent="0.25">
      <c r="A29" s="32"/>
      <c r="B29" s="32"/>
      <c r="C29" s="32" t="s">
        <v>129</v>
      </c>
      <c r="D29" s="38">
        <f>'SYVbT-passenger'!H3/SUM('SYVbT-passenger'!3:3)</f>
        <v>1.287982162070057E-4</v>
      </c>
      <c r="E29" s="38">
        <f>E36*($D$28/$D$35)</f>
        <v>8.4743426476723005E-2</v>
      </c>
      <c r="F29" s="10" t="str">
        <f>IF(D29=E29,"n/a",IF(OR(C29="battery electric vehicle",C29="natural gas vehicle",C29="plugin hybrid vehicle",C29="hydrogen vehicle"),"s-curve","linear"))</f>
        <v>s-curve</v>
      </c>
      <c r="H29" s="30"/>
      <c r="I29" s="29">
        <f t="shared" si="1"/>
        <v>7.3757248989310843E-3</v>
      </c>
      <c r="J29" s="15">
        <f>IF($F28="s-curve",$D28+($E28-$D28)*$I$2/(1+EXP($I$3*(COUNT($I$9:J$9)+$I$4))),TREND($D28:$E28,$D$8:$E$8,J$9))</f>
        <v>9.9599488506401102E-3</v>
      </c>
      <c r="K29" s="15">
        <f>IF($F28="s-curve",$D28+($E28-$D28)*$I$2/(1+EXP($I$3*(COUNT($I$9:K$9)+$I$4))),TREND($D28:$E28,$D$8:$E$8,K$9))</f>
        <v>1.2544172802349429E-2</v>
      </c>
      <c r="L29" s="15">
        <f>IF($F28="s-curve",$D28+($E28-$D28)*$I$2/(1+EXP($I$3*(COUNT($I$9:L$9)+$I$4))),TREND($D28:$E28,$D$8:$E$8,L$9))</f>
        <v>1.5128396754059636E-2</v>
      </c>
      <c r="M29" s="15">
        <f>IF($F28="s-curve",$D28+($E28-$D28)*$I$2/(1+EXP($I$3*(COUNT($I$9:M$9)+$I$4))),TREND($D28:$E28,$D$8:$E$8,M$9))</f>
        <v>1.7712620705768956E-2</v>
      </c>
      <c r="N29" s="15">
        <f>IF($F28="s-curve",$D28+($E28-$D28)*$I$2/(1+EXP($I$3*(COUNT($I$9:N$9)+$I$4))),TREND($D28:$E28,$D$8:$E$8,N$9))</f>
        <v>2.0296844657478275E-2</v>
      </c>
      <c r="O29" s="15">
        <f>IF($F28="s-curve",$D28+($E28-$D28)*$I$2/(1+EXP($I$3*(COUNT($I$9:O$9)+$I$4))),TREND($D28:$E28,$D$8:$E$8,O$9))</f>
        <v>2.2881068609187594E-2</v>
      </c>
      <c r="P29" s="15">
        <f>IF($F28="s-curve",$D28+($E28-$D28)*$I$2/(1+EXP($I$3*(COUNT($I$9:P$9)+$I$4))),TREND($D28:$E28,$D$8:$E$8,P$9))</f>
        <v>2.5465292560896913E-2</v>
      </c>
      <c r="Q29" s="15">
        <f>IF($F28="s-curve",$D28+($E28-$D28)*$I$2/(1+EXP($I$3*(COUNT($I$9:Q$9)+$I$4))),TREND($D28:$E28,$D$8:$E$8,Q$9))</f>
        <v>2.8049516512606232E-2</v>
      </c>
      <c r="R29" s="15">
        <f>IF($F28="s-curve",$D28+($E28-$D28)*$I$2/(1+EXP($I$3*(COUNT($I$9:R$9)+$I$4))),TREND($D28:$E28,$D$8:$E$8,R$9))</f>
        <v>3.0633740464316439E-2</v>
      </c>
      <c r="S29" s="15">
        <f>IF($F28="s-curve",$D28+($E28-$D28)*$I$2/(1+EXP($I$3*(COUNT($I$9:S$9)+$I$4))),TREND($D28:$E28,$D$8:$E$8,S$9))</f>
        <v>3.3217964416025758E-2</v>
      </c>
      <c r="T29" s="15">
        <f>IF($F28="s-curve",$D28+($E28-$D28)*$I$2/(1+EXP($I$3*(COUNT($I$9:T$9)+$I$4))),TREND($D28:$E28,$D$8:$E$8,T$9))</f>
        <v>3.5802188367735077E-2</v>
      </c>
      <c r="U29" s="15">
        <f>IF($F28="s-curve",$D28+($E28-$D28)*$I$2/(1+EXP($I$3*(COUNT($I$9:U$9)+$I$4))),TREND($D28:$E28,$D$8:$E$8,U$9))</f>
        <v>3.8386412319444396E-2</v>
      </c>
      <c r="V29" s="15">
        <f>IF($F28="s-curve",$D28+($E28-$D28)*$I$2/(1+EXP($I$3*(COUNT($I$9:V$9)+$I$4))),TREND($D28:$E28,$D$8:$E$8,V$9))</f>
        <v>4.0970636271153715E-2</v>
      </c>
      <c r="W29" s="15">
        <f>IF($F28="s-curve",$D28+($E28-$D28)*$I$2/(1+EXP($I$3*(COUNT($I$9:W$9)+$I$4))),TREND($D28:$E28,$D$8:$E$8,W$9))</f>
        <v>4.3554860222863923E-2</v>
      </c>
      <c r="X29" s="15">
        <f>IF($F28="s-curve",$D28+($E28-$D28)*$I$2/(1+EXP($I$3*(COUNT($I$9:X$9)+$I$4))),TREND($D28:$E28,$D$8:$E$8,X$9))</f>
        <v>4.6139084174573242E-2</v>
      </c>
      <c r="Y29" s="15">
        <f>IF($F28="s-curve",$D28+($E28-$D28)*$I$2/(1+EXP($I$3*(COUNT($I$9:Y$9)+$I$4))),TREND($D28:$E28,$D$8:$E$8,Y$9))</f>
        <v>4.8723308126282561E-2</v>
      </c>
      <c r="Z29" s="15">
        <f>IF($F28="s-curve",$D28+($E28-$D28)*$I$2/(1+EXP($I$3*(COUNT($I$9:Z$9)+$I$4))),TREND($D28:$E28,$D$8:$E$8,Z$9))</f>
        <v>5.130753207799188E-2</v>
      </c>
      <c r="AA29" s="15">
        <f>IF($F28="s-curve",$D28+($E28-$D28)*$I$2/(1+EXP($I$3*(COUNT($I$9:AA$9)+$I$4))),TREND($D28:$E28,$D$8:$E$8,AA$9))</f>
        <v>5.3891756029701199E-2</v>
      </c>
      <c r="AB29" s="15">
        <f>IF($F28="s-curve",$D28+($E28-$D28)*$I$2/(1+EXP($I$3*(COUNT($I$9:AB$9)+$I$4))),TREND($D28:$E28,$D$8:$E$8,AB$9))</f>
        <v>5.6475979981410518E-2</v>
      </c>
      <c r="AC29" s="15">
        <f>IF($F28="s-curve",$D28+($E28-$D28)*$I$2/(1+EXP($I$3*(COUNT($I$9:AC$9)+$I$4))),TREND($D28:$E28,$D$8:$E$8,AC$9))</f>
        <v>5.9060203933120725E-2</v>
      </c>
      <c r="AD29" s="15">
        <f>IF($F28="s-curve",$D28+($E28-$D28)*$I$2/(1+EXP($I$3*(COUNT($I$9:AD$9)+$I$4))),TREND($D28:$E28,$D$8:$E$8,AD$9))</f>
        <v>6.1644427884830044E-2</v>
      </c>
      <c r="AE29" s="15">
        <f>IF($F28="s-curve",$D28+($E28-$D28)*$I$2/(1+EXP($I$3*(COUNT($I$9:AE$9)+$I$4))),TREND($D28:$E28,$D$8:$E$8,AE$9))</f>
        <v>6.4228651836539363E-2</v>
      </c>
      <c r="AF29" s="15">
        <f>IF($F28="s-curve",$D28+($E28-$D28)*$I$2/(1+EXP($I$3*(COUNT($I$9:AF$9)+$I$4))),TREND($D28:$E28,$D$8:$E$8,AF$9))</f>
        <v>6.6812875788248682E-2</v>
      </c>
      <c r="AG29" s="15">
        <f>IF($F28="s-curve",$D28+($E28-$D28)*$I$2/(1+EXP($I$3*(COUNT($I$9:AG$9)+$I$4))),TREND($D28:$E28,$D$8:$E$8,AG$9))</f>
        <v>6.9397099739958001E-2</v>
      </c>
      <c r="AH29" s="15">
        <f>IF($F28="s-curve",$D28+($E28-$D28)*$I$2/(1+EXP($I$3*(COUNT($I$9:AH$9)+$I$4))),TREND($D28:$E28,$D$8:$E$8,AH$9))</f>
        <v>7.198132369166732E-2</v>
      </c>
      <c r="AI29" s="15">
        <f>IF($F28="s-curve",$D28+($E28-$D28)*$I$2/(1+EXP($I$3*(COUNT($I$9:AI$9)+$I$4))),TREND($D28:$E28,$D$8:$E$8,AI$9))</f>
        <v>7.4565547643377528E-2</v>
      </c>
      <c r="AJ29" s="15">
        <f>IF($F28="s-curve",$D28+($E28-$D28)*$I$2/(1+EXP($I$3*(COUNT($I$9:AJ$9)+$I$4))),TREND($D28:$E28,$D$8:$E$8,AJ$9))</f>
        <v>7.7149771595086847E-2</v>
      </c>
      <c r="AK29" s="15">
        <f>IF($F28="s-curve",$D28+($E28-$D28)*$I$2/(1+EXP($I$3*(COUNT($I$9:AK$9)+$I$4))),TREND($D28:$E28,$D$8:$E$8,AK$9))</f>
        <v>7.9733995546796166E-2</v>
      </c>
      <c r="AL29" s="15">
        <f>IF($F28="s-curve",$D28+($E28-$D28)*$I$2/(1+EXP($I$3*(COUNT($I$9:AL$9)+$I$4))),TREND($D28:$E28,$D$8:$E$8,AL$9))</f>
        <v>8.2318219498505485E-2</v>
      </c>
      <c r="AM29" s="15">
        <f>IF($F28="s-curve",$D28+($E28-$D28)*$I$2/(1+EXP($I$3*(COUNT($I$9:AM$9)+$I$4))),TREND($D28:$E28,$D$8:$E$8,AM$9))</f>
        <v>8.4902443450214804E-2</v>
      </c>
    </row>
    <row r="30" spans="1:39" x14ac:dyDescent="0.2">
      <c r="A30" s="31" t="s">
        <v>14</v>
      </c>
      <c r="B30" s="15" t="s">
        <v>19</v>
      </c>
      <c r="C30" s="15" t="s">
        <v>2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30"/>
      <c r="I30" s="29">
        <f t="shared" si="1"/>
        <v>1.287982162070057E-4</v>
      </c>
      <c r="J30" s="15">
        <f>IF($F29="s-curve",$D29+($E29-$D29)*$I$2/(1+EXP($I$3*(COUNT($I$9:J$9)+$I$4))),TREND($D29:$E29,$D$8:$E$8,J$9))</f>
        <v>1.378897415842387E-3</v>
      </c>
      <c r="K30" s="15">
        <f>IF($F29="s-curve",$D29+($E29-$D29)*$I$2/(1+EXP($I$3*(COUNT($I$9:K$9)+$I$4))),TREND($D29:$E29,$D$8:$E$8,K$9))</f>
        <v>1.807578310470958E-3</v>
      </c>
      <c r="L30" s="15">
        <f>IF($F29="s-curve",$D29+($E29-$D29)*$I$2/(1+EXP($I$3*(COUNT($I$9:L$9)+$I$4))),TREND($D29:$E29,$D$8:$E$8,L$9))</f>
        <v>2.3792929405608426E-3</v>
      </c>
      <c r="M30" s="15">
        <f>IF($F29="s-curve",$D29+($E29-$D29)*$I$2/(1+EXP($I$3*(COUNT($I$9:M$9)+$I$4))),TREND($D29:$E29,$D$8:$E$8,M$9))</f>
        <v>3.1386411732955703E-3</v>
      </c>
      <c r="N30" s="15">
        <f>IF($F29="s-curve",$D29+($E29-$D29)*$I$2/(1+EXP($I$3*(COUNT($I$9:N$9)+$I$4))),TREND($D29:$E29,$D$8:$E$8,N$9))</f>
        <v>4.141720845057195E-3</v>
      </c>
      <c r="O30" s="15">
        <f>IF($F29="s-curve",$D29+($E29-$D29)*$I$2/(1+EXP($I$3*(COUNT($I$9:O$9)+$I$4))),TREND($D29:$E29,$D$8:$E$8,O$9))</f>
        <v>5.4572653292868784E-3</v>
      </c>
      <c r="P30" s="15">
        <f>IF($F29="s-curve",$D29+($E29-$D29)*$I$2/(1+EXP($I$3*(COUNT($I$9:P$9)+$I$4))),TREND($D29:$E29,$D$8:$E$8,P$9))</f>
        <v>7.1664250114649693E-3</v>
      </c>
      <c r="Q30" s="15">
        <f>IF($F29="s-curve",$D29+($E29-$D29)*$I$2/(1+EXP($I$3*(COUNT($I$9:Q$9)+$I$4))),TREND($D29:$E29,$D$8:$E$8,Q$9))</f>
        <v>9.3599851860777759E-3</v>
      </c>
      <c r="R30" s="15">
        <f>IF($F29="s-curve",$D29+($E29-$D29)*$I$2/(1+EXP($I$3*(COUNT($I$9:R$9)+$I$4))),TREND($D29:$E29,$D$8:$E$8,R$9))</f>
        <v>1.2131473341120112E-2</v>
      </c>
      <c r="S30" s="15">
        <f>IF($F29="s-curve",$D29+($E29-$D29)*$I$2/(1+EXP($I$3*(COUNT($I$9:S$9)+$I$4))),TREND($D29:$E29,$D$8:$E$8,S$9))</f>
        <v>1.5564666098311759E-2</v>
      </c>
      <c r="T30" s="15">
        <f>IF($F29="s-curve",$D29+($E29-$D29)*$I$2/(1+EXP($I$3*(COUNT($I$9:T$9)+$I$4))),TREND($D29:$E29,$D$8:$E$8,T$9))</f>
        <v>1.9714987611960087E-2</v>
      </c>
      <c r="U30" s="15">
        <f>IF($F29="s-curve",$D29+($E29-$D29)*$I$2/(1+EXP($I$3*(COUNT($I$9:U$9)+$I$4))),TREND($D29:$E29,$D$8:$E$8,U$9))</f>
        <v>2.4586698600109553E-2</v>
      </c>
      <c r="V30" s="15">
        <f>IF($F29="s-curve",$D29+($E29-$D29)*$I$2/(1+EXP($I$3*(COUNT($I$9:V$9)+$I$4))),TREND($D29:$E29,$D$8:$E$8,V$9))</f>
        <v>3.0111458141369438E-2</v>
      </c>
      <c r="W30" s="15">
        <f>IF($F29="s-curve",$D29+($E29-$D29)*$I$2/(1+EXP($I$3*(COUNT($I$9:W$9)+$I$4))),TREND($D29:$E29,$D$8:$E$8,W$9))</f>
        <v>3.6137186459669263E-2</v>
      </c>
      <c r="X30" s="15">
        <f>IF($F29="s-curve",$D29+($E29-$D29)*$I$2/(1+EXP($I$3*(COUNT($I$9:X$9)+$I$4))),TREND($D29:$E29,$D$8:$E$8,X$9))</f>
        <v>4.2436112346465001E-2</v>
      </c>
      <c r="Y30" s="15">
        <f>IF($F29="s-curve",$D29+($E29-$D29)*$I$2/(1+EXP($I$3*(COUNT($I$9:Y$9)+$I$4))),TREND($D29:$E29,$D$8:$E$8,Y$9))</f>
        <v>4.8735038233260738E-2</v>
      </c>
      <c r="Z30" s="15">
        <f>IF($F29="s-curve",$D29+($E29-$D29)*$I$2/(1+EXP($I$3*(COUNT($I$9:Z$9)+$I$4))),TREND($D29:$E29,$D$8:$E$8,Z$9))</f>
        <v>5.4760766551560563E-2</v>
      </c>
      <c r="AA30" s="15">
        <f>IF($F29="s-curve",$D29+($E29-$D29)*$I$2/(1+EXP($I$3*(COUNT($I$9:AA$9)+$I$4))),TREND($D29:$E29,$D$8:$E$8,AA$9))</f>
        <v>6.0285526092820452E-2</v>
      </c>
      <c r="AB30" s="15">
        <f>IF($F29="s-curve",$D29+($E29-$D29)*$I$2/(1+EXP($I$3*(COUNT($I$9:AB$9)+$I$4))),TREND($D29:$E29,$D$8:$E$8,AB$9))</f>
        <v>6.5157237080969918E-2</v>
      </c>
      <c r="AC30" s="15">
        <f>IF($F29="s-curve",$D29+($E29-$D29)*$I$2/(1+EXP($I$3*(COUNT($I$9:AC$9)+$I$4))),TREND($D29:$E29,$D$8:$E$8,AC$9))</f>
        <v>6.9307558594618249E-2</v>
      </c>
      <c r="AD30" s="15">
        <f>IF($F29="s-curve",$D29+($E29-$D29)*$I$2/(1+EXP($I$3*(COUNT($I$9:AD$9)+$I$4))),TREND($D29:$E29,$D$8:$E$8,AD$9))</f>
        <v>7.2740751351809907E-2</v>
      </c>
      <c r="AE30" s="15">
        <f>IF($F29="s-curve",$D29+($E29-$D29)*$I$2/(1+EXP($I$3*(COUNT($I$9:AE$9)+$I$4))),TREND($D29:$E29,$D$8:$E$8,AE$9))</f>
        <v>7.5512239506852236E-2</v>
      </c>
      <c r="AF30" s="15">
        <f>IF($F29="s-curve",$D29+($E29-$D29)*$I$2/(1+EXP($I$3*(COUNT($I$9:AF$9)+$I$4))),TREND($D29:$E29,$D$8:$E$8,AF$9))</f>
        <v>7.7705799681465043E-2</v>
      </c>
      <c r="AG30" s="15">
        <f>IF($F29="s-curve",$D29+($E29-$D29)*$I$2/(1+EXP($I$3*(COUNT($I$9:AG$9)+$I$4))),TREND($D29:$E29,$D$8:$E$8,AG$9))</f>
        <v>7.9414959363643137E-2</v>
      </c>
      <c r="AH30" s="15">
        <f>IF($F29="s-curve",$D29+($E29-$D29)*$I$2/(1+EXP($I$3*(COUNT($I$9:AH$9)+$I$4))),TREND($D29:$E29,$D$8:$E$8,AH$9))</f>
        <v>8.0730503847872823E-2</v>
      </c>
      <c r="AI30" s="15">
        <f>IF($F29="s-curve",$D29+($E29-$D29)*$I$2/(1+EXP($I$3*(COUNT($I$9:AI$9)+$I$4))),TREND($D29:$E29,$D$8:$E$8,AI$9))</f>
        <v>8.1733583519634445E-2</v>
      </c>
      <c r="AJ30" s="15">
        <f>IF($F29="s-curve",$D29+($E29-$D29)*$I$2/(1+EXP($I$3*(COUNT($I$9:AJ$9)+$I$4))),TREND($D29:$E29,$D$8:$E$8,AJ$9))</f>
        <v>8.2492931752369159E-2</v>
      </c>
      <c r="AK30" s="15">
        <f>IF($F29="s-curve",$D29+($E29-$D29)*$I$2/(1+EXP($I$3*(COUNT($I$9:AK$9)+$I$4))),TREND($D29:$E29,$D$8:$E$8,AK$9))</f>
        <v>8.3064646382459056E-2</v>
      </c>
      <c r="AL30" s="15">
        <f>IF($F29="s-curve",$D29+($E29-$D29)*$I$2/(1+EXP($I$3*(COUNT($I$9:AL$9)+$I$4))),TREND($D29:$E29,$D$8:$E$8,AL$9))</f>
        <v>8.3493327277087623E-2</v>
      </c>
      <c r="AM30" s="15">
        <f>IF($F29="s-curve",$D29+($E29-$D29)*$I$2/(1+EXP($I$3*(COUNT($I$9:AM$9)+$I$4))),TREND($D29:$E29,$D$8:$E$8,AM$9))</f>
        <v>8.3813770410315749E-2</v>
      </c>
    </row>
    <row r="31" spans="1:39" x14ac:dyDescent="0.2">
      <c r="C31" s="15" t="s">
        <v>3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30"/>
      <c r="I31" s="29">
        <f t="shared" si="1"/>
        <v>9.455517997108405E-4</v>
      </c>
      <c r="J31" s="15">
        <f>IF($F30="s-curve",$D30+($E30-$D30)*$I$2/(1+EXP($I$3*(COUNT($I$9:J$9)+$I$4))),TREND($D30:$E30,$D$8:$E$8,J$9))</f>
        <v>1.1118194081267112E-3</v>
      </c>
      <c r="K31" s="15">
        <f>IF($F30="s-curve",$D30+($E30-$D30)*$I$2/(1+EXP($I$3*(COUNT($I$9:K$9)+$I$4))),TREND($D30:$E30,$D$8:$E$8,K$9))</f>
        <v>1.1688354810465702E-3</v>
      </c>
      <c r="L31" s="15">
        <f>IF($F30="s-curve",$D30+($E30-$D30)*$I$2/(1+EXP($I$3*(COUNT($I$9:L$9)+$I$4))),TREND($D30:$E30,$D$8:$E$8,L$9))</f>
        <v>1.2448755459223298E-3</v>
      </c>
      <c r="M31" s="15">
        <f>IF($F30="s-curve",$D30+($E30-$D30)*$I$2/(1+EXP($I$3*(COUNT($I$9:M$9)+$I$4))),TREND($D30:$E30,$D$8:$E$8,M$9))</f>
        <v>1.3458715425987903E-3</v>
      </c>
      <c r="N31" s="15">
        <f>IF($F30="s-curve",$D30+($E30-$D30)*$I$2/(1+EXP($I$3*(COUNT($I$9:N$9)+$I$4))),TREND($D30:$E30,$D$8:$E$8,N$9))</f>
        <v>1.4792846814305142E-3</v>
      </c>
      <c r="O31" s="15">
        <f>IF($F30="s-curve",$D30+($E30-$D30)*$I$2/(1+EXP($I$3*(COUNT($I$9:O$9)+$I$4))),TREND($D30:$E30,$D$8:$E$8,O$9))</f>
        <v>1.6542567438247288E-3</v>
      </c>
      <c r="P31" s="15">
        <f>IF($F30="s-curve",$D30+($E30-$D30)*$I$2/(1+EXP($I$3*(COUNT($I$9:P$9)+$I$4))),TREND($D30:$E30,$D$8:$E$8,P$9))</f>
        <v>1.8815810176419326E-3</v>
      </c>
      <c r="Q31" s="15">
        <f>IF($F30="s-curve",$D30+($E30-$D30)*$I$2/(1+EXP($I$3*(COUNT($I$9:Q$9)+$I$4))),TREND($D30:$E30,$D$8:$E$8,Q$9))</f>
        <v>2.1733322676671697E-3</v>
      </c>
      <c r="R31" s="15">
        <f>IF($F30="s-curve",$D30+($E30-$D30)*$I$2/(1+EXP($I$3*(COUNT($I$9:R$9)+$I$4))),TREND($D30:$E30,$D$8:$E$8,R$9))</f>
        <v>2.5419499801064768E-3</v>
      </c>
      <c r="S31" s="15">
        <f>IF($F30="s-curve",$D30+($E30-$D30)*$I$2/(1+EXP($I$3*(COUNT($I$9:S$9)+$I$4))),TREND($D30:$E30,$D$8:$E$8,S$9))</f>
        <v>2.9985767415150431E-3</v>
      </c>
      <c r="T31" s="15">
        <f>IF($F30="s-curve",$D30+($E30-$D30)*$I$2/(1+EXP($I$3*(COUNT($I$9:T$9)+$I$4))),TREND($D30:$E30,$D$8:$E$8,T$9))</f>
        <v>3.5505841601523131E-3</v>
      </c>
      <c r="U31" s="15">
        <f>IF($F30="s-curve",$D30+($E30-$D30)*$I$2/(1+EXP($I$3*(COUNT($I$9:U$9)+$I$4))),TREND($D30:$E30,$D$8:$E$8,U$9))</f>
        <v>4.198538926565399E-3</v>
      </c>
      <c r="V31" s="15">
        <f>IF($F30="s-curve",$D30+($E30-$D30)*$I$2/(1+EXP($I$3*(COUNT($I$9:V$9)+$I$4))),TREND($D30:$E30,$D$8:$E$8,V$9))</f>
        <v>4.9333514568557718E-3</v>
      </c>
      <c r="W31" s="15">
        <f>IF($F30="s-curve",$D30+($E30-$D30)*$I$2/(1+EXP($I$3*(COUNT($I$9:W$9)+$I$4))),TREND($D30:$E30,$D$8:$E$8,W$9))</f>
        <v>5.7347946037194127E-3</v>
      </c>
      <c r="X31" s="15">
        <f>IF($F30="s-curve",$D30+($E30-$D30)*$I$2/(1+EXP($I$3*(COUNT($I$9:X$9)+$I$4))),TREND($D30:$E30,$D$8:$E$8,X$9))</f>
        <v>6.5725739920206088E-3</v>
      </c>
      <c r="Y31" s="15">
        <f>IF($F30="s-curve",$D30+($E30-$D30)*$I$2/(1+EXP($I$3*(COUNT($I$9:Y$9)+$I$4))),TREND($D30:$E30,$D$8:$E$8,Y$9))</f>
        <v>7.4103533803218059E-3</v>
      </c>
      <c r="Z31" s="15">
        <f>IF($F30="s-curve",$D30+($E30-$D30)*$I$2/(1+EXP($I$3*(COUNT($I$9:Z$9)+$I$4))),TREND($D30:$E30,$D$8:$E$8,Z$9))</f>
        <v>8.2117965271854467E-3</v>
      </c>
      <c r="AA31" s="15">
        <f>IF($F30="s-curve",$D30+($E30-$D30)*$I$2/(1+EXP($I$3*(COUNT($I$9:AA$9)+$I$4))),TREND($D30:$E30,$D$8:$E$8,AA$9))</f>
        <v>8.9466090574758187E-3</v>
      </c>
      <c r="AB31" s="15">
        <f>IF($F30="s-curve",$D30+($E30-$D30)*$I$2/(1+EXP($I$3*(COUNT($I$9:AB$9)+$I$4))),TREND($D30:$E30,$D$8:$E$8,AB$9))</f>
        <v>9.5945638238889054E-3</v>
      </c>
      <c r="AC31" s="15">
        <f>IF($F30="s-curve",$D30+($E30-$D30)*$I$2/(1+EXP($I$3*(COUNT($I$9:AC$9)+$I$4))),TREND($D30:$E30,$D$8:$E$8,AC$9))</f>
        <v>1.0146571242526175E-2</v>
      </c>
      <c r="AD31" s="15">
        <f>IF($F30="s-curve",$D30+($E30-$D30)*$I$2/(1+EXP($I$3*(COUNT($I$9:AD$9)+$I$4))),TREND($D30:$E30,$D$8:$E$8,AD$9))</f>
        <v>1.0603198003934743E-2</v>
      </c>
      <c r="AE31" s="15">
        <f>IF($F30="s-curve",$D30+($E30-$D30)*$I$2/(1+EXP($I$3*(COUNT($I$9:AE$9)+$I$4))),TREND($D30:$E30,$D$8:$E$8,AE$9))</f>
        <v>1.0971815716374048E-2</v>
      </c>
      <c r="AF31" s="15">
        <f>IF($F30="s-curve",$D30+($E30-$D30)*$I$2/(1+EXP($I$3*(COUNT($I$9:AF$9)+$I$4))),TREND($D30:$E30,$D$8:$E$8,AF$9))</f>
        <v>1.1263566966399286E-2</v>
      </c>
      <c r="AG31" s="15">
        <f>IF($F30="s-curve",$D30+($E30-$D30)*$I$2/(1+EXP($I$3*(COUNT($I$9:AG$9)+$I$4))),TREND($D30:$E30,$D$8:$E$8,AG$9))</f>
        <v>1.149089124021649E-2</v>
      </c>
      <c r="AH31" s="15">
        <f>IF($F30="s-curve",$D30+($E30-$D30)*$I$2/(1+EXP($I$3*(COUNT($I$9:AH$9)+$I$4))),TREND($D30:$E30,$D$8:$E$8,AH$9))</f>
        <v>1.1665863302610704E-2</v>
      </c>
      <c r="AI31" s="15">
        <f>IF($F30="s-curve",$D30+($E30-$D30)*$I$2/(1+EXP($I$3*(COUNT($I$9:AI$9)+$I$4))),TREND($D30:$E30,$D$8:$E$8,AI$9))</f>
        <v>1.1799276441442429E-2</v>
      </c>
      <c r="AJ31" s="15">
        <f>IF($F30="s-curve",$D30+($E30-$D30)*$I$2/(1+EXP($I$3*(COUNT($I$9:AJ$9)+$I$4))),TREND($D30:$E30,$D$8:$E$8,AJ$9))</f>
        <v>1.1900272438118888E-2</v>
      </c>
      <c r="AK31" s="15">
        <f>IF($F30="s-curve",$D30+($E30-$D30)*$I$2/(1+EXP($I$3*(COUNT($I$9:AK$9)+$I$4))),TREND($D30:$E30,$D$8:$E$8,AK$9))</f>
        <v>1.1976312502994649E-2</v>
      </c>
      <c r="AL31" s="15">
        <f>IF($F30="s-curve",$D30+($E30-$D30)*$I$2/(1+EXP($I$3*(COUNT($I$9:AL$9)+$I$4))),TREND($D30:$E30,$D$8:$E$8,AL$9))</f>
        <v>1.2033328575914506E-2</v>
      </c>
      <c r="AM31" s="15">
        <f>IF($F30="s-curve",$D30+($E30-$D30)*$I$2/(1+EXP($I$3*(COUNT($I$9:AM$9)+$I$4))),TREND($D30:$E30,$D$8:$E$8,AM$9))</f>
        <v>1.2075948644314414E-2</v>
      </c>
    </row>
    <row r="32" spans="1:39" x14ac:dyDescent="0.2">
      <c r="C32" s="15" t="s">
        <v>4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30"/>
      <c r="I32" s="29">
        <f t="shared" si="1"/>
        <v>7.2809767943268324E-3</v>
      </c>
      <c r="J32" s="15">
        <f>IF($F31="s-curve",$D31+($E31-$D31)*$I$2/(1+EXP($I$3*(COUNT($I$9:J$9)+$I$4))),TREND($D31:$E31,$D$8:$E$8,J$9))</f>
        <v>7.9539756206734417E-3</v>
      </c>
      <c r="K32" s="15">
        <f>IF($F31="s-curve",$D31+($E31-$D31)*$I$2/(1+EXP($I$3*(COUNT($I$9:K$9)+$I$4))),TREND($D31:$E31,$D$8:$E$8,K$9))</f>
        <v>8.1847586969656192E-3</v>
      </c>
      <c r="L32" s="15">
        <f>IF($F31="s-curve",$D31+($E31-$D31)*$I$2/(1+EXP($I$3*(COUNT($I$9:L$9)+$I$4))),TREND($D31:$E31,$D$8:$E$8,L$9))</f>
        <v>8.4925448911875676E-3</v>
      </c>
      <c r="M32" s="15">
        <f>IF($F31="s-curve",$D31+($E31-$D31)*$I$2/(1+EXP($I$3*(COUNT($I$9:M$9)+$I$4))),TREND($D31:$E31,$D$8:$E$8,M$9))</f>
        <v>8.9013448244791796E-3</v>
      </c>
      <c r="N32" s="15">
        <f>IF($F31="s-curve",$D31+($E31-$D31)*$I$2/(1+EXP($I$3*(COUNT($I$9:N$9)+$I$4))),TREND($D31:$E31,$D$8:$E$8,N$9))</f>
        <v>9.4413591225641757E-3</v>
      </c>
      <c r="O32" s="15">
        <f>IF($F31="s-curve",$D31+($E31-$D31)*$I$2/(1+EXP($I$3*(COUNT($I$9:O$9)+$I$4))),TREND($D31:$E31,$D$8:$E$8,O$9))</f>
        <v>1.0149590832616918E-2</v>
      </c>
      <c r="P32" s="15">
        <f>IF($F31="s-curve",$D31+($E31-$D31)*$I$2/(1+EXP($I$3*(COUNT($I$9:P$9)+$I$4))),TREND($D31:$E31,$D$8:$E$8,P$9))</f>
        <v>1.1069727778933097E-2</v>
      </c>
      <c r="Q32" s="15">
        <f>IF($F31="s-curve",$D31+($E31-$D31)*$I$2/(1+EXP($I$3*(COUNT($I$9:Q$9)+$I$4))),TREND($D31:$E31,$D$8:$E$8,Q$9))</f>
        <v>1.2250644800130824E-2</v>
      </c>
      <c r="R32" s="15">
        <f>IF($F31="s-curve",$D31+($E31-$D31)*$I$2/(1+EXP($I$3*(COUNT($I$9:R$9)+$I$4))),TREND($D31:$E31,$D$8:$E$8,R$9))</f>
        <v>1.3742693012081563E-2</v>
      </c>
      <c r="S32" s="15">
        <f>IF($F31="s-curve",$D31+($E31-$D31)*$I$2/(1+EXP($I$3*(COUNT($I$9:S$9)+$I$4))),TREND($D31:$E31,$D$8:$E$8,S$9))</f>
        <v>1.5590974090003679E-2</v>
      </c>
      <c r="T32" s="15">
        <f>IF($F31="s-curve",$D31+($E31-$D31)*$I$2/(1+EXP($I$3*(COUNT($I$9:T$9)+$I$4))),TREND($D31:$E31,$D$8:$E$8,T$9))</f>
        <v>1.7825325978606671E-2</v>
      </c>
      <c r="U32" s="15">
        <f>IF($F31="s-curve",$D31+($E31-$D31)*$I$2/(1+EXP($I$3*(COUNT($I$9:U$9)+$I$4))),TREND($D31:$E31,$D$8:$E$8,U$9))</f>
        <v>2.0448042462451119E-2</v>
      </c>
      <c r="V32" s="15">
        <f>IF($F31="s-curve",$D31+($E31-$D31)*$I$2/(1+EXP($I$3*(COUNT($I$9:V$9)+$I$4))),TREND($D31:$E31,$D$8:$E$8,V$9))</f>
        <v>2.342233177341109E-2</v>
      </c>
      <c r="W32" s="15">
        <f>IF($F31="s-curve",$D31+($E31-$D31)*$I$2/(1+EXP($I$3*(COUNT($I$9:W$9)+$I$4))),TREND($D31:$E31,$D$8:$E$8,W$9))</f>
        <v>2.666632080026762E-2</v>
      </c>
      <c r="X32" s="15">
        <f>IF($F31="s-curve",$D31+($E31-$D31)*$I$2/(1+EXP($I$3*(COUNT($I$9:X$9)+$I$4))),TREND($D31:$E31,$D$8:$E$8,X$9))</f>
        <v>3.0057387469452152E-2</v>
      </c>
      <c r="Y32" s="15">
        <f>IF($F31="s-curve",$D31+($E31-$D31)*$I$2/(1+EXP($I$3*(COUNT($I$9:Y$9)+$I$4))),TREND($D31:$E31,$D$8:$E$8,Y$9))</f>
        <v>3.3448454138636688E-2</v>
      </c>
      <c r="Z32" s="15">
        <f>IF($F31="s-curve",$D31+($E31-$D31)*$I$2/(1+EXP($I$3*(COUNT($I$9:Z$9)+$I$4))),TREND($D31:$E31,$D$8:$E$8,Z$9))</f>
        <v>3.6692443165493215E-2</v>
      </c>
      <c r="AA32" s="15">
        <f>IF($F31="s-curve",$D31+($E31-$D31)*$I$2/(1+EXP($I$3*(COUNT($I$9:AA$9)+$I$4))),TREND($D31:$E31,$D$8:$E$8,AA$9))</f>
        <v>3.9666732476453186E-2</v>
      </c>
      <c r="AB32" s="15">
        <f>IF($F31="s-curve",$D31+($E31-$D31)*$I$2/(1+EXP($I$3*(COUNT($I$9:AB$9)+$I$4))),TREND($D31:$E31,$D$8:$E$8,AB$9))</f>
        <v>4.2289448960297633E-2</v>
      </c>
      <c r="AC32" s="15">
        <f>IF($F31="s-curve",$D31+($E31-$D31)*$I$2/(1+EXP($I$3*(COUNT($I$9:AC$9)+$I$4))),TREND($D31:$E31,$D$8:$E$8,AC$9))</f>
        <v>4.4523800848900626E-2</v>
      </c>
      <c r="AD32" s="15">
        <f>IF($F31="s-curve",$D31+($E31-$D31)*$I$2/(1+EXP($I$3*(COUNT($I$9:AD$9)+$I$4))),TREND($D31:$E31,$D$8:$E$8,AD$9))</f>
        <v>4.6372081926822753E-2</v>
      </c>
      <c r="AE32" s="15">
        <f>IF($F31="s-curve",$D31+($E31-$D31)*$I$2/(1+EXP($I$3*(COUNT($I$9:AE$9)+$I$4))),TREND($D31:$E31,$D$8:$E$8,AE$9))</f>
        <v>4.7864130138773484E-2</v>
      </c>
      <c r="AF32" s="15">
        <f>IF($F31="s-curve",$D31+($E31-$D31)*$I$2/(1+EXP($I$3*(COUNT($I$9:AF$9)+$I$4))),TREND($D31:$E31,$D$8:$E$8,AF$9))</f>
        <v>4.9045047159971211E-2</v>
      </c>
      <c r="AG32" s="15">
        <f>IF($F31="s-curve",$D31+($E31-$D31)*$I$2/(1+EXP($I$3*(COUNT($I$9:AG$9)+$I$4))),TREND($D31:$E31,$D$8:$E$8,AG$9))</f>
        <v>4.9965184106287391E-2</v>
      </c>
      <c r="AH32" s="15">
        <f>IF($F31="s-curve",$D31+($E31-$D31)*$I$2/(1+EXP($I$3*(COUNT($I$9:AH$9)+$I$4))),TREND($D31:$E31,$D$8:$E$8,AH$9))</f>
        <v>5.0673415816340134E-2</v>
      </c>
      <c r="AI32" s="15">
        <f>IF($F31="s-curve",$D31+($E31-$D31)*$I$2/(1+EXP($I$3*(COUNT($I$9:AI$9)+$I$4))),TREND($D31:$E31,$D$8:$E$8,AI$9))</f>
        <v>5.1213430114425126E-2</v>
      </c>
      <c r="AJ32" s="15">
        <f>IF($F31="s-curve",$D31+($E31-$D31)*$I$2/(1+EXP($I$3*(COUNT($I$9:AJ$9)+$I$4))),TREND($D31:$E31,$D$8:$E$8,AJ$9))</f>
        <v>5.1622230047716738E-2</v>
      </c>
      <c r="AK32" s="15">
        <f>IF($F31="s-curve",$D31+($E31-$D31)*$I$2/(1+EXP($I$3*(COUNT($I$9:AK$9)+$I$4))),TREND($D31:$E31,$D$8:$E$8,AK$9))</f>
        <v>5.1930016241938694E-2</v>
      </c>
      <c r="AL32" s="15">
        <f>IF($F31="s-curve",$D31+($E31-$D31)*$I$2/(1+EXP($I$3*(COUNT($I$9:AL$9)+$I$4))),TREND($D31:$E31,$D$8:$E$8,AL$9))</f>
        <v>5.2160799318230866E-2</v>
      </c>
      <c r="AM32" s="15">
        <f>IF($F31="s-curve",$D31+($E31-$D31)*$I$2/(1+EXP($I$3*(COUNT($I$9:AM$9)+$I$4))),TREND($D31:$E31,$D$8:$E$8,AM$9))</f>
        <v>5.2333311909740617E-2</v>
      </c>
    </row>
    <row r="33" spans="1:39" x14ac:dyDescent="0.2">
      <c r="C33" s="15" t="s">
        <v>5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30"/>
      <c r="I33" s="29">
        <f t="shared" si="1"/>
        <v>0</v>
      </c>
      <c r="J33" s="15">
        <f>IF($F32="s-curve",$D32+($E32-$D32)*$I$2/(1+EXP($I$3*(COUNT($I$9:J$9)+$I$4))),TREND($D32:$E32,$D$8:$E$8,J$9))</f>
        <v>0</v>
      </c>
      <c r="K33" s="15">
        <f>IF($F32="s-curve",$D32+($E32-$D32)*$I$2/(1+EXP($I$3*(COUNT($I$9:K$9)+$I$4))),TREND($D32:$E32,$D$8:$E$8,K$9))</f>
        <v>0</v>
      </c>
      <c r="L33" s="15">
        <f>IF($F32="s-curve",$D32+($E32-$D32)*$I$2/(1+EXP($I$3*(COUNT($I$9:L$9)+$I$4))),TREND($D32:$E32,$D$8:$E$8,L$9))</f>
        <v>0</v>
      </c>
      <c r="M33" s="15">
        <f>IF($F32="s-curve",$D32+($E32-$D32)*$I$2/(1+EXP($I$3*(COUNT($I$9:M$9)+$I$4))),TREND($D32:$E32,$D$8:$E$8,M$9))</f>
        <v>0</v>
      </c>
      <c r="N33" s="15">
        <f>IF($F32="s-curve",$D32+($E32-$D32)*$I$2/(1+EXP($I$3*(COUNT($I$9:N$9)+$I$4))),TREND($D32:$E32,$D$8:$E$8,N$9))</f>
        <v>0</v>
      </c>
      <c r="O33" s="15">
        <f>IF($F32="s-curve",$D32+($E32-$D32)*$I$2/(1+EXP($I$3*(COUNT($I$9:O$9)+$I$4))),TREND($D32:$E32,$D$8:$E$8,O$9))</f>
        <v>0</v>
      </c>
      <c r="P33" s="15">
        <f>IF($F32="s-curve",$D32+($E32-$D32)*$I$2/(1+EXP($I$3*(COUNT($I$9:P$9)+$I$4))),TREND($D32:$E32,$D$8:$E$8,P$9))</f>
        <v>0</v>
      </c>
      <c r="Q33" s="15">
        <f>IF($F32="s-curve",$D32+($E32-$D32)*$I$2/(1+EXP($I$3*(COUNT($I$9:Q$9)+$I$4))),TREND($D32:$E32,$D$8:$E$8,Q$9))</f>
        <v>0</v>
      </c>
      <c r="R33" s="15">
        <f>IF($F32="s-curve",$D32+($E32-$D32)*$I$2/(1+EXP($I$3*(COUNT($I$9:R$9)+$I$4))),TREND($D32:$E32,$D$8:$E$8,R$9))</f>
        <v>0</v>
      </c>
      <c r="S33" s="15">
        <f>IF($F32="s-curve",$D32+($E32-$D32)*$I$2/(1+EXP($I$3*(COUNT($I$9:S$9)+$I$4))),TREND($D32:$E32,$D$8:$E$8,S$9))</f>
        <v>0</v>
      </c>
      <c r="T33" s="15">
        <f>IF($F32="s-curve",$D32+($E32-$D32)*$I$2/(1+EXP($I$3*(COUNT($I$9:T$9)+$I$4))),TREND($D32:$E32,$D$8:$E$8,T$9))</f>
        <v>0</v>
      </c>
      <c r="U33" s="15">
        <f>IF($F32="s-curve",$D32+($E32-$D32)*$I$2/(1+EXP($I$3*(COUNT($I$9:U$9)+$I$4))),TREND($D32:$E32,$D$8:$E$8,U$9))</f>
        <v>0</v>
      </c>
      <c r="V33" s="15">
        <f>IF($F32="s-curve",$D32+($E32-$D32)*$I$2/(1+EXP($I$3*(COUNT($I$9:V$9)+$I$4))),TREND($D32:$E32,$D$8:$E$8,V$9))</f>
        <v>0</v>
      </c>
      <c r="W33" s="15">
        <f>IF($F32="s-curve",$D32+($E32-$D32)*$I$2/(1+EXP($I$3*(COUNT($I$9:W$9)+$I$4))),TREND($D32:$E32,$D$8:$E$8,W$9))</f>
        <v>0</v>
      </c>
      <c r="X33" s="15">
        <f>IF($F32="s-curve",$D32+($E32-$D32)*$I$2/(1+EXP($I$3*(COUNT($I$9:X$9)+$I$4))),TREND($D32:$E32,$D$8:$E$8,X$9))</f>
        <v>0</v>
      </c>
      <c r="Y33" s="15">
        <f>IF($F32="s-curve",$D32+($E32-$D32)*$I$2/(1+EXP($I$3*(COUNT($I$9:Y$9)+$I$4))),TREND($D32:$E32,$D$8:$E$8,Y$9))</f>
        <v>0</v>
      </c>
      <c r="Z33" s="15">
        <f>IF($F32="s-curve",$D32+($E32-$D32)*$I$2/(1+EXP($I$3*(COUNT($I$9:Z$9)+$I$4))),TREND($D32:$E32,$D$8:$E$8,Z$9))</f>
        <v>0</v>
      </c>
      <c r="AA33" s="15">
        <f>IF($F32="s-curve",$D32+($E32-$D32)*$I$2/(1+EXP($I$3*(COUNT($I$9:AA$9)+$I$4))),TREND($D32:$E32,$D$8:$E$8,AA$9))</f>
        <v>0</v>
      </c>
      <c r="AB33" s="15">
        <f>IF($F32="s-curve",$D32+($E32-$D32)*$I$2/(1+EXP($I$3*(COUNT($I$9:AB$9)+$I$4))),TREND($D32:$E32,$D$8:$E$8,AB$9))</f>
        <v>0</v>
      </c>
      <c r="AC33" s="15">
        <f>IF($F32="s-curve",$D32+($E32-$D32)*$I$2/(1+EXP($I$3*(COUNT($I$9:AC$9)+$I$4))),TREND($D32:$E32,$D$8:$E$8,AC$9))</f>
        <v>0</v>
      </c>
      <c r="AD33" s="15">
        <f>IF($F32="s-curve",$D32+($E32-$D32)*$I$2/(1+EXP($I$3*(COUNT($I$9:AD$9)+$I$4))),TREND($D32:$E32,$D$8:$E$8,AD$9))</f>
        <v>0</v>
      </c>
      <c r="AE33" s="15">
        <f>IF($F32="s-curve",$D32+($E32-$D32)*$I$2/(1+EXP($I$3*(COUNT($I$9:AE$9)+$I$4))),TREND($D32:$E32,$D$8:$E$8,AE$9))</f>
        <v>0</v>
      </c>
      <c r="AF33" s="15">
        <f>IF($F32="s-curve",$D32+($E32-$D32)*$I$2/(1+EXP($I$3*(COUNT($I$9:AF$9)+$I$4))),TREND($D32:$E32,$D$8:$E$8,AF$9))</f>
        <v>0</v>
      </c>
      <c r="AG33" s="15">
        <f>IF($F32="s-curve",$D32+($E32-$D32)*$I$2/(1+EXP($I$3*(COUNT($I$9:AG$9)+$I$4))),TREND($D32:$E32,$D$8:$E$8,AG$9))</f>
        <v>0</v>
      </c>
      <c r="AH33" s="15">
        <f>IF($F32="s-curve",$D32+($E32-$D32)*$I$2/(1+EXP($I$3*(COUNT($I$9:AH$9)+$I$4))),TREND($D32:$E32,$D$8:$E$8,AH$9))</f>
        <v>0</v>
      </c>
      <c r="AI33" s="15">
        <f>IF($F32="s-curve",$D32+($E32-$D32)*$I$2/(1+EXP($I$3*(COUNT($I$9:AI$9)+$I$4))),TREND($D32:$E32,$D$8:$E$8,AI$9))</f>
        <v>0</v>
      </c>
      <c r="AJ33" s="15">
        <f>IF($F32="s-curve",$D32+($E32-$D32)*$I$2/(1+EXP($I$3*(COUNT($I$9:AJ$9)+$I$4))),TREND($D32:$E32,$D$8:$E$8,AJ$9))</f>
        <v>0</v>
      </c>
      <c r="AK33" s="15">
        <f>IF($F32="s-curve",$D32+($E32-$D32)*$I$2/(1+EXP($I$3*(COUNT($I$9:AK$9)+$I$4))),TREND($D32:$E32,$D$8:$E$8,AK$9))</f>
        <v>0</v>
      </c>
      <c r="AL33" s="15">
        <f>IF($F32="s-curve",$D32+($E32-$D32)*$I$2/(1+EXP($I$3*(COUNT($I$9:AL$9)+$I$4))),TREND($D32:$E32,$D$8:$E$8,AL$9))</f>
        <v>0</v>
      </c>
      <c r="AM33" s="15">
        <f>IF($F32="s-curve",$D32+($E32-$D32)*$I$2/(1+EXP($I$3*(COUNT($I$9:AM$9)+$I$4))),TREND($D32:$E32,$D$8:$E$8,AM$9))</f>
        <v>0</v>
      </c>
    </row>
    <row r="34" spans="1:39" x14ac:dyDescent="0.2">
      <c r="C34" s="15" t="s">
        <v>6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30"/>
      <c r="I34" s="29">
        <f t="shared" si="1"/>
        <v>1</v>
      </c>
      <c r="J34" s="15">
        <f>IF($F33="s-curve",$D33+($E33-$D33)*$I$2/(1+EXP($I$3*(COUNT($I$9:J$9)+$I$4))),TREND($D33:$E33,$D$8:$E$8,J$9))</f>
        <v>1</v>
      </c>
      <c r="K34" s="15">
        <f>IF($F33="s-curve",$D33+($E33-$D33)*$I$2/(1+EXP($I$3*(COUNT($I$9:K$9)+$I$4))),TREND($D33:$E33,$D$8:$E$8,K$9))</f>
        <v>1</v>
      </c>
      <c r="L34" s="15">
        <f>IF($F33="s-curve",$D33+($E33-$D33)*$I$2/(1+EXP($I$3*(COUNT($I$9:L$9)+$I$4))),TREND($D33:$E33,$D$8:$E$8,L$9))</f>
        <v>1</v>
      </c>
      <c r="M34" s="15">
        <f>IF($F33="s-curve",$D33+($E33-$D33)*$I$2/(1+EXP($I$3*(COUNT($I$9:M$9)+$I$4))),TREND($D33:$E33,$D$8:$E$8,M$9))</f>
        <v>1</v>
      </c>
      <c r="N34" s="15">
        <f>IF($F33="s-curve",$D33+($E33-$D33)*$I$2/(1+EXP($I$3*(COUNT($I$9:N$9)+$I$4))),TREND($D33:$E33,$D$8:$E$8,N$9))</f>
        <v>1</v>
      </c>
      <c r="O34" s="15">
        <f>IF($F33="s-curve",$D33+($E33-$D33)*$I$2/(1+EXP($I$3*(COUNT($I$9:O$9)+$I$4))),TREND($D33:$E33,$D$8:$E$8,O$9))</f>
        <v>1</v>
      </c>
      <c r="P34" s="15">
        <f>IF($F33="s-curve",$D33+($E33-$D33)*$I$2/(1+EXP($I$3*(COUNT($I$9:P$9)+$I$4))),TREND($D33:$E33,$D$8:$E$8,P$9))</f>
        <v>1</v>
      </c>
      <c r="Q34" s="15">
        <f>IF($F33="s-curve",$D33+($E33-$D33)*$I$2/(1+EXP($I$3*(COUNT($I$9:Q$9)+$I$4))),TREND($D33:$E33,$D$8:$E$8,Q$9))</f>
        <v>1</v>
      </c>
      <c r="R34" s="15">
        <f>IF($F33="s-curve",$D33+($E33-$D33)*$I$2/(1+EXP($I$3*(COUNT($I$9:R$9)+$I$4))),TREND($D33:$E33,$D$8:$E$8,R$9))</f>
        <v>1</v>
      </c>
      <c r="S34" s="15">
        <f>IF($F33="s-curve",$D33+($E33-$D33)*$I$2/(1+EXP($I$3*(COUNT($I$9:S$9)+$I$4))),TREND($D33:$E33,$D$8:$E$8,S$9))</f>
        <v>1</v>
      </c>
      <c r="T34" s="15">
        <f>IF($F33="s-curve",$D33+($E33-$D33)*$I$2/(1+EXP($I$3*(COUNT($I$9:T$9)+$I$4))),TREND($D33:$E33,$D$8:$E$8,T$9))</f>
        <v>1</v>
      </c>
      <c r="U34" s="15">
        <f>IF($F33="s-curve",$D33+($E33-$D33)*$I$2/(1+EXP($I$3*(COUNT($I$9:U$9)+$I$4))),TREND($D33:$E33,$D$8:$E$8,U$9))</f>
        <v>1</v>
      </c>
      <c r="V34" s="15">
        <f>IF($F33="s-curve",$D33+($E33-$D33)*$I$2/(1+EXP($I$3*(COUNT($I$9:V$9)+$I$4))),TREND($D33:$E33,$D$8:$E$8,V$9))</f>
        <v>1</v>
      </c>
      <c r="W34" s="15">
        <f>IF($F33="s-curve",$D33+($E33-$D33)*$I$2/(1+EXP($I$3*(COUNT($I$9:W$9)+$I$4))),TREND($D33:$E33,$D$8:$E$8,W$9))</f>
        <v>1</v>
      </c>
      <c r="X34" s="15">
        <f>IF($F33="s-curve",$D33+($E33-$D33)*$I$2/(1+EXP($I$3*(COUNT($I$9:X$9)+$I$4))),TREND($D33:$E33,$D$8:$E$8,X$9))</f>
        <v>1</v>
      </c>
      <c r="Y34" s="15">
        <f>IF($F33="s-curve",$D33+($E33-$D33)*$I$2/(1+EXP($I$3*(COUNT($I$9:Y$9)+$I$4))),TREND($D33:$E33,$D$8:$E$8,Y$9))</f>
        <v>1</v>
      </c>
      <c r="Z34" s="15">
        <f>IF($F33="s-curve",$D33+($E33-$D33)*$I$2/(1+EXP($I$3*(COUNT($I$9:Z$9)+$I$4))),TREND($D33:$E33,$D$8:$E$8,Z$9))</f>
        <v>1</v>
      </c>
      <c r="AA34" s="15">
        <f>IF($F33="s-curve",$D33+($E33-$D33)*$I$2/(1+EXP($I$3*(COUNT($I$9:AA$9)+$I$4))),TREND($D33:$E33,$D$8:$E$8,AA$9))</f>
        <v>1</v>
      </c>
      <c r="AB34" s="15">
        <f>IF($F33="s-curve",$D33+($E33-$D33)*$I$2/(1+EXP($I$3*(COUNT($I$9:AB$9)+$I$4))),TREND($D33:$E33,$D$8:$E$8,AB$9))</f>
        <v>1</v>
      </c>
      <c r="AC34" s="15">
        <f>IF($F33="s-curve",$D33+($E33-$D33)*$I$2/(1+EXP($I$3*(COUNT($I$9:AC$9)+$I$4))),TREND($D33:$E33,$D$8:$E$8,AC$9))</f>
        <v>1</v>
      </c>
      <c r="AD34" s="15">
        <f>IF($F33="s-curve",$D33+($E33-$D33)*$I$2/(1+EXP($I$3*(COUNT($I$9:AD$9)+$I$4))),TREND($D33:$E33,$D$8:$E$8,AD$9))</f>
        <v>1</v>
      </c>
      <c r="AE34" s="15">
        <f>IF($F33="s-curve",$D33+($E33-$D33)*$I$2/(1+EXP($I$3*(COUNT($I$9:AE$9)+$I$4))),TREND($D33:$E33,$D$8:$E$8,AE$9))</f>
        <v>1</v>
      </c>
      <c r="AF34" s="15">
        <f>IF($F33="s-curve",$D33+($E33-$D33)*$I$2/(1+EXP($I$3*(COUNT($I$9:AF$9)+$I$4))),TREND($D33:$E33,$D$8:$E$8,AF$9))</f>
        <v>1</v>
      </c>
      <c r="AG34" s="15">
        <f>IF($F33="s-curve",$D33+($E33-$D33)*$I$2/(1+EXP($I$3*(COUNT($I$9:AG$9)+$I$4))),TREND($D33:$E33,$D$8:$E$8,AG$9))</f>
        <v>1</v>
      </c>
      <c r="AH34" s="15">
        <f>IF($F33="s-curve",$D33+($E33-$D33)*$I$2/(1+EXP($I$3*(COUNT($I$9:AH$9)+$I$4))),TREND($D33:$E33,$D$8:$E$8,AH$9))</f>
        <v>1</v>
      </c>
      <c r="AI34" s="15">
        <f>IF($F33="s-curve",$D33+($E33-$D33)*$I$2/(1+EXP($I$3*(COUNT($I$9:AI$9)+$I$4))),TREND($D33:$E33,$D$8:$E$8,AI$9))</f>
        <v>1</v>
      </c>
      <c r="AJ34" s="15">
        <f>IF($F33="s-curve",$D33+($E33-$D33)*$I$2/(1+EXP($I$3*(COUNT($I$9:AJ$9)+$I$4))),TREND($D33:$E33,$D$8:$E$8,AJ$9))</f>
        <v>1</v>
      </c>
      <c r="AK34" s="15">
        <f>IF($F33="s-curve",$D33+($E33-$D33)*$I$2/(1+EXP($I$3*(COUNT($I$9:AK$9)+$I$4))),TREND($D33:$E33,$D$8:$E$8,AK$9))</f>
        <v>1</v>
      </c>
      <c r="AL34" s="15">
        <f>IF($F33="s-curve",$D33+($E33-$D33)*$I$2/(1+EXP($I$3*(COUNT($I$9:AL$9)+$I$4))),TREND($D33:$E33,$D$8:$E$8,AL$9))</f>
        <v>1</v>
      </c>
      <c r="AM34" s="15">
        <f>IF($F33="s-curve",$D33+($E33-$D33)*$I$2/(1+EXP($I$3*(COUNT($I$9:AM$9)+$I$4))),TREND($D33:$E33,$D$8:$E$8,AM$9))</f>
        <v>1</v>
      </c>
    </row>
    <row r="35" spans="1:39" x14ac:dyDescent="0.2">
      <c r="C35" s="15" t="s">
        <v>128</v>
      </c>
      <c r="D35" s="29">
        <f>'SYVbT-freight'!G3/SUM('SYVbT-freight'!3:3)</f>
        <v>5.3675298148440551E-4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30"/>
      <c r="I35" s="29">
        <f t="shared" si="1"/>
        <v>2.1604589258675129E-3</v>
      </c>
      <c r="J35" s="15">
        <f>IF($F34="s-curve",$D34+($E34-$D34)*$I$2/(1+EXP($I$3*(COUNT($I$9:J$9)+$I$4))),TREND($D34:$E34,$D$8:$E$8,J$9))</f>
        <v>2.5363121187666543E-3</v>
      </c>
      <c r="K35" s="15">
        <f>IF($F34="s-curve",$D34+($E34-$D34)*$I$2/(1+EXP($I$3*(COUNT($I$9:K$9)+$I$4))),TREND($D34:$E34,$D$8:$E$8,K$9))</f>
        <v>2.6651987567454672E-3</v>
      </c>
      <c r="L35" s="15">
        <f>IF($F34="s-curve",$D34+($E34-$D34)*$I$2/(1+EXP($I$3*(COUNT($I$9:L$9)+$I$4))),TREND($D34:$E34,$D$8:$E$8,L$9))</f>
        <v>2.8370897308450499E-3</v>
      </c>
      <c r="M35" s="15">
        <f>IF($F34="s-curve",$D34+($E34-$D34)*$I$2/(1+EXP($I$3*(COUNT($I$9:M$9)+$I$4))),TREND($D34:$E34,$D$8:$E$8,M$9))</f>
        <v>3.0653943788913106E-3</v>
      </c>
      <c r="N35" s="15">
        <f>IF($F34="s-curve",$D34+($E34-$D34)*$I$2/(1+EXP($I$3*(COUNT($I$9:N$9)+$I$4))),TREND($D34:$E34,$D$8:$E$8,N$9))</f>
        <v>3.3669790031145663E-3</v>
      </c>
      <c r="O35" s="15">
        <f>IF($F34="s-curve",$D34+($E34-$D34)*$I$2/(1+EXP($I$3*(COUNT($I$9:O$9)+$I$4))),TREND($D34:$E34,$D$8:$E$8,O$9))</f>
        <v>3.7625088898169965E-3</v>
      </c>
      <c r="P35" s="15">
        <f>IF($F34="s-curve",$D34+($E34-$D34)*$I$2/(1+EXP($I$3*(COUNT($I$9:P$9)+$I$4))),TREND($D34:$E34,$D$8:$E$8,P$9))</f>
        <v>4.2763826079255159E-3</v>
      </c>
      <c r="Q35" s="15">
        <f>IF($F34="s-curve",$D34+($E34-$D34)*$I$2/(1+EXP($I$3*(COUNT($I$9:Q$9)+$I$4))),TREND($D34:$E34,$D$8:$E$8,Q$9))</f>
        <v>4.9358955455268607E-3</v>
      </c>
      <c r="R35" s="15">
        <f>IF($F34="s-curve",$D34+($E34-$D34)*$I$2/(1+EXP($I$3*(COUNT($I$9:R$9)+$I$4))),TREND($D34:$E34,$D$8:$E$8,R$9))</f>
        <v>5.7691675550270976E-3</v>
      </c>
      <c r="S35" s="15">
        <f>IF($F34="s-curve",$D34+($E34-$D34)*$I$2/(1+EXP($I$3*(COUNT($I$9:S$9)+$I$4))),TREND($D34:$E34,$D$8:$E$8,S$9))</f>
        <v>6.8013868061113751E-3</v>
      </c>
      <c r="T35" s="15">
        <f>IF($F34="s-curve",$D34+($E34-$D34)*$I$2/(1+EXP($I$3*(COUNT($I$9:T$9)+$I$4))),TREND($D34:$E34,$D$8:$E$8,T$9))</f>
        <v>8.0492170526371733E-3</v>
      </c>
      <c r="U35" s="15">
        <f>IF($F34="s-curve",$D34+($E34-$D34)*$I$2/(1+EXP($I$3*(COUNT($I$9:U$9)+$I$4))),TREND($D34:$E34,$D$8:$E$8,U$9))</f>
        <v>9.5139393165278099E-3</v>
      </c>
      <c r="V35" s="15">
        <f>IF($F34="s-curve",$D34+($E34-$D34)*$I$2/(1+EXP($I$3*(COUNT($I$9:V$9)+$I$4))),TREND($D34:$E34,$D$8:$E$8,V$9))</f>
        <v>1.1175006305602102E-2</v>
      </c>
      <c r="W35" s="15">
        <f>IF($F34="s-curve",$D34+($E34-$D34)*$I$2/(1+EXP($I$3*(COUNT($I$9:W$9)+$I$4))),TREND($D34:$E34,$D$8:$E$8,W$9))</f>
        <v>1.298669391298265E-2</v>
      </c>
      <c r="X35" s="15">
        <f>IF($F34="s-curve",$D34+($E34-$D34)*$I$2/(1+EXP($I$3*(COUNT($I$9:X$9)+$I$4))),TREND($D34:$E34,$D$8:$E$8,X$9))</f>
        <v>1.4880520744547505E-2</v>
      </c>
      <c r="Y35" s="15">
        <f>IF($F34="s-curve",$D34+($E34-$D34)*$I$2/(1+EXP($I$3*(COUNT($I$9:Y$9)+$I$4))),TREND($D34:$E34,$D$8:$E$8,Y$9))</f>
        <v>1.6774347576112358E-2</v>
      </c>
      <c r="Z35" s="15">
        <f>IF($F34="s-curve",$D34+($E34-$D34)*$I$2/(1+EXP($I$3*(COUNT($I$9:Z$9)+$I$4))),TREND($D34:$E34,$D$8:$E$8,Z$9))</f>
        <v>1.8586035183492906E-2</v>
      </c>
      <c r="AA35" s="15">
        <f>IF($F34="s-curve",$D34+($E34-$D34)*$I$2/(1+EXP($I$3*(COUNT($I$9:AA$9)+$I$4))),TREND($D34:$E34,$D$8:$E$8,AA$9))</f>
        <v>2.0247102172567196E-2</v>
      </c>
      <c r="AB35" s="15">
        <f>IF($F34="s-curve",$D34+($E34-$D34)*$I$2/(1+EXP($I$3*(COUNT($I$9:AB$9)+$I$4))),TREND($D34:$E34,$D$8:$E$8,AB$9))</f>
        <v>2.1711824436457833E-2</v>
      </c>
      <c r="AC35" s="15">
        <f>IF($F34="s-curve",$D34+($E34-$D34)*$I$2/(1+EXP($I$3*(COUNT($I$9:AC$9)+$I$4))),TREND($D34:$E34,$D$8:$E$8,AC$9))</f>
        <v>2.2959654682983631E-2</v>
      </c>
      <c r="AD35" s="15">
        <f>IF($F34="s-curve",$D34+($E34-$D34)*$I$2/(1+EXP($I$3*(COUNT($I$9:AD$9)+$I$4))),TREND($D34:$E34,$D$8:$E$8,AD$9))</f>
        <v>2.399187393406791E-2</v>
      </c>
      <c r="AE35" s="15">
        <f>IF($F34="s-curve",$D34+($E34-$D34)*$I$2/(1+EXP($I$3*(COUNT($I$9:AE$9)+$I$4))),TREND($D34:$E34,$D$8:$E$8,AE$9))</f>
        <v>2.4825145943568147E-2</v>
      </c>
      <c r="AF35" s="15">
        <f>IF($F34="s-curve",$D34+($E34-$D34)*$I$2/(1+EXP($I$3*(COUNT($I$9:AF$9)+$I$4))),TREND($D34:$E34,$D$8:$E$8,AF$9))</f>
        <v>2.5484658881169492E-2</v>
      </c>
      <c r="AG35" s="15">
        <f>IF($F34="s-curve",$D34+($E34-$D34)*$I$2/(1+EXP($I$3*(COUNT($I$9:AG$9)+$I$4))),TREND($D34:$E34,$D$8:$E$8,AG$9))</f>
        <v>2.5998532599278014E-2</v>
      </c>
      <c r="AH35" s="15">
        <f>IF($F34="s-curve",$D34+($E34-$D34)*$I$2/(1+EXP($I$3*(COUNT($I$9:AH$9)+$I$4))),TREND($D34:$E34,$D$8:$E$8,AH$9))</f>
        <v>2.6394062485980443E-2</v>
      </c>
      <c r="AI35" s="15">
        <f>IF($F34="s-curve",$D34+($E34-$D34)*$I$2/(1+EXP($I$3*(COUNT($I$9:AI$9)+$I$4))),TREND($D34:$E34,$D$8:$E$8,AI$9))</f>
        <v>2.6695647110203696E-2</v>
      </c>
      <c r="AJ35" s="15">
        <f>IF($F34="s-curve",$D34+($E34-$D34)*$I$2/(1+EXP($I$3*(COUNT($I$9:AJ$9)+$I$4))),TREND($D34:$E34,$D$8:$E$8,AJ$9))</f>
        <v>2.6923951758249957E-2</v>
      </c>
      <c r="AK35" s="15">
        <f>IF($F34="s-curve",$D34+($E34-$D34)*$I$2/(1+EXP($I$3*(COUNT($I$9:AK$9)+$I$4))),TREND($D34:$E34,$D$8:$E$8,AK$9))</f>
        <v>2.7095842732349541E-2</v>
      </c>
      <c r="AL35" s="15">
        <f>IF($F34="s-curve",$D34+($E34-$D34)*$I$2/(1+EXP($I$3*(COUNT($I$9:AL$9)+$I$4))),TREND($D34:$E34,$D$8:$E$8,AL$9))</f>
        <v>2.7224729370328354E-2</v>
      </c>
      <c r="AM35" s="15">
        <f>IF($F34="s-curve",$D34+($E34-$D34)*$I$2/(1+EXP($I$3*(COUNT($I$9:AM$9)+$I$4))),TREND($D34:$E34,$D$8:$E$8,AM$9))</f>
        <v>2.7321073384308624E-2</v>
      </c>
    </row>
    <row r="36" spans="1:39" ht="16" thickBot="1" x14ac:dyDescent="0.25">
      <c r="A36" s="32"/>
      <c r="B36" s="32"/>
      <c r="C36" s="32" t="s">
        <v>129</v>
      </c>
      <c r="D36" s="38">
        <f>'SYVbT-freight'!H3/SUM('SYVbT-freight'!3:3)</f>
        <v>7.6813758334449182E-6</v>
      </c>
      <c r="E36" s="38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30"/>
      <c r="I36" s="29">
        <f t="shared" si="1"/>
        <v>5.3675298148440551E-4</v>
      </c>
      <c r="J36" s="15">
        <f>IF($F35="s-curve",$D35+($E35-$D35)*$I$2/(1+EXP($I$3*(COUNT($I$9:J$9)+$I$4))),TREND($D35:$E35,$D$8:$E$8,J$9))</f>
        <v>7.2481448457878406E-4</v>
      </c>
      <c r="K36" s="15">
        <f>IF($F35="s-curve",$D35+($E35-$D35)*$I$2/(1+EXP($I$3*(COUNT($I$9:K$9)+$I$4))),TREND($D35:$E35,$D$8:$E$8,K$9))</f>
        <v>9.1287598767314515E-4</v>
      </c>
      <c r="L36" s="15">
        <f>IF($F35="s-curve",$D35+($E35-$D35)*$I$2/(1+EXP($I$3*(COUNT($I$9:L$9)+$I$4))),TREND($D35:$E35,$D$8:$E$8,L$9))</f>
        <v>1.1009374907675062E-3</v>
      </c>
      <c r="M36" s="15">
        <f>IF($F35="s-curve",$D35+($E35-$D35)*$I$2/(1+EXP($I$3*(COUNT($I$9:M$9)+$I$4))),TREND($D35:$E35,$D$8:$E$8,M$9))</f>
        <v>1.2889989938618673E-3</v>
      </c>
      <c r="N36" s="15">
        <f>IF($F35="s-curve",$D35+($E35-$D35)*$I$2/(1+EXP($I$3*(COUNT($I$9:N$9)+$I$4))),TREND($D35:$E35,$D$8:$E$8,N$9))</f>
        <v>1.4770604969562284E-3</v>
      </c>
      <c r="O36" s="15">
        <f>IF($F35="s-curve",$D35+($E35-$D35)*$I$2/(1+EXP($I$3*(COUNT($I$9:O$9)+$I$4))),TREND($D35:$E35,$D$8:$E$8,O$9))</f>
        <v>1.6651220000505895E-3</v>
      </c>
      <c r="P36" s="15">
        <f>IF($F35="s-curve",$D35+($E35-$D35)*$I$2/(1+EXP($I$3*(COUNT($I$9:P$9)+$I$4))),TREND($D35:$E35,$D$8:$E$8,P$9))</f>
        <v>1.8531835031449506E-3</v>
      </c>
      <c r="Q36" s="15">
        <f>IF($F35="s-curve",$D35+($E35-$D35)*$I$2/(1+EXP($I$3*(COUNT($I$9:Q$9)+$I$4))),TREND($D35:$E35,$D$8:$E$8,Q$9))</f>
        <v>2.0412450062392562E-3</v>
      </c>
      <c r="R36" s="15">
        <f>IF($F35="s-curve",$D35+($E35-$D35)*$I$2/(1+EXP($I$3*(COUNT($I$9:R$9)+$I$4))),TREND($D35:$E35,$D$8:$E$8,R$9))</f>
        <v>2.2293065093336173E-3</v>
      </c>
      <c r="S36" s="15">
        <f>IF($F35="s-curve",$D35+($E35-$D35)*$I$2/(1+EXP($I$3*(COUNT($I$9:S$9)+$I$4))),TREND($D35:$E35,$D$8:$E$8,S$9))</f>
        <v>2.4173680124279784E-3</v>
      </c>
      <c r="T36" s="15">
        <f>IF($F35="s-curve",$D35+($E35-$D35)*$I$2/(1+EXP($I$3*(COUNT($I$9:T$9)+$I$4))),TREND($D35:$E35,$D$8:$E$8,T$9))</f>
        <v>2.6054295155223395E-3</v>
      </c>
      <c r="U36" s="15">
        <f>IF($F35="s-curve",$D35+($E35-$D35)*$I$2/(1+EXP($I$3*(COUNT($I$9:U$9)+$I$4))),TREND($D35:$E35,$D$8:$E$8,U$9))</f>
        <v>2.7934910186167006E-3</v>
      </c>
      <c r="V36" s="15">
        <f>IF($F35="s-curve",$D35+($E35-$D35)*$I$2/(1+EXP($I$3*(COUNT($I$9:V$9)+$I$4))),TREND($D35:$E35,$D$8:$E$8,V$9))</f>
        <v>2.9815525217110617E-3</v>
      </c>
      <c r="W36" s="15">
        <f>IF($F35="s-curve",$D35+($E35-$D35)*$I$2/(1+EXP($I$3*(COUNT($I$9:W$9)+$I$4))),TREND($D35:$E35,$D$8:$E$8,W$9))</f>
        <v>3.1696140248054228E-3</v>
      </c>
      <c r="X36" s="15">
        <f>IF($F35="s-curve",$D35+($E35-$D35)*$I$2/(1+EXP($I$3*(COUNT($I$9:X$9)+$I$4))),TREND($D35:$E35,$D$8:$E$8,X$9))</f>
        <v>3.3576755278997839E-3</v>
      </c>
      <c r="Y36" s="15">
        <f>IF($F35="s-curve",$D35+($E35-$D35)*$I$2/(1+EXP($I$3*(COUNT($I$9:Y$9)+$I$4))),TREND($D35:$E35,$D$8:$E$8,Y$9))</f>
        <v>3.5457370309941449E-3</v>
      </c>
      <c r="Z36" s="15">
        <f>IF($F35="s-curve",$D35+($E35-$D35)*$I$2/(1+EXP($I$3*(COUNT($I$9:Z$9)+$I$4))),TREND($D35:$E35,$D$8:$E$8,Z$9))</f>
        <v>3.733798534088506E-3</v>
      </c>
      <c r="AA36" s="15">
        <f>IF($F35="s-curve",$D35+($E35-$D35)*$I$2/(1+EXP($I$3*(COUNT($I$9:AA$9)+$I$4))),TREND($D35:$E35,$D$8:$E$8,AA$9))</f>
        <v>3.9218600371828671E-3</v>
      </c>
      <c r="AB36" s="15">
        <f>IF($F35="s-curve",$D35+($E35-$D35)*$I$2/(1+EXP($I$3*(COUNT($I$9:AB$9)+$I$4))),TREND($D35:$E35,$D$8:$E$8,AB$9))</f>
        <v>4.1099215402772282E-3</v>
      </c>
      <c r="AC36" s="15">
        <f>IF($F35="s-curve",$D35+($E35-$D35)*$I$2/(1+EXP($I$3*(COUNT($I$9:AC$9)+$I$4))),TREND($D35:$E35,$D$8:$E$8,AC$9))</f>
        <v>4.2979830433715893E-3</v>
      </c>
      <c r="AD36" s="15">
        <f>IF($F35="s-curve",$D35+($E35-$D35)*$I$2/(1+EXP($I$3*(COUNT($I$9:AD$9)+$I$4))),TREND($D35:$E35,$D$8:$E$8,AD$9))</f>
        <v>4.4860445464659504E-3</v>
      </c>
      <c r="AE36" s="15">
        <f>IF($F35="s-curve",$D35+($E35-$D35)*$I$2/(1+EXP($I$3*(COUNT($I$9:AE$9)+$I$4))),TREND($D35:$E35,$D$8:$E$8,AE$9))</f>
        <v>4.6741060495603115E-3</v>
      </c>
      <c r="AF36" s="15">
        <f>IF($F35="s-curve",$D35+($E35-$D35)*$I$2/(1+EXP($I$3*(COUNT($I$9:AF$9)+$I$4))),TREND($D35:$E35,$D$8:$E$8,AF$9))</f>
        <v>4.8621675526546726E-3</v>
      </c>
      <c r="AG36" s="15">
        <f>IF($F35="s-curve",$D35+($E35-$D35)*$I$2/(1+EXP($I$3*(COUNT($I$9:AG$9)+$I$4))),TREND($D35:$E35,$D$8:$E$8,AG$9))</f>
        <v>5.0502290557490337E-3</v>
      </c>
      <c r="AH36" s="15">
        <f>IF($F35="s-curve",$D35+($E35-$D35)*$I$2/(1+EXP($I$3*(COUNT($I$9:AH$9)+$I$4))),TREND($D35:$E35,$D$8:$E$8,AH$9))</f>
        <v>5.2382905588433948E-3</v>
      </c>
      <c r="AI36" s="15">
        <f>IF($F35="s-curve",$D35+($E35-$D35)*$I$2/(1+EXP($I$3*(COUNT($I$9:AI$9)+$I$4))),TREND($D35:$E35,$D$8:$E$8,AI$9))</f>
        <v>5.4263520619377559E-3</v>
      </c>
      <c r="AJ36" s="15">
        <f>IF($F35="s-curve",$D35+($E35-$D35)*$I$2/(1+EXP($I$3*(COUNT($I$9:AJ$9)+$I$4))),TREND($D35:$E35,$D$8:$E$8,AJ$9))</f>
        <v>5.614413565032117E-3</v>
      </c>
      <c r="AK36" s="15">
        <f>IF($F35="s-curve",$D35+($E35-$D35)*$I$2/(1+EXP($I$3*(COUNT($I$9:AK$9)+$I$4))),TREND($D35:$E35,$D$8:$E$8,AK$9))</f>
        <v>5.8024750681264781E-3</v>
      </c>
      <c r="AL36" s="15">
        <f>IF($F35="s-curve",$D35+($E35-$D35)*$I$2/(1+EXP($I$3*(COUNT($I$9:AL$9)+$I$4))),TREND($D35:$E35,$D$8:$E$8,AL$9))</f>
        <v>5.9905365712208392E-3</v>
      </c>
      <c r="AM36" s="15">
        <f>IF($F35="s-curve",$D35+($E35-$D35)*$I$2/(1+EXP($I$3*(COUNT($I$9:AM$9)+$I$4))),TREND($D35:$E35,$D$8:$E$8,AM$9))</f>
        <v>6.1785980743152003E-3</v>
      </c>
    </row>
    <row r="37" spans="1:39" x14ac:dyDescent="0.2">
      <c r="A37" s="15" t="s">
        <v>15</v>
      </c>
      <c r="B37" s="15" t="s">
        <v>20</v>
      </c>
      <c r="C37" s="15" t="s">
        <v>2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30"/>
      <c r="I37" s="29">
        <f t="shared" si="1"/>
        <v>7.6813758334449182E-6</v>
      </c>
      <c r="J37" s="15">
        <f>IF($F36="s-curve",$D36+($E36-$D36)*$I$2/(1+EXP($I$3*(COUNT($I$9:J$9)+$I$4))),TREND($D36:$E36,$D$8:$E$8,J$9))</f>
        <v>9.8679727723514582E-5</v>
      </c>
      <c r="K37" s="15">
        <f>IF($F36="s-curve",$D36+($E36-$D36)*$I$2/(1+EXP($I$3*(COUNT($I$9:K$9)+$I$4))),TREND($D36:$E36,$D$8:$E$8,K$9))</f>
        <v>1.2988465522793864E-4</v>
      </c>
      <c r="L37" s="15">
        <f>IF($F36="s-curve",$D36+($E36-$D36)*$I$2/(1+EXP($I$3*(COUNT($I$9:L$9)+$I$4))),TREND($D36:$E36,$D$8:$E$8,L$9))</f>
        <v>1.7150142380502003E-4</v>
      </c>
      <c r="M37" s="15">
        <f>IF($F36="s-curve",$D36+($E36-$D36)*$I$2/(1+EXP($I$3*(COUNT($I$9:M$9)+$I$4))),TREND($D36:$E36,$D$8:$E$8,M$9))</f>
        <v>2.2677658733576356E-4</v>
      </c>
      <c r="N37" s="15">
        <f>IF($F36="s-curve",$D36+($E36-$D36)*$I$2/(1+EXP($I$3*(COUNT($I$9:N$9)+$I$4))),TREND($D36:$E36,$D$8:$E$8,N$9))</f>
        <v>2.99793670277152E-4</v>
      </c>
      <c r="O37" s="15">
        <f>IF($F36="s-curve",$D36+($E36-$D36)*$I$2/(1+EXP($I$3*(COUNT($I$9:O$9)+$I$4))),TREND($D36:$E36,$D$8:$E$8,O$9))</f>
        <v>3.9555597453099813E-4</v>
      </c>
      <c r="P37" s="15">
        <f>IF($F36="s-curve",$D36+($E36-$D36)*$I$2/(1+EXP($I$3*(COUNT($I$9:P$9)+$I$4))),TREND($D36:$E36,$D$8:$E$8,P$9))</f>
        <v>5.199706723729978E-4</v>
      </c>
      <c r="Q37" s="15">
        <f>IF($F36="s-curve",$D36+($E36-$D36)*$I$2/(1+EXP($I$3*(COUNT($I$9:Q$9)+$I$4))),TREND($D36:$E36,$D$8:$E$8,Q$9))</f>
        <v>6.7964628909179857E-4</v>
      </c>
      <c r="R37" s="15">
        <f>IF($F36="s-curve",$D36+($E36-$D36)*$I$2/(1+EXP($I$3*(COUNT($I$9:R$9)+$I$4))),TREND($D36:$E36,$D$8:$E$8,R$9))</f>
        <v>8.8139096220675006E-4</v>
      </c>
      <c r="S37" s="15">
        <f>IF($F36="s-curve",$D36+($E36-$D36)*$I$2/(1+EXP($I$3*(COUNT($I$9:S$9)+$I$4))),TREND($D36:$E36,$D$8:$E$8,S$9))</f>
        <v>1.1313030353578143E-3</v>
      </c>
      <c r="T37" s="15">
        <f>IF($F36="s-curve",$D36+($E36-$D36)*$I$2/(1+EXP($I$3*(COUNT($I$9:T$9)+$I$4))),TREND($D36:$E36,$D$8:$E$8,T$9))</f>
        <v>1.4334169937269209E-3</v>
      </c>
      <c r="U37" s="15">
        <f>IF($F36="s-curve",$D36+($E36-$D36)*$I$2/(1+EXP($I$3*(COUNT($I$9:U$9)+$I$4))),TREND($D36:$E36,$D$8:$E$8,U$9))</f>
        <v>1.7880429873565842E-3</v>
      </c>
      <c r="V37" s="15">
        <f>IF($F36="s-curve",$D36+($E36-$D36)*$I$2/(1+EXP($I$3*(COUNT($I$9:V$9)+$I$4))),TREND($D36:$E36,$D$8:$E$8,V$9))</f>
        <v>2.1902062820696945E-3</v>
      </c>
      <c r="W37" s="15">
        <f>IF($F36="s-curve",$D36+($E36-$D36)*$I$2/(1+EXP($I$3*(COUNT($I$9:W$9)+$I$4))),TREND($D36:$E36,$D$8:$E$8,W$9))</f>
        <v>2.6288365492217239E-3</v>
      </c>
      <c r="X37" s="15">
        <f>IF($F36="s-curve",$D36+($E36-$D36)*$I$2/(1+EXP($I$3*(COUNT($I$9:X$9)+$I$4))),TREND($D36:$E36,$D$8:$E$8,X$9))</f>
        <v>3.0873536609383715E-3</v>
      </c>
      <c r="Y37" s="15">
        <f>IF($F36="s-curve",$D36+($E36-$D36)*$I$2/(1+EXP($I$3*(COUNT($I$9:Y$9)+$I$4))),TREND($D36:$E36,$D$8:$E$8,Y$9))</f>
        <v>3.545870772655019E-3</v>
      </c>
      <c r="Z37" s="15">
        <f>IF($F36="s-curve",$D36+($E36-$D36)*$I$2/(1+EXP($I$3*(COUNT($I$9:Z$9)+$I$4))),TREND($D36:$E36,$D$8:$E$8,Z$9))</f>
        <v>3.984501039807048E-3</v>
      </c>
      <c r="AA37" s="15">
        <f>IF($F36="s-curve",$D36+($E36-$D36)*$I$2/(1+EXP($I$3*(COUNT($I$9:AA$9)+$I$4))),TREND($D36:$E36,$D$8:$E$8,AA$9))</f>
        <v>4.3866643345201583E-3</v>
      </c>
      <c r="AB37" s="15">
        <f>IF($F36="s-curve",$D36+($E36-$D36)*$I$2/(1+EXP($I$3*(COUNT($I$9:AB$9)+$I$4))),TREND($D36:$E36,$D$8:$E$8,AB$9))</f>
        <v>4.741290328149822E-3</v>
      </c>
      <c r="AC37" s="15">
        <f>IF($F36="s-curve",$D36+($E36-$D36)*$I$2/(1+EXP($I$3*(COUNT($I$9:AC$9)+$I$4))),TREND($D36:$E36,$D$8:$E$8,AC$9))</f>
        <v>5.0434042865189288E-3</v>
      </c>
      <c r="AD37" s="15">
        <f>IF($F36="s-curve",$D36+($E36-$D36)*$I$2/(1+EXP($I$3*(COUNT($I$9:AD$9)+$I$4))),TREND($D36:$E36,$D$8:$E$8,AD$9))</f>
        <v>5.2933163596699936E-3</v>
      </c>
      <c r="AE37" s="15">
        <f>IF($F36="s-curve",$D36+($E36-$D36)*$I$2/(1+EXP($I$3*(COUNT($I$9:AE$9)+$I$4))),TREND($D36:$E36,$D$8:$E$8,AE$9))</f>
        <v>5.4950610327849448E-3</v>
      </c>
      <c r="AF37" s="15">
        <f>IF($F36="s-curve",$D36+($E36-$D36)*$I$2/(1+EXP($I$3*(COUNT($I$9:AF$9)+$I$4))),TREND($D36:$E36,$D$8:$E$8,AF$9))</f>
        <v>5.6547366495037455E-3</v>
      </c>
      <c r="AG37" s="15">
        <f>IF($F36="s-curve",$D36+($E36-$D36)*$I$2/(1+EXP($I$3*(COUNT($I$9:AG$9)+$I$4))),TREND($D36:$E36,$D$8:$E$8,AG$9))</f>
        <v>5.7791513473457448E-3</v>
      </c>
      <c r="AH37" s="15">
        <f>IF($F36="s-curve",$D36+($E36-$D36)*$I$2/(1+EXP($I$3*(COUNT($I$9:AH$9)+$I$4))),TREND($D36:$E36,$D$8:$E$8,AH$9))</f>
        <v>5.8749136515995918E-3</v>
      </c>
      <c r="AI37" s="15">
        <f>IF($F36="s-curve",$D36+($E36-$D36)*$I$2/(1+EXP($I$3*(COUNT($I$9:AI$9)+$I$4))),TREND($D36:$E36,$D$8:$E$8,AI$9))</f>
        <v>5.9479307345409798E-3</v>
      </c>
      <c r="AJ37" s="15">
        <f>IF($F36="s-curve",$D36+($E36-$D36)*$I$2/(1+EXP($I$3*(COUNT($I$9:AJ$9)+$I$4))),TREND($D36:$E36,$D$8:$E$8,AJ$9))</f>
        <v>6.0032058980717222E-3</v>
      </c>
      <c r="AK37" s="15">
        <f>IF($F36="s-curve",$D36+($E36-$D36)*$I$2/(1+EXP($I$3*(COUNT($I$9:AK$9)+$I$4))),TREND($D36:$E36,$D$8:$E$8,AK$9))</f>
        <v>6.0448226666488048E-3</v>
      </c>
      <c r="AL37" s="15">
        <f>IF($F36="s-curve",$D36+($E36-$D36)*$I$2/(1+EXP($I$3*(COUNT($I$9:AL$9)+$I$4))),TREND($D36:$E36,$D$8:$E$8,AL$9))</f>
        <v>6.0760275941532287E-3</v>
      </c>
      <c r="AM37" s="15">
        <f>IF($F36="s-curve",$D36+($E36-$D36)*$I$2/(1+EXP($I$3*(COUNT($I$9:AM$9)+$I$4))),TREND($D36:$E36,$D$8:$E$8,AM$9))</f>
        <v>6.0993535806083471E-3</v>
      </c>
    </row>
    <row r="38" spans="1:39" x14ac:dyDescent="0.2">
      <c r="C38" s="15" t="s">
        <v>3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30"/>
      <c r="I38" s="29">
        <f t="shared" si="1"/>
        <v>0</v>
      </c>
      <c r="J38" s="15">
        <f>IF($F37="s-curve",$D37+($E37-$D37)*$I$2/(1+EXP($I$3*(COUNT($I$9:J$9)+$I$4))),TREND($D37:$E37,$D$8:$E$8,J$9))</f>
        <v>0</v>
      </c>
      <c r="K38" s="15">
        <f>IF($F37="s-curve",$D37+($E37-$D37)*$I$2/(1+EXP($I$3*(COUNT($I$9:K$9)+$I$4))),TREND($D37:$E37,$D$8:$E$8,K$9))</f>
        <v>0</v>
      </c>
      <c r="L38" s="15">
        <f>IF($F37="s-curve",$D37+($E37-$D37)*$I$2/(1+EXP($I$3*(COUNT($I$9:L$9)+$I$4))),TREND($D37:$E37,$D$8:$E$8,L$9))</f>
        <v>0</v>
      </c>
      <c r="M38" s="15">
        <f>IF($F37="s-curve",$D37+($E37-$D37)*$I$2/(1+EXP($I$3*(COUNT($I$9:M$9)+$I$4))),TREND($D37:$E37,$D$8:$E$8,M$9))</f>
        <v>0</v>
      </c>
      <c r="N38" s="15">
        <f>IF($F37="s-curve",$D37+($E37-$D37)*$I$2/(1+EXP($I$3*(COUNT($I$9:N$9)+$I$4))),TREND($D37:$E37,$D$8:$E$8,N$9))</f>
        <v>0</v>
      </c>
      <c r="O38" s="15">
        <f>IF($F37="s-curve",$D37+($E37-$D37)*$I$2/(1+EXP($I$3*(COUNT($I$9:O$9)+$I$4))),TREND($D37:$E37,$D$8:$E$8,O$9))</f>
        <v>0</v>
      </c>
      <c r="P38" s="15">
        <f>IF($F37="s-curve",$D37+($E37-$D37)*$I$2/(1+EXP($I$3*(COUNT($I$9:P$9)+$I$4))),TREND($D37:$E37,$D$8:$E$8,P$9))</f>
        <v>0</v>
      </c>
      <c r="Q38" s="15">
        <f>IF($F37="s-curve",$D37+($E37-$D37)*$I$2/(1+EXP($I$3*(COUNT($I$9:Q$9)+$I$4))),TREND($D37:$E37,$D$8:$E$8,Q$9))</f>
        <v>0</v>
      </c>
      <c r="R38" s="15">
        <f>IF($F37="s-curve",$D37+($E37-$D37)*$I$2/(1+EXP($I$3*(COUNT($I$9:R$9)+$I$4))),TREND($D37:$E37,$D$8:$E$8,R$9))</f>
        <v>0</v>
      </c>
      <c r="S38" s="15">
        <f>IF($F37="s-curve",$D37+($E37-$D37)*$I$2/(1+EXP($I$3*(COUNT($I$9:S$9)+$I$4))),TREND($D37:$E37,$D$8:$E$8,S$9))</f>
        <v>0</v>
      </c>
      <c r="T38" s="15">
        <f>IF($F37="s-curve",$D37+($E37-$D37)*$I$2/(1+EXP($I$3*(COUNT($I$9:T$9)+$I$4))),TREND($D37:$E37,$D$8:$E$8,T$9))</f>
        <v>0</v>
      </c>
      <c r="U38" s="15">
        <f>IF($F37="s-curve",$D37+($E37-$D37)*$I$2/(1+EXP($I$3*(COUNT($I$9:U$9)+$I$4))),TREND($D37:$E37,$D$8:$E$8,U$9))</f>
        <v>0</v>
      </c>
      <c r="V38" s="15">
        <f>IF($F37="s-curve",$D37+($E37-$D37)*$I$2/(1+EXP($I$3*(COUNT($I$9:V$9)+$I$4))),TREND($D37:$E37,$D$8:$E$8,V$9))</f>
        <v>0</v>
      </c>
      <c r="W38" s="15">
        <f>IF($F37="s-curve",$D37+($E37-$D37)*$I$2/(1+EXP($I$3*(COUNT($I$9:W$9)+$I$4))),TREND($D37:$E37,$D$8:$E$8,W$9))</f>
        <v>0</v>
      </c>
      <c r="X38" s="15">
        <f>IF($F37="s-curve",$D37+($E37-$D37)*$I$2/(1+EXP($I$3*(COUNT($I$9:X$9)+$I$4))),TREND($D37:$E37,$D$8:$E$8,X$9))</f>
        <v>0</v>
      </c>
      <c r="Y38" s="15">
        <f>IF($F37="s-curve",$D37+($E37-$D37)*$I$2/(1+EXP($I$3*(COUNT($I$9:Y$9)+$I$4))),TREND($D37:$E37,$D$8:$E$8,Y$9))</f>
        <v>0</v>
      </c>
      <c r="Z38" s="15">
        <f>IF($F37="s-curve",$D37+($E37-$D37)*$I$2/(1+EXP($I$3*(COUNT($I$9:Z$9)+$I$4))),TREND($D37:$E37,$D$8:$E$8,Z$9))</f>
        <v>0</v>
      </c>
      <c r="AA38" s="15">
        <f>IF($F37="s-curve",$D37+($E37-$D37)*$I$2/(1+EXP($I$3*(COUNT($I$9:AA$9)+$I$4))),TREND($D37:$E37,$D$8:$E$8,AA$9))</f>
        <v>0</v>
      </c>
      <c r="AB38" s="15">
        <f>IF($F37="s-curve",$D37+($E37-$D37)*$I$2/(1+EXP($I$3*(COUNT($I$9:AB$9)+$I$4))),TREND($D37:$E37,$D$8:$E$8,AB$9))</f>
        <v>0</v>
      </c>
      <c r="AC38" s="15">
        <f>IF($F37="s-curve",$D37+($E37-$D37)*$I$2/(1+EXP($I$3*(COUNT($I$9:AC$9)+$I$4))),TREND($D37:$E37,$D$8:$E$8,AC$9))</f>
        <v>0</v>
      </c>
      <c r="AD38" s="15">
        <f>IF($F37="s-curve",$D37+($E37-$D37)*$I$2/(1+EXP($I$3*(COUNT($I$9:AD$9)+$I$4))),TREND($D37:$E37,$D$8:$E$8,AD$9))</f>
        <v>0</v>
      </c>
      <c r="AE38" s="15">
        <f>IF($F37="s-curve",$D37+($E37-$D37)*$I$2/(1+EXP($I$3*(COUNT($I$9:AE$9)+$I$4))),TREND($D37:$E37,$D$8:$E$8,AE$9))</f>
        <v>0</v>
      </c>
      <c r="AF38" s="15">
        <f>IF($F37="s-curve",$D37+($E37-$D37)*$I$2/(1+EXP($I$3*(COUNT($I$9:AF$9)+$I$4))),TREND($D37:$E37,$D$8:$E$8,AF$9))</f>
        <v>0</v>
      </c>
      <c r="AG38" s="15">
        <f>IF($F37="s-curve",$D37+($E37-$D37)*$I$2/(1+EXP($I$3*(COUNT($I$9:AG$9)+$I$4))),TREND($D37:$E37,$D$8:$E$8,AG$9))</f>
        <v>0</v>
      </c>
      <c r="AH38" s="15">
        <f>IF($F37="s-curve",$D37+($E37-$D37)*$I$2/(1+EXP($I$3*(COUNT($I$9:AH$9)+$I$4))),TREND($D37:$E37,$D$8:$E$8,AH$9))</f>
        <v>0</v>
      </c>
      <c r="AI38" s="15">
        <f>IF($F37="s-curve",$D37+($E37-$D37)*$I$2/(1+EXP($I$3*(COUNT($I$9:AI$9)+$I$4))),TREND($D37:$E37,$D$8:$E$8,AI$9))</f>
        <v>0</v>
      </c>
      <c r="AJ38" s="15">
        <f>IF($F37="s-curve",$D37+($E37-$D37)*$I$2/(1+EXP($I$3*(COUNT($I$9:AJ$9)+$I$4))),TREND($D37:$E37,$D$8:$E$8,AJ$9))</f>
        <v>0</v>
      </c>
      <c r="AK38" s="15">
        <f>IF($F37="s-curve",$D37+($E37-$D37)*$I$2/(1+EXP($I$3*(COUNT($I$9:AK$9)+$I$4))),TREND($D37:$E37,$D$8:$E$8,AK$9))</f>
        <v>0</v>
      </c>
      <c r="AL38" s="15">
        <f>IF($F37="s-curve",$D37+($E37-$D37)*$I$2/(1+EXP($I$3*(COUNT($I$9:AL$9)+$I$4))),TREND($D37:$E37,$D$8:$E$8,AL$9))</f>
        <v>0</v>
      </c>
      <c r="AM38" s="15">
        <f>IF($F37="s-curve",$D37+($E37-$D37)*$I$2/(1+EXP($I$3*(COUNT($I$9:AM$9)+$I$4))),TREND($D37:$E37,$D$8:$E$8,AM$9))</f>
        <v>0</v>
      </c>
    </row>
    <row r="39" spans="1:39" x14ac:dyDescent="0.2">
      <c r="C39" s="15" t="s">
        <v>4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30"/>
      <c r="I39" s="29">
        <f t="shared" si="1"/>
        <v>0</v>
      </c>
      <c r="J39" s="15">
        <f>IF($F38="s-curve",$D38+($E38-$D38)*$I$2/(1+EXP($I$3*(COUNT($I$9:J$9)+$I$4))),TREND($D38:$E38,$D$8:$E$8,J$9))</f>
        <v>0</v>
      </c>
      <c r="K39" s="15">
        <f>IF($F38="s-curve",$D38+($E38-$D38)*$I$2/(1+EXP($I$3*(COUNT($I$9:K$9)+$I$4))),TREND($D38:$E38,$D$8:$E$8,K$9))</f>
        <v>0</v>
      </c>
      <c r="L39" s="15">
        <f>IF($F38="s-curve",$D38+($E38-$D38)*$I$2/(1+EXP($I$3*(COUNT($I$9:L$9)+$I$4))),TREND($D38:$E38,$D$8:$E$8,L$9))</f>
        <v>0</v>
      </c>
      <c r="M39" s="15">
        <f>IF($F38="s-curve",$D38+($E38-$D38)*$I$2/(1+EXP($I$3*(COUNT($I$9:M$9)+$I$4))),TREND($D38:$E38,$D$8:$E$8,M$9))</f>
        <v>0</v>
      </c>
      <c r="N39" s="15">
        <f>IF($F38="s-curve",$D38+($E38-$D38)*$I$2/(1+EXP($I$3*(COUNT($I$9:N$9)+$I$4))),TREND($D38:$E38,$D$8:$E$8,N$9))</f>
        <v>0</v>
      </c>
      <c r="O39" s="15">
        <f>IF($F38="s-curve",$D38+($E38-$D38)*$I$2/(1+EXP($I$3*(COUNT($I$9:O$9)+$I$4))),TREND($D38:$E38,$D$8:$E$8,O$9))</f>
        <v>0</v>
      </c>
      <c r="P39" s="15">
        <f>IF($F38="s-curve",$D38+($E38-$D38)*$I$2/(1+EXP($I$3*(COUNT($I$9:P$9)+$I$4))),TREND($D38:$E38,$D$8:$E$8,P$9))</f>
        <v>0</v>
      </c>
      <c r="Q39" s="15">
        <f>IF($F38="s-curve",$D38+($E38-$D38)*$I$2/(1+EXP($I$3*(COUNT($I$9:Q$9)+$I$4))),TREND($D38:$E38,$D$8:$E$8,Q$9))</f>
        <v>0</v>
      </c>
      <c r="R39" s="15">
        <f>IF($F38="s-curve",$D38+($E38-$D38)*$I$2/(1+EXP($I$3*(COUNT($I$9:R$9)+$I$4))),TREND($D38:$E38,$D$8:$E$8,R$9))</f>
        <v>0</v>
      </c>
      <c r="S39" s="15">
        <f>IF($F38="s-curve",$D38+($E38-$D38)*$I$2/(1+EXP($I$3*(COUNT($I$9:S$9)+$I$4))),TREND($D38:$E38,$D$8:$E$8,S$9))</f>
        <v>0</v>
      </c>
      <c r="T39" s="15">
        <f>IF($F38="s-curve",$D38+($E38-$D38)*$I$2/(1+EXP($I$3*(COUNT($I$9:T$9)+$I$4))),TREND($D38:$E38,$D$8:$E$8,T$9))</f>
        <v>0</v>
      </c>
      <c r="U39" s="15">
        <f>IF($F38="s-curve",$D38+($E38-$D38)*$I$2/(1+EXP($I$3*(COUNT($I$9:U$9)+$I$4))),TREND($D38:$E38,$D$8:$E$8,U$9))</f>
        <v>0</v>
      </c>
      <c r="V39" s="15">
        <f>IF($F38="s-curve",$D38+($E38-$D38)*$I$2/(1+EXP($I$3*(COUNT($I$9:V$9)+$I$4))),TREND($D38:$E38,$D$8:$E$8,V$9))</f>
        <v>0</v>
      </c>
      <c r="W39" s="15">
        <f>IF($F38="s-curve",$D38+($E38-$D38)*$I$2/(1+EXP($I$3*(COUNT($I$9:W$9)+$I$4))),TREND($D38:$E38,$D$8:$E$8,W$9))</f>
        <v>0</v>
      </c>
      <c r="X39" s="15">
        <f>IF($F38="s-curve",$D38+($E38-$D38)*$I$2/(1+EXP($I$3*(COUNT($I$9:X$9)+$I$4))),TREND($D38:$E38,$D$8:$E$8,X$9))</f>
        <v>0</v>
      </c>
      <c r="Y39" s="15">
        <f>IF($F38="s-curve",$D38+($E38-$D38)*$I$2/(1+EXP($I$3*(COUNT($I$9:Y$9)+$I$4))),TREND($D38:$E38,$D$8:$E$8,Y$9))</f>
        <v>0</v>
      </c>
      <c r="Z39" s="15">
        <f>IF($F38="s-curve",$D38+($E38-$D38)*$I$2/(1+EXP($I$3*(COUNT($I$9:Z$9)+$I$4))),TREND($D38:$E38,$D$8:$E$8,Z$9))</f>
        <v>0</v>
      </c>
      <c r="AA39" s="15">
        <f>IF($F38="s-curve",$D38+($E38-$D38)*$I$2/(1+EXP($I$3*(COUNT($I$9:AA$9)+$I$4))),TREND($D38:$E38,$D$8:$E$8,AA$9))</f>
        <v>0</v>
      </c>
      <c r="AB39" s="15">
        <f>IF($F38="s-curve",$D38+($E38-$D38)*$I$2/(1+EXP($I$3*(COUNT($I$9:AB$9)+$I$4))),TREND($D38:$E38,$D$8:$E$8,AB$9))</f>
        <v>0</v>
      </c>
      <c r="AC39" s="15">
        <f>IF($F38="s-curve",$D38+($E38-$D38)*$I$2/(1+EXP($I$3*(COUNT($I$9:AC$9)+$I$4))),TREND($D38:$E38,$D$8:$E$8,AC$9))</f>
        <v>0</v>
      </c>
      <c r="AD39" s="15">
        <f>IF($F38="s-curve",$D38+($E38-$D38)*$I$2/(1+EXP($I$3*(COUNT($I$9:AD$9)+$I$4))),TREND($D38:$E38,$D$8:$E$8,AD$9))</f>
        <v>0</v>
      </c>
      <c r="AE39" s="15">
        <f>IF($F38="s-curve",$D38+($E38-$D38)*$I$2/(1+EXP($I$3*(COUNT($I$9:AE$9)+$I$4))),TREND($D38:$E38,$D$8:$E$8,AE$9))</f>
        <v>0</v>
      </c>
      <c r="AF39" s="15">
        <f>IF($F38="s-curve",$D38+($E38-$D38)*$I$2/(1+EXP($I$3*(COUNT($I$9:AF$9)+$I$4))),TREND($D38:$E38,$D$8:$E$8,AF$9))</f>
        <v>0</v>
      </c>
      <c r="AG39" s="15">
        <f>IF($F38="s-curve",$D38+($E38-$D38)*$I$2/(1+EXP($I$3*(COUNT($I$9:AG$9)+$I$4))),TREND($D38:$E38,$D$8:$E$8,AG$9))</f>
        <v>0</v>
      </c>
      <c r="AH39" s="15">
        <f>IF($F38="s-curve",$D38+($E38-$D38)*$I$2/(1+EXP($I$3*(COUNT($I$9:AH$9)+$I$4))),TREND($D38:$E38,$D$8:$E$8,AH$9))</f>
        <v>0</v>
      </c>
      <c r="AI39" s="15">
        <f>IF($F38="s-curve",$D38+($E38-$D38)*$I$2/(1+EXP($I$3*(COUNT($I$9:AI$9)+$I$4))),TREND($D38:$E38,$D$8:$E$8,AI$9))</f>
        <v>0</v>
      </c>
      <c r="AJ39" s="15">
        <f>IF($F38="s-curve",$D38+($E38-$D38)*$I$2/(1+EXP($I$3*(COUNT($I$9:AJ$9)+$I$4))),TREND($D38:$E38,$D$8:$E$8,AJ$9))</f>
        <v>0</v>
      </c>
      <c r="AK39" s="15">
        <f>IF($F38="s-curve",$D38+($E38-$D38)*$I$2/(1+EXP($I$3*(COUNT($I$9:AK$9)+$I$4))),TREND($D38:$E38,$D$8:$E$8,AK$9))</f>
        <v>0</v>
      </c>
      <c r="AL39" s="15">
        <f>IF($F38="s-curve",$D38+($E38-$D38)*$I$2/(1+EXP($I$3*(COUNT($I$9:AL$9)+$I$4))),TREND($D38:$E38,$D$8:$E$8,AL$9))</f>
        <v>0</v>
      </c>
      <c r="AM39" s="15">
        <f>IF($F38="s-curve",$D38+($E38-$D38)*$I$2/(1+EXP($I$3*(COUNT($I$9:AM$9)+$I$4))),TREND($D38:$E38,$D$8:$E$8,AM$9))</f>
        <v>0</v>
      </c>
    </row>
    <row r="40" spans="1:39" x14ac:dyDescent="0.2">
      <c r="A40" s="31"/>
      <c r="C40" s="15" t="s">
        <v>5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30"/>
      <c r="I40" s="29">
        <f t="shared" si="1"/>
        <v>0</v>
      </c>
      <c r="J40" s="15">
        <f>IF($F39="s-curve",$D39+($E39-$D39)*$I$2/(1+EXP($I$3*(COUNT($I$9:J$9)+$I$4))),TREND($D39:$E39,$D$8:$E$8,J$9))</f>
        <v>0</v>
      </c>
      <c r="K40" s="15">
        <f>IF($F39="s-curve",$D39+($E39-$D39)*$I$2/(1+EXP($I$3*(COUNT($I$9:K$9)+$I$4))),TREND($D39:$E39,$D$8:$E$8,K$9))</f>
        <v>0</v>
      </c>
      <c r="L40" s="15">
        <f>IF($F39="s-curve",$D39+($E39-$D39)*$I$2/(1+EXP($I$3*(COUNT($I$9:L$9)+$I$4))),TREND($D39:$E39,$D$8:$E$8,L$9))</f>
        <v>0</v>
      </c>
      <c r="M40" s="15">
        <f>IF($F39="s-curve",$D39+($E39-$D39)*$I$2/(1+EXP($I$3*(COUNT($I$9:M$9)+$I$4))),TREND($D39:$E39,$D$8:$E$8,M$9))</f>
        <v>0</v>
      </c>
      <c r="N40" s="15">
        <f>IF($F39="s-curve",$D39+($E39-$D39)*$I$2/(1+EXP($I$3*(COUNT($I$9:N$9)+$I$4))),TREND($D39:$E39,$D$8:$E$8,N$9))</f>
        <v>0</v>
      </c>
      <c r="O40" s="15">
        <f>IF($F39="s-curve",$D39+($E39-$D39)*$I$2/(1+EXP($I$3*(COUNT($I$9:O$9)+$I$4))),TREND($D39:$E39,$D$8:$E$8,O$9))</f>
        <v>0</v>
      </c>
      <c r="P40" s="15">
        <f>IF($F39="s-curve",$D39+($E39-$D39)*$I$2/(1+EXP($I$3*(COUNT($I$9:P$9)+$I$4))),TREND($D39:$E39,$D$8:$E$8,P$9))</f>
        <v>0</v>
      </c>
      <c r="Q40" s="15">
        <f>IF($F39="s-curve",$D39+($E39-$D39)*$I$2/(1+EXP($I$3*(COUNT($I$9:Q$9)+$I$4))),TREND($D39:$E39,$D$8:$E$8,Q$9))</f>
        <v>0</v>
      </c>
      <c r="R40" s="15">
        <f>IF($F39="s-curve",$D39+($E39-$D39)*$I$2/(1+EXP($I$3*(COUNT($I$9:R$9)+$I$4))),TREND($D39:$E39,$D$8:$E$8,R$9))</f>
        <v>0</v>
      </c>
      <c r="S40" s="15">
        <f>IF($F39="s-curve",$D39+($E39-$D39)*$I$2/(1+EXP($I$3*(COUNT($I$9:S$9)+$I$4))),TREND($D39:$E39,$D$8:$E$8,S$9))</f>
        <v>0</v>
      </c>
      <c r="T40" s="15">
        <f>IF($F39="s-curve",$D39+($E39-$D39)*$I$2/(1+EXP($I$3*(COUNT($I$9:T$9)+$I$4))),TREND($D39:$E39,$D$8:$E$8,T$9))</f>
        <v>0</v>
      </c>
      <c r="U40" s="15">
        <f>IF($F39="s-curve",$D39+($E39-$D39)*$I$2/(1+EXP($I$3*(COUNT($I$9:U$9)+$I$4))),TREND($D39:$E39,$D$8:$E$8,U$9))</f>
        <v>0</v>
      </c>
      <c r="V40" s="15">
        <f>IF($F39="s-curve",$D39+($E39-$D39)*$I$2/(1+EXP($I$3*(COUNT($I$9:V$9)+$I$4))),TREND($D39:$E39,$D$8:$E$8,V$9))</f>
        <v>0</v>
      </c>
      <c r="W40" s="15">
        <f>IF($F39="s-curve",$D39+($E39-$D39)*$I$2/(1+EXP($I$3*(COUNT($I$9:W$9)+$I$4))),TREND($D39:$E39,$D$8:$E$8,W$9))</f>
        <v>0</v>
      </c>
      <c r="X40" s="15">
        <f>IF($F39="s-curve",$D39+($E39-$D39)*$I$2/(1+EXP($I$3*(COUNT($I$9:X$9)+$I$4))),TREND($D39:$E39,$D$8:$E$8,X$9))</f>
        <v>0</v>
      </c>
      <c r="Y40" s="15">
        <f>IF($F39="s-curve",$D39+($E39-$D39)*$I$2/(1+EXP($I$3*(COUNT($I$9:Y$9)+$I$4))),TREND($D39:$E39,$D$8:$E$8,Y$9))</f>
        <v>0</v>
      </c>
      <c r="Z40" s="15">
        <f>IF($F39="s-curve",$D39+($E39-$D39)*$I$2/(1+EXP($I$3*(COUNT($I$9:Z$9)+$I$4))),TREND($D39:$E39,$D$8:$E$8,Z$9))</f>
        <v>0</v>
      </c>
      <c r="AA40" s="15">
        <f>IF($F39="s-curve",$D39+($E39-$D39)*$I$2/(1+EXP($I$3*(COUNT($I$9:AA$9)+$I$4))),TREND($D39:$E39,$D$8:$E$8,AA$9))</f>
        <v>0</v>
      </c>
      <c r="AB40" s="15">
        <f>IF($F39="s-curve",$D39+($E39-$D39)*$I$2/(1+EXP($I$3*(COUNT($I$9:AB$9)+$I$4))),TREND($D39:$E39,$D$8:$E$8,AB$9))</f>
        <v>0</v>
      </c>
      <c r="AC40" s="15">
        <f>IF($F39="s-curve",$D39+($E39-$D39)*$I$2/(1+EXP($I$3*(COUNT($I$9:AC$9)+$I$4))),TREND($D39:$E39,$D$8:$E$8,AC$9))</f>
        <v>0</v>
      </c>
      <c r="AD40" s="15">
        <f>IF($F39="s-curve",$D39+($E39-$D39)*$I$2/(1+EXP($I$3*(COUNT($I$9:AD$9)+$I$4))),TREND($D39:$E39,$D$8:$E$8,AD$9))</f>
        <v>0</v>
      </c>
      <c r="AE40" s="15">
        <f>IF($F39="s-curve",$D39+($E39-$D39)*$I$2/(1+EXP($I$3*(COUNT($I$9:AE$9)+$I$4))),TREND($D39:$E39,$D$8:$E$8,AE$9))</f>
        <v>0</v>
      </c>
      <c r="AF40" s="15">
        <f>IF($F39="s-curve",$D39+($E39-$D39)*$I$2/(1+EXP($I$3*(COUNT($I$9:AF$9)+$I$4))),TREND($D39:$E39,$D$8:$E$8,AF$9))</f>
        <v>0</v>
      </c>
      <c r="AG40" s="15">
        <f>IF($F39="s-curve",$D39+($E39-$D39)*$I$2/(1+EXP($I$3*(COUNT($I$9:AG$9)+$I$4))),TREND($D39:$E39,$D$8:$E$8,AG$9))</f>
        <v>0</v>
      </c>
      <c r="AH40" s="15">
        <f>IF($F39="s-curve",$D39+($E39-$D39)*$I$2/(1+EXP($I$3*(COUNT($I$9:AH$9)+$I$4))),TREND($D39:$E39,$D$8:$E$8,AH$9))</f>
        <v>0</v>
      </c>
      <c r="AI40" s="15">
        <f>IF($F39="s-curve",$D39+($E39-$D39)*$I$2/(1+EXP($I$3*(COUNT($I$9:AI$9)+$I$4))),TREND($D39:$E39,$D$8:$E$8,AI$9))</f>
        <v>0</v>
      </c>
      <c r="AJ40" s="15">
        <f>IF($F39="s-curve",$D39+($E39-$D39)*$I$2/(1+EXP($I$3*(COUNT($I$9:AJ$9)+$I$4))),TREND($D39:$E39,$D$8:$E$8,AJ$9))</f>
        <v>0</v>
      </c>
      <c r="AK40" s="15">
        <f>IF($F39="s-curve",$D39+($E39-$D39)*$I$2/(1+EXP($I$3*(COUNT($I$9:AK$9)+$I$4))),TREND($D39:$E39,$D$8:$E$8,AK$9))</f>
        <v>0</v>
      </c>
      <c r="AL40" s="15">
        <f>IF($F39="s-curve",$D39+($E39-$D39)*$I$2/(1+EXP($I$3*(COUNT($I$9:AL$9)+$I$4))),TREND($D39:$E39,$D$8:$E$8,AL$9))</f>
        <v>0</v>
      </c>
      <c r="AM40" s="15">
        <f>IF($F39="s-curve",$D39+($E39-$D39)*$I$2/(1+EXP($I$3*(COUNT($I$9:AM$9)+$I$4))),TREND($D39:$E39,$D$8:$E$8,AM$9))</f>
        <v>0</v>
      </c>
    </row>
    <row r="41" spans="1:39" x14ac:dyDescent="0.2">
      <c r="A41" s="31"/>
      <c r="C41" s="15" t="s">
        <v>6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30"/>
      <c r="I41" s="29">
        <f t="shared" ref="I41:I72" si="2">D40</f>
        <v>1</v>
      </c>
      <c r="J41" s="15">
        <f>IF($F40="s-curve",$D40+($E40-$D40)*$I$2/(1+EXP($I$3*(COUNT($I$9:J$9)+$I$4))),TREND($D40:$E40,$D$8:$E$8,J$9))</f>
        <v>1</v>
      </c>
      <c r="K41" s="15">
        <f>IF($F40="s-curve",$D40+($E40-$D40)*$I$2/(1+EXP($I$3*(COUNT($I$9:K$9)+$I$4))),TREND($D40:$E40,$D$8:$E$8,K$9))</f>
        <v>1</v>
      </c>
      <c r="L41" s="15">
        <f>IF($F40="s-curve",$D40+($E40-$D40)*$I$2/(1+EXP($I$3*(COUNT($I$9:L$9)+$I$4))),TREND($D40:$E40,$D$8:$E$8,L$9))</f>
        <v>1</v>
      </c>
      <c r="M41" s="15">
        <f>IF($F40="s-curve",$D40+($E40-$D40)*$I$2/(1+EXP($I$3*(COUNT($I$9:M$9)+$I$4))),TREND($D40:$E40,$D$8:$E$8,M$9))</f>
        <v>1</v>
      </c>
      <c r="N41" s="15">
        <f>IF($F40="s-curve",$D40+($E40-$D40)*$I$2/(1+EXP($I$3*(COUNT($I$9:N$9)+$I$4))),TREND($D40:$E40,$D$8:$E$8,N$9))</f>
        <v>1</v>
      </c>
      <c r="O41" s="15">
        <f>IF($F40="s-curve",$D40+($E40-$D40)*$I$2/(1+EXP($I$3*(COUNT($I$9:O$9)+$I$4))),TREND($D40:$E40,$D$8:$E$8,O$9))</f>
        <v>1</v>
      </c>
      <c r="P41" s="15">
        <f>IF($F40="s-curve",$D40+($E40-$D40)*$I$2/(1+EXP($I$3*(COUNT($I$9:P$9)+$I$4))),TREND($D40:$E40,$D$8:$E$8,P$9))</f>
        <v>1</v>
      </c>
      <c r="Q41" s="15">
        <f>IF($F40="s-curve",$D40+($E40-$D40)*$I$2/(1+EXP($I$3*(COUNT($I$9:Q$9)+$I$4))),TREND($D40:$E40,$D$8:$E$8,Q$9))</f>
        <v>1</v>
      </c>
      <c r="R41" s="15">
        <f>IF($F40="s-curve",$D40+($E40-$D40)*$I$2/(1+EXP($I$3*(COUNT($I$9:R$9)+$I$4))),TREND($D40:$E40,$D$8:$E$8,R$9))</f>
        <v>1</v>
      </c>
      <c r="S41" s="15">
        <f>IF($F40="s-curve",$D40+($E40-$D40)*$I$2/(1+EXP($I$3*(COUNT($I$9:S$9)+$I$4))),TREND($D40:$E40,$D$8:$E$8,S$9))</f>
        <v>1</v>
      </c>
      <c r="T41" s="15">
        <f>IF($F40="s-curve",$D40+($E40-$D40)*$I$2/(1+EXP($I$3*(COUNT($I$9:T$9)+$I$4))),TREND($D40:$E40,$D$8:$E$8,T$9))</f>
        <v>1</v>
      </c>
      <c r="U41" s="15">
        <f>IF($F40="s-curve",$D40+($E40-$D40)*$I$2/(1+EXP($I$3*(COUNT($I$9:U$9)+$I$4))),TREND($D40:$E40,$D$8:$E$8,U$9))</f>
        <v>1</v>
      </c>
      <c r="V41" s="15">
        <f>IF($F40="s-curve",$D40+($E40-$D40)*$I$2/(1+EXP($I$3*(COUNT($I$9:V$9)+$I$4))),TREND($D40:$E40,$D$8:$E$8,V$9))</f>
        <v>1</v>
      </c>
      <c r="W41" s="15">
        <f>IF($F40="s-curve",$D40+($E40-$D40)*$I$2/(1+EXP($I$3*(COUNT($I$9:W$9)+$I$4))),TREND($D40:$E40,$D$8:$E$8,W$9))</f>
        <v>1</v>
      </c>
      <c r="X41" s="15">
        <f>IF($F40="s-curve",$D40+($E40-$D40)*$I$2/(1+EXP($I$3*(COUNT($I$9:X$9)+$I$4))),TREND($D40:$E40,$D$8:$E$8,X$9))</f>
        <v>1</v>
      </c>
      <c r="Y41" s="15">
        <f>IF($F40="s-curve",$D40+($E40-$D40)*$I$2/(1+EXP($I$3*(COUNT($I$9:Y$9)+$I$4))),TREND($D40:$E40,$D$8:$E$8,Y$9))</f>
        <v>1</v>
      </c>
      <c r="Z41" s="15">
        <f>IF($F40="s-curve",$D40+($E40-$D40)*$I$2/(1+EXP($I$3*(COUNT($I$9:Z$9)+$I$4))),TREND($D40:$E40,$D$8:$E$8,Z$9))</f>
        <v>1</v>
      </c>
      <c r="AA41" s="15">
        <f>IF($F40="s-curve",$D40+($E40-$D40)*$I$2/(1+EXP($I$3*(COUNT($I$9:AA$9)+$I$4))),TREND($D40:$E40,$D$8:$E$8,AA$9))</f>
        <v>1</v>
      </c>
      <c r="AB41" s="15">
        <f>IF($F40="s-curve",$D40+($E40-$D40)*$I$2/(1+EXP($I$3*(COUNT($I$9:AB$9)+$I$4))),TREND($D40:$E40,$D$8:$E$8,AB$9))</f>
        <v>1</v>
      </c>
      <c r="AC41" s="15">
        <f>IF($F40="s-curve",$D40+($E40-$D40)*$I$2/(1+EXP($I$3*(COUNT($I$9:AC$9)+$I$4))),TREND($D40:$E40,$D$8:$E$8,AC$9))</f>
        <v>1</v>
      </c>
      <c r="AD41" s="15">
        <f>IF($F40="s-curve",$D40+($E40-$D40)*$I$2/(1+EXP($I$3*(COUNT($I$9:AD$9)+$I$4))),TREND($D40:$E40,$D$8:$E$8,AD$9))</f>
        <v>1</v>
      </c>
      <c r="AE41" s="15">
        <f>IF($F40="s-curve",$D40+($E40-$D40)*$I$2/(1+EXP($I$3*(COUNT($I$9:AE$9)+$I$4))),TREND($D40:$E40,$D$8:$E$8,AE$9))</f>
        <v>1</v>
      </c>
      <c r="AF41" s="15">
        <f>IF($F40="s-curve",$D40+($E40-$D40)*$I$2/(1+EXP($I$3*(COUNT($I$9:AF$9)+$I$4))),TREND($D40:$E40,$D$8:$E$8,AF$9))</f>
        <v>1</v>
      </c>
      <c r="AG41" s="15">
        <f>IF($F40="s-curve",$D40+($E40-$D40)*$I$2/(1+EXP($I$3*(COUNT($I$9:AG$9)+$I$4))),TREND($D40:$E40,$D$8:$E$8,AG$9))</f>
        <v>1</v>
      </c>
      <c r="AH41" s="15">
        <f>IF($F40="s-curve",$D40+($E40-$D40)*$I$2/(1+EXP($I$3*(COUNT($I$9:AH$9)+$I$4))),TREND($D40:$E40,$D$8:$E$8,AH$9))</f>
        <v>1</v>
      </c>
      <c r="AI41" s="15">
        <f>IF($F40="s-curve",$D40+($E40-$D40)*$I$2/(1+EXP($I$3*(COUNT($I$9:AI$9)+$I$4))),TREND($D40:$E40,$D$8:$E$8,AI$9))</f>
        <v>1</v>
      </c>
      <c r="AJ41" s="15">
        <f>IF($F40="s-curve",$D40+($E40-$D40)*$I$2/(1+EXP($I$3*(COUNT($I$9:AJ$9)+$I$4))),TREND($D40:$E40,$D$8:$E$8,AJ$9))</f>
        <v>1</v>
      </c>
      <c r="AK41" s="15">
        <f>IF($F40="s-curve",$D40+($E40-$D40)*$I$2/(1+EXP($I$3*(COUNT($I$9:AK$9)+$I$4))),TREND($D40:$E40,$D$8:$E$8,AK$9))</f>
        <v>1</v>
      </c>
      <c r="AL41" s="15">
        <f>IF($F40="s-curve",$D40+($E40-$D40)*$I$2/(1+EXP($I$3*(COUNT($I$9:AL$9)+$I$4))),TREND($D40:$E40,$D$8:$E$8,AL$9))</f>
        <v>1</v>
      </c>
      <c r="AM41" s="15">
        <f>IF($F40="s-curve",$D40+($E40-$D40)*$I$2/(1+EXP($I$3*(COUNT($I$9:AM$9)+$I$4))),TREND($D40:$E40,$D$8:$E$8,AM$9))</f>
        <v>1</v>
      </c>
    </row>
    <row r="42" spans="1:39" x14ac:dyDescent="0.2">
      <c r="A42" s="31"/>
      <c r="C42" s="15" t="s">
        <v>128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30"/>
      <c r="I42" s="29">
        <f t="shared" si="2"/>
        <v>0</v>
      </c>
      <c r="J42" s="15">
        <f>IF($F41="s-curve",$D41+($E41-$D41)*$I$2/(1+EXP($I$3*(COUNT($I$9:J$9)+$I$4))),TREND($D41:$E41,$D$8:$E$8,J$9))</f>
        <v>0</v>
      </c>
      <c r="K42" s="15">
        <f>IF($F41="s-curve",$D41+($E41-$D41)*$I$2/(1+EXP($I$3*(COUNT($I$9:K$9)+$I$4))),TREND($D41:$E41,$D$8:$E$8,K$9))</f>
        <v>0</v>
      </c>
      <c r="L42" s="15">
        <f>IF($F41="s-curve",$D41+($E41-$D41)*$I$2/(1+EXP($I$3*(COUNT($I$9:L$9)+$I$4))),TREND($D41:$E41,$D$8:$E$8,L$9))</f>
        <v>0</v>
      </c>
      <c r="M42" s="15">
        <f>IF($F41="s-curve",$D41+($E41-$D41)*$I$2/(1+EXP($I$3*(COUNT($I$9:M$9)+$I$4))),TREND($D41:$E41,$D$8:$E$8,M$9))</f>
        <v>0</v>
      </c>
      <c r="N42" s="15">
        <f>IF($F41="s-curve",$D41+($E41-$D41)*$I$2/(1+EXP($I$3*(COUNT($I$9:N$9)+$I$4))),TREND($D41:$E41,$D$8:$E$8,N$9))</f>
        <v>0</v>
      </c>
      <c r="O42" s="15">
        <f>IF($F41="s-curve",$D41+($E41-$D41)*$I$2/(1+EXP($I$3*(COUNT($I$9:O$9)+$I$4))),TREND($D41:$E41,$D$8:$E$8,O$9))</f>
        <v>0</v>
      </c>
      <c r="P42" s="15">
        <f>IF($F41="s-curve",$D41+($E41-$D41)*$I$2/(1+EXP($I$3*(COUNT($I$9:P$9)+$I$4))),TREND($D41:$E41,$D$8:$E$8,P$9))</f>
        <v>0</v>
      </c>
      <c r="Q42" s="15">
        <f>IF($F41="s-curve",$D41+($E41-$D41)*$I$2/(1+EXP($I$3*(COUNT($I$9:Q$9)+$I$4))),TREND($D41:$E41,$D$8:$E$8,Q$9))</f>
        <v>0</v>
      </c>
      <c r="R42" s="15">
        <f>IF($F41="s-curve",$D41+($E41-$D41)*$I$2/(1+EXP($I$3*(COUNT($I$9:R$9)+$I$4))),TREND($D41:$E41,$D$8:$E$8,R$9))</f>
        <v>0</v>
      </c>
      <c r="S42" s="15">
        <f>IF($F41="s-curve",$D41+($E41-$D41)*$I$2/(1+EXP($I$3*(COUNT($I$9:S$9)+$I$4))),TREND($D41:$E41,$D$8:$E$8,S$9))</f>
        <v>0</v>
      </c>
      <c r="T42" s="15">
        <f>IF($F41="s-curve",$D41+($E41-$D41)*$I$2/(1+EXP($I$3*(COUNT($I$9:T$9)+$I$4))),TREND($D41:$E41,$D$8:$E$8,T$9))</f>
        <v>0</v>
      </c>
      <c r="U42" s="15">
        <f>IF($F41="s-curve",$D41+($E41-$D41)*$I$2/(1+EXP($I$3*(COUNT($I$9:U$9)+$I$4))),TREND($D41:$E41,$D$8:$E$8,U$9))</f>
        <v>0</v>
      </c>
      <c r="V42" s="15">
        <f>IF($F41="s-curve",$D41+($E41-$D41)*$I$2/(1+EXP($I$3*(COUNT($I$9:V$9)+$I$4))),TREND($D41:$E41,$D$8:$E$8,V$9))</f>
        <v>0</v>
      </c>
      <c r="W42" s="15">
        <f>IF($F41="s-curve",$D41+($E41-$D41)*$I$2/(1+EXP($I$3*(COUNT($I$9:W$9)+$I$4))),TREND($D41:$E41,$D$8:$E$8,W$9))</f>
        <v>0</v>
      </c>
      <c r="X42" s="15">
        <f>IF($F41="s-curve",$D41+($E41-$D41)*$I$2/(1+EXP($I$3*(COUNT($I$9:X$9)+$I$4))),TREND($D41:$E41,$D$8:$E$8,X$9))</f>
        <v>0</v>
      </c>
      <c r="Y42" s="15">
        <f>IF($F41="s-curve",$D41+($E41-$D41)*$I$2/(1+EXP($I$3*(COUNT($I$9:Y$9)+$I$4))),TREND($D41:$E41,$D$8:$E$8,Y$9))</f>
        <v>0</v>
      </c>
      <c r="Z42" s="15">
        <f>IF($F41="s-curve",$D41+($E41-$D41)*$I$2/(1+EXP($I$3*(COUNT($I$9:Z$9)+$I$4))),TREND($D41:$E41,$D$8:$E$8,Z$9))</f>
        <v>0</v>
      </c>
      <c r="AA42" s="15">
        <f>IF($F41="s-curve",$D41+($E41-$D41)*$I$2/(1+EXP($I$3*(COUNT($I$9:AA$9)+$I$4))),TREND($D41:$E41,$D$8:$E$8,AA$9))</f>
        <v>0</v>
      </c>
      <c r="AB42" s="15">
        <f>IF($F41="s-curve",$D41+($E41-$D41)*$I$2/(1+EXP($I$3*(COUNT($I$9:AB$9)+$I$4))),TREND($D41:$E41,$D$8:$E$8,AB$9))</f>
        <v>0</v>
      </c>
      <c r="AC42" s="15">
        <f>IF($F41="s-curve",$D41+($E41-$D41)*$I$2/(1+EXP($I$3*(COUNT($I$9:AC$9)+$I$4))),TREND($D41:$E41,$D$8:$E$8,AC$9))</f>
        <v>0</v>
      </c>
      <c r="AD42" s="15">
        <f>IF($F41="s-curve",$D41+($E41-$D41)*$I$2/(1+EXP($I$3*(COUNT($I$9:AD$9)+$I$4))),TREND($D41:$E41,$D$8:$E$8,AD$9))</f>
        <v>0</v>
      </c>
      <c r="AE42" s="15">
        <f>IF($F41="s-curve",$D41+($E41-$D41)*$I$2/(1+EXP($I$3*(COUNT($I$9:AE$9)+$I$4))),TREND($D41:$E41,$D$8:$E$8,AE$9))</f>
        <v>0</v>
      </c>
      <c r="AF42" s="15">
        <f>IF($F41="s-curve",$D41+($E41-$D41)*$I$2/(1+EXP($I$3*(COUNT($I$9:AF$9)+$I$4))),TREND($D41:$E41,$D$8:$E$8,AF$9))</f>
        <v>0</v>
      </c>
      <c r="AG42" s="15">
        <f>IF($F41="s-curve",$D41+($E41-$D41)*$I$2/(1+EXP($I$3*(COUNT($I$9:AG$9)+$I$4))),TREND($D41:$E41,$D$8:$E$8,AG$9))</f>
        <v>0</v>
      </c>
      <c r="AH42" s="15">
        <f>IF($F41="s-curve",$D41+($E41-$D41)*$I$2/(1+EXP($I$3*(COUNT($I$9:AH$9)+$I$4))),TREND($D41:$E41,$D$8:$E$8,AH$9))</f>
        <v>0</v>
      </c>
      <c r="AI42" s="15">
        <f>IF($F41="s-curve",$D41+($E41-$D41)*$I$2/(1+EXP($I$3*(COUNT($I$9:AI$9)+$I$4))),TREND($D41:$E41,$D$8:$E$8,AI$9))</f>
        <v>0</v>
      </c>
      <c r="AJ42" s="15">
        <f>IF($F41="s-curve",$D41+($E41-$D41)*$I$2/(1+EXP($I$3*(COUNT($I$9:AJ$9)+$I$4))),TREND($D41:$E41,$D$8:$E$8,AJ$9))</f>
        <v>0</v>
      </c>
      <c r="AK42" s="15">
        <f>IF($F41="s-curve",$D41+($E41-$D41)*$I$2/(1+EXP($I$3*(COUNT($I$9:AK$9)+$I$4))),TREND($D41:$E41,$D$8:$E$8,AK$9))</f>
        <v>0</v>
      </c>
      <c r="AL42" s="15">
        <f>IF($F41="s-curve",$D41+($E41-$D41)*$I$2/(1+EXP($I$3*(COUNT($I$9:AL$9)+$I$4))),TREND($D41:$E41,$D$8:$E$8,AL$9))</f>
        <v>0</v>
      </c>
      <c r="AM42" s="15">
        <f>IF($F41="s-curve",$D41+($E41-$D41)*$I$2/(1+EXP($I$3*(COUNT($I$9:AM$9)+$I$4))),TREND($D41:$E41,$D$8:$E$8,AM$9))</f>
        <v>0</v>
      </c>
    </row>
    <row r="43" spans="1:39" ht="16" thickBot="1" x14ac:dyDescent="0.25">
      <c r="A43" s="32"/>
      <c r="B43" s="32"/>
      <c r="C43" s="32" t="s">
        <v>129</v>
      </c>
      <c r="D43" s="32">
        <v>0</v>
      </c>
      <c r="E43" s="32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30"/>
      <c r="I43" s="29">
        <f t="shared" si="2"/>
        <v>0</v>
      </c>
      <c r="J43" s="15">
        <f>IF($F42="s-curve",$D42+($E42-$D42)*$I$2/(1+EXP($I$3*(COUNT($I$9:J$9)+$I$4))),TREND($D42:$E42,$D$8:$E$8,J$9))</f>
        <v>0</v>
      </c>
      <c r="K43" s="15">
        <f>IF($F42="s-curve",$D42+($E42-$D42)*$I$2/(1+EXP($I$3*(COUNT($I$9:K$9)+$I$4))),TREND($D42:$E42,$D$8:$E$8,K$9))</f>
        <v>0</v>
      </c>
      <c r="L43" s="15">
        <f>IF($F42="s-curve",$D42+($E42-$D42)*$I$2/(1+EXP($I$3*(COUNT($I$9:L$9)+$I$4))),TREND($D42:$E42,$D$8:$E$8,L$9))</f>
        <v>0</v>
      </c>
      <c r="M43" s="15">
        <f>IF($F42="s-curve",$D42+($E42-$D42)*$I$2/(1+EXP($I$3*(COUNT($I$9:M$9)+$I$4))),TREND($D42:$E42,$D$8:$E$8,M$9))</f>
        <v>0</v>
      </c>
      <c r="N43" s="15">
        <f>IF($F42="s-curve",$D42+($E42-$D42)*$I$2/(1+EXP($I$3*(COUNT($I$9:N$9)+$I$4))),TREND($D42:$E42,$D$8:$E$8,N$9))</f>
        <v>0</v>
      </c>
      <c r="O43" s="15">
        <f>IF($F42="s-curve",$D42+($E42-$D42)*$I$2/(1+EXP($I$3*(COUNT($I$9:O$9)+$I$4))),TREND($D42:$E42,$D$8:$E$8,O$9))</f>
        <v>0</v>
      </c>
      <c r="P43" s="15">
        <f>IF($F42="s-curve",$D42+($E42-$D42)*$I$2/(1+EXP($I$3*(COUNT($I$9:P$9)+$I$4))),TREND($D42:$E42,$D$8:$E$8,P$9))</f>
        <v>0</v>
      </c>
      <c r="Q43" s="15">
        <f>IF($F42="s-curve",$D42+($E42-$D42)*$I$2/(1+EXP($I$3*(COUNT($I$9:Q$9)+$I$4))),TREND($D42:$E42,$D$8:$E$8,Q$9))</f>
        <v>0</v>
      </c>
      <c r="R43" s="15">
        <f>IF($F42="s-curve",$D42+($E42-$D42)*$I$2/(1+EXP($I$3*(COUNT($I$9:R$9)+$I$4))),TREND($D42:$E42,$D$8:$E$8,R$9))</f>
        <v>0</v>
      </c>
      <c r="S43" s="15">
        <f>IF($F42="s-curve",$D42+($E42-$D42)*$I$2/(1+EXP($I$3*(COUNT($I$9:S$9)+$I$4))),TREND($D42:$E42,$D$8:$E$8,S$9))</f>
        <v>0</v>
      </c>
      <c r="T43" s="15">
        <f>IF($F42="s-curve",$D42+($E42-$D42)*$I$2/(1+EXP($I$3*(COUNT($I$9:T$9)+$I$4))),TREND($D42:$E42,$D$8:$E$8,T$9))</f>
        <v>0</v>
      </c>
      <c r="U43" s="15">
        <f>IF($F42="s-curve",$D42+($E42-$D42)*$I$2/(1+EXP($I$3*(COUNT($I$9:U$9)+$I$4))),TREND($D42:$E42,$D$8:$E$8,U$9))</f>
        <v>0</v>
      </c>
      <c r="V43" s="15">
        <f>IF($F42="s-curve",$D42+($E42-$D42)*$I$2/(1+EXP($I$3*(COUNT($I$9:V$9)+$I$4))),TREND($D42:$E42,$D$8:$E$8,V$9))</f>
        <v>0</v>
      </c>
      <c r="W43" s="15">
        <f>IF($F42="s-curve",$D42+($E42-$D42)*$I$2/(1+EXP($I$3*(COUNT($I$9:W$9)+$I$4))),TREND($D42:$E42,$D$8:$E$8,W$9))</f>
        <v>0</v>
      </c>
      <c r="X43" s="15">
        <f>IF($F42="s-curve",$D42+($E42-$D42)*$I$2/(1+EXP($I$3*(COUNT($I$9:X$9)+$I$4))),TREND($D42:$E42,$D$8:$E$8,X$9))</f>
        <v>0</v>
      </c>
      <c r="Y43" s="15">
        <f>IF($F42="s-curve",$D42+($E42-$D42)*$I$2/(1+EXP($I$3*(COUNT($I$9:Y$9)+$I$4))),TREND($D42:$E42,$D$8:$E$8,Y$9))</f>
        <v>0</v>
      </c>
      <c r="Z43" s="15">
        <f>IF($F42="s-curve",$D42+($E42-$D42)*$I$2/(1+EXP($I$3*(COUNT($I$9:Z$9)+$I$4))),TREND($D42:$E42,$D$8:$E$8,Z$9))</f>
        <v>0</v>
      </c>
      <c r="AA43" s="15">
        <f>IF($F42="s-curve",$D42+($E42-$D42)*$I$2/(1+EXP($I$3*(COUNT($I$9:AA$9)+$I$4))),TREND($D42:$E42,$D$8:$E$8,AA$9))</f>
        <v>0</v>
      </c>
      <c r="AB43" s="15">
        <f>IF($F42="s-curve",$D42+($E42-$D42)*$I$2/(1+EXP($I$3*(COUNT($I$9:AB$9)+$I$4))),TREND($D42:$E42,$D$8:$E$8,AB$9))</f>
        <v>0</v>
      </c>
      <c r="AC43" s="15">
        <f>IF($F42="s-curve",$D42+($E42-$D42)*$I$2/(1+EXP($I$3*(COUNT($I$9:AC$9)+$I$4))),TREND($D42:$E42,$D$8:$E$8,AC$9))</f>
        <v>0</v>
      </c>
      <c r="AD43" s="15">
        <f>IF($F42="s-curve",$D42+($E42-$D42)*$I$2/(1+EXP($I$3*(COUNT($I$9:AD$9)+$I$4))),TREND($D42:$E42,$D$8:$E$8,AD$9))</f>
        <v>0</v>
      </c>
      <c r="AE43" s="15">
        <f>IF($F42="s-curve",$D42+($E42-$D42)*$I$2/(1+EXP($I$3*(COUNT($I$9:AE$9)+$I$4))),TREND($D42:$E42,$D$8:$E$8,AE$9))</f>
        <v>0</v>
      </c>
      <c r="AF43" s="15">
        <f>IF($F42="s-curve",$D42+($E42-$D42)*$I$2/(1+EXP($I$3*(COUNT($I$9:AF$9)+$I$4))),TREND($D42:$E42,$D$8:$E$8,AF$9))</f>
        <v>0</v>
      </c>
      <c r="AG43" s="15">
        <f>IF($F42="s-curve",$D42+($E42-$D42)*$I$2/(1+EXP($I$3*(COUNT($I$9:AG$9)+$I$4))),TREND($D42:$E42,$D$8:$E$8,AG$9))</f>
        <v>0</v>
      </c>
      <c r="AH43" s="15">
        <f>IF($F42="s-curve",$D42+($E42-$D42)*$I$2/(1+EXP($I$3*(COUNT($I$9:AH$9)+$I$4))),TREND($D42:$E42,$D$8:$E$8,AH$9))</f>
        <v>0</v>
      </c>
      <c r="AI43" s="15">
        <f>IF($F42="s-curve",$D42+($E42-$D42)*$I$2/(1+EXP($I$3*(COUNT($I$9:AI$9)+$I$4))),TREND($D42:$E42,$D$8:$E$8,AI$9))</f>
        <v>0</v>
      </c>
      <c r="AJ43" s="15">
        <f>IF($F42="s-curve",$D42+($E42-$D42)*$I$2/(1+EXP($I$3*(COUNT($I$9:AJ$9)+$I$4))),TREND($D42:$E42,$D$8:$E$8,AJ$9))</f>
        <v>0</v>
      </c>
      <c r="AK43" s="15">
        <f>IF($F42="s-curve",$D42+($E42-$D42)*$I$2/(1+EXP($I$3*(COUNT($I$9:AK$9)+$I$4))),TREND($D42:$E42,$D$8:$E$8,AK$9))</f>
        <v>0</v>
      </c>
      <c r="AL43" s="15">
        <f>IF($F42="s-curve",$D42+($E42-$D42)*$I$2/(1+EXP($I$3*(COUNT($I$9:AL$9)+$I$4))),TREND($D42:$E42,$D$8:$E$8,AL$9))</f>
        <v>0</v>
      </c>
      <c r="AM43" s="15">
        <f>IF($F42="s-curve",$D42+($E42-$D42)*$I$2/(1+EXP($I$3*(COUNT($I$9:AM$9)+$I$4))),TREND($D42:$E42,$D$8:$E$8,AM$9))</f>
        <v>0</v>
      </c>
    </row>
    <row r="44" spans="1:39" x14ac:dyDescent="0.2">
      <c r="A44" s="31" t="s">
        <v>15</v>
      </c>
      <c r="B44" s="15" t="s">
        <v>19</v>
      </c>
      <c r="C44" s="15" t="s">
        <v>2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30"/>
      <c r="I44" s="29">
        <f t="shared" si="2"/>
        <v>0</v>
      </c>
      <c r="J44" s="15">
        <f>IF($F43="s-curve",$D43+($E43-$D43)*$I$2/(1+EXP($I$3*(COUNT($I$9:J$9)+$I$4))),TREND($D43:$E43,$D$8:$E$8,J$9))</f>
        <v>0</v>
      </c>
      <c r="K44" s="15">
        <f>IF($F43="s-curve",$D43+($E43-$D43)*$I$2/(1+EXP($I$3*(COUNT($I$9:K$9)+$I$4))),TREND($D43:$E43,$D$8:$E$8,K$9))</f>
        <v>0</v>
      </c>
      <c r="L44" s="15">
        <f>IF($F43="s-curve",$D43+($E43-$D43)*$I$2/(1+EXP($I$3*(COUNT($I$9:L$9)+$I$4))),TREND($D43:$E43,$D$8:$E$8,L$9))</f>
        <v>0</v>
      </c>
      <c r="M44" s="15">
        <f>IF($F43="s-curve",$D43+($E43-$D43)*$I$2/(1+EXP($I$3*(COUNT($I$9:M$9)+$I$4))),TREND($D43:$E43,$D$8:$E$8,M$9))</f>
        <v>0</v>
      </c>
      <c r="N44" s="15">
        <f>IF($F43="s-curve",$D43+($E43-$D43)*$I$2/(1+EXP($I$3*(COUNT($I$9:N$9)+$I$4))),TREND($D43:$E43,$D$8:$E$8,N$9))</f>
        <v>0</v>
      </c>
      <c r="O44" s="15">
        <f>IF($F43="s-curve",$D43+($E43-$D43)*$I$2/(1+EXP($I$3*(COUNT($I$9:O$9)+$I$4))),TREND($D43:$E43,$D$8:$E$8,O$9))</f>
        <v>0</v>
      </c>
      <c r="P44" s="15">
        <f>IF($F43="s-curve",$D43+($E43-$D43)*$I$2/(1+EXP($I$3*(COUNT($I$9:P$9)+$I$4))),TREND($D43:$E43,$D$8:$E$8,P$9))</f>
        <v>0</v>
      </c>
      <c r="Q44" s="15">
        <f>IF($F43="s-curve",$D43+($E43-$D43)*$I$2/(1+EXP($I$3*(COUNT($I$9:Q$9)+$I$4))),TREND($D43:$E43,$D$8:$E$8,Q$9))</f>
        <v>0</v>
      </c>
      <c r="R44" s="15">
        <f>IF($F43="s-curve",$D43+($E43-$D43)*$I$2/(1+EXP($I$3*(COUNT($I$9:R$9)+$I$4))),TREND($D43:$E43,$D$8:$E$8,R$9))</f>
        <v>0</v>
      </c>
      <c r="S44" s="15">
        <f>IF($F43="s-curve",$D43+($E43-$D43)*$I$2/(1+EXP($I$3*(COUNT($I$9:S$9)+$I$4))),TREND($D43:$E43,$D$8:$E$8,S$9))</f>
        <v>0</v>
      </c>
      <c r="T44" s="15">
        <f>IF($F43="s-curve",$D43+($E43-$D43)*$I$2/(1+EXP($I$3*(COUNT($I$9:T$9)+$I$4))),TREND($D43:$E43,$D$8:$E$8,T$9))</f>
        <v>0</v>
      </c>
      <c r="U44" s="15">
        <f>IF($F43="s-curve",$D43+($E43-$D43)*$I$2/(1+EXP($I$3*(COUNT($I$9:U$9)+$I$4))),TREND($D43:$E43,$D$8:$E$8,U$9))</f>
        <v>0</v>
      </c>
      <c r="V44" s="15">
        <f>IF($F43="s-curve",$D43+($E43-$D43)*$I$2/(1+EXP($I$3*(COUNT($I$9:V$9)+$I$4))),TREND($D43:$E43,$D$8:$E$8,V$9))</f>
        <v>0</v>
      </c>
      <c r="W44" s="15">
        <f>IF($F43="s-curve",$D43+($E43-$D43)*$I$2/(1+EXP($I$3*(COUNT($I$9:W$9)+$I$4))),TREND($D43:$E43,$D$8:$E$8,W$9))</f>
        <v>0</v>
      </c>
      <c r="X44" s="15">
        <f>IF($F43="s-curve",$D43+($E43-$D43)*$I$2/(1+EXP($I$3*(COUNT($I$9:X$9)+$I$4))),TREND($D43:$E43,$D$8:$E$8,X$9))</f>
        <v>0</v>
      </c>
      <c r="Y44" s="15">
        <f>IF($F43="s-curve",$D43+($E43-$D43)*$I$2/(1+EXP($I$3*(COUNT($I$9:Y$9)+$I$4))),TREND($D43:$E43,$D$8:$E$8,Y$9))</f>
        <v>0</v>
      </c>
      <c r="Z44" s="15">
        <f>IF($F43="s-curve",$D43+($E43-$D43)*$I$2/(1+EXP($I$3*(COUNT($I$9:Z$9)+$I$4))),TREND($D43:$E43,$D$8:$E$8,Z$9))</f>
        <v>0</v>
      </c>
      <c r="AA44" s="15">
        <f>IF($F43="s-curve",$D43+($E43-$D43)*$I$2/(1+EXP($I$3*(COUNT($I$9:AA$9)+$I$4))),TREND($D43:$E43,$D$8:$E$8,AA$9))</f>
        <v>0</v>
      </c>
      <c r="AB44" s="15">
        <f>IF($F43="s-curve",$D43+($E43-$D43)*$I$2/(1+EXP($I$3*(COUNT($I$9:AB$9)+$I$4))),TREND($D43:$E43,$D$8:$E$8,AB$9))</f>
        <v>0</v>
      </c>
      <c r="AC44" s="15">
        <f>IF($F43="s-curve",$D43+($E43-$D43)*$I$2/(1+EXP($I$3*(COUNT($I$9:AC$9)+$I$4))),TREND($D43:$E43,$D$8:$E$8,AC$9))</f>
        <v>0</v>
      </c>
      <c r="AD44" s="15">
        <f>IF($F43="s-curve",$D43+($E43-$D43)*$I$2/(1+EXP($I$3*(COUNT($I$9:AD$9)+$I$4))),TREND($D43:$E43,$D$8:$E$8,AD$9))</f>
        <v>0</v>
      </c>
      <c r="AE44" s="15">
        <f>IF($F43="s-curve",$D43+($E43-$D43)*$I$2/(1+EXP($I$3*(COUNT($I$9:AE$9)+$I$4))),TREND($D43:$E43,$D$8:$E$8,AE$9))</f>
        <v>0</v>
      </c>
      <c r="AF44" s="15">
        <f>IF($F43="s-curve",$D43+($E43-$D43)*$I$2/(1+EXP($I$3*(COUNT($I$9:AF$9)+$I$4))),TREND($D43:$E43,$D$8:$E$8,AF$9))</f>
        <v>0</v>
      </c>
      <c r="AG44" s="15">
        <f>IF($F43="s-curve",$D43+($E43-$D43)*$I$2/(1+EXP($I$3*(COUNT($I$9:AG$9)+$I$4))),TREND($D43:$E43,$D$8:$E$8,AG$9))</f>
        <v>0</v>
      </c>
      <c r="AH44" s="15">
        <f>IF($F43="s-curve",$D43+($E43-$D43)*$I$2/(1+EXP($I$3*(COUNT($I$9:AH$9)+$I$4))),TREND($D43:$E43,$D$8:$E$8,AH$9))</f>
        <v>0</v>
      </c>
      <c r="AI44" s="15">
        <f>IF($F43="s-curve",$D43+($E43-$D43)*$I$2/(1+EXP($I$3*(COUNT($I$9:AI$9)+$I$4))),TREND($D43:$E43,$D$8:$E$8,AI$9))</f>
        <v>0</v>
      </c>
      <c r="AJ44" s="15">
        <f>IF($F43="s-curve",$D43+($E43-$D43)*$I$2/(1+EXP($I$3*(COUNT($I$9:AJ$9)+$I$4))),TREND($D43:$E43,$D$8:$E$8,AJ$9))</f>
        <v>0</v>
      </c>
      <c r="AK44" s="15">
        <f>IF($F43="s-curve",$D43+($E43-$D43)*$I$2/(1+EXP($I$3*(COUNT($I$9:AK$9)+$I$4))),TREND($D43:$E43,$D$8:$E$8,AK$9))</f>
        <v>0</v>
      </c>
      <c r="AL44" s="15">
        <f>IF($F43="s-curve",$D43+($E43-$D43)*$I$2/(1+EXP($I$3*(COUNT($I$9:AL$9)+$I$4))),TREND($D43:$E43,$D$8:$E$8,AL$9))</f>
        <v>0</v>
      </c>
      <c r="AM44" s="15">
        <f>IF($F43="s-curve",$D43+($E43-$D43)*$I$2/(1+EXP($I$3*(COUNT($I$9:AM$9)+$I$4))),TREND($D43:$E43,$D$8:$E$8,AM$9))</f>
        <v>0</v>
      </c>
    </row>
    <row r="45" spans="1:39" x14ac:dyDescent="0.2">
      <c r="C45" s="15" t="s">
        <v>3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30"/>
      <c r="I45" s="29">
        <f t="shared" si="2"/>
        <v>0</v>
      </c>
      <c r="J45" s="15">
        <f>IF($F44="s-curve",$D44+($E44-$D44)*$I$2/(1+EXP($I$3*(COUNT($I$9:J$9)+$I$4))),TREND($D44:$E44,$D$8:$E$8,J$9))</f>
        <v>0</v>
      </c>
      <c r="K45" s="15">
        <f>IF($F44="s-curve",$D44+($E44-$D44)*$I$2/(1+EXP($I$3*(COUNT($I$9:K$9)+$I$4))),TREND($D44:$E44,$D$8:$E$8,K$9))</f>
        <v>0</v>
      </c>
      <c r="L45" s="15">
        <f>IF($F44="s-curve",$D44+($E44-$D44)*$I$2/(1+EXP($I$3*(COUNT($I$9:L$9)+$I$4))),TREND($D44:$E44,$D$8:$E$8,L$9))</f>
        <v>0</v>
      </c>
      <c r="M45" s="15">
        <f>IF($F44="s-curve",$D44+($E44-$D44)*$I$2/(1+EXP($I$3*(COUNT($I$9:M$9)+$I$4))),TREND($D44:$E44,$D$8:$E$8,M$9))</f>
        <v>0</v>
      </c>
      <c r="N45" s="15">
        <f>IF($F44="s-curve",$D44+($E44-$D44)*$I$2/(1+EXP($I$3*(COUNT($I$9:N$9)+$I$4))),TREND($D44:$E44,$D$8:$E$8,N$9))</f>
        <v>0</v>
      </c>
      <c r="O45" s="15">
        <f>IF($F44="s-curve",$D44+($E44-$D44)*$I$2/(1+EXP($I$3*(COUNT($I$9:O$9)+$I$4))),TREND($D44:$E44,$D$8:$E$8,O$9))</f>
        <v>0</v>
      </c>
      <c r="P45" s="15">
        <f>IF($F44="s-curve",$D44+($E44-$D44)*$I$2/(1+EXP($I$3*(COUNT($I$9:P$9)+$I$4))),TREND($D44:$E44,$D$8:$E$8,P$9))</f>
        <v>0</v>
      </c>
      <c r="Q45" s="15">
        <f>IF($F44="s-curve",$D44+($E44-$D44)*$I$2/(1+EXP($I$3*(COUNT($I$9:Q$9)+$I$4))),TREND($D44:$E44,$D$8:$E$8,Q$9))</f>
        <v>0</v>
      </c>
      <c r="R45" s="15">
        <f>IF($F44="s-curve",$D44+($E44-$D44)*$I$2/(1+EXP($I$3*(COUNT($I$9:R$9)+$I$4))),TREND($D44:$E44,$D$8:$E$8,R$9))</f>
        <v>0</v>
      </c>
      <c r="S45" s="15">
        <f>IF($F44="s-curve",$D44+($E44-$D44)*$I$2/(1+EXP($I$3*(COUNT($I$9:S$9)+$I$4))),TREND($D44:$E44,$D$8:$E$8,S$9))</f>
        <v>0</v>
      </c>
      <c r="T45" s="15">
        <f>IF($F44="s-curve",$D44+($E44-$D44)*$I$2/(1+EXP($I$3*(COUNT($I$9:T$9)+$I$4))),TREND($D44:$E44,$D$8:$E$8,T$9))</f>
        <v>0</v>
      </c>
      <c r="U45" s="15">
        <f>IF($F44="s-curve",$D44+($E44-$D44)*$I$2/(1+EXP($I$3*(COUNT($I$9:U$9)+$I$4))),TREND($D44:$E44,$D$8:$E$8,U$9))</f>
        <v>0</v>
      </c>
      <c r="V45" s="15">
        <f>IF($F44="s-curve",$D44+($E44-$D44)*$I$2/(1+EXP($I$3*(COUNT($I$9:V$9)+$I$4))),TREND($D44:$E44,$D$8:$E$8,V$9))</f>
        <v>0</v>
      </c>
      <c r="W45" s="15">
        <f>IF($F44="s-curve",$D44+($E44-$D44)*$I$2/(1+EXP($I$3*(COUNT($I$9:W$9)+$I$4))),TREND($D44:$E44,$D$8:$E$8,W$9))</f>
        <v>0</v>
      </c>
      <c r="X45" s="15">
        <f>IF($F44="s-curve",$D44+($E44-$D44)*$I$2/(1+EXP($I$3*(COUNT($I$9:X$9)+$I$4))),TREND($D44:$E44,$D$8:$E$8,X$9))</f>
        <v>0</v>
      </c>
      <c r="Y45" s="15">
        <f>IF($F44="s-curve",$D44+($E44-$D44)*$I$2/(1+EXP($I$3*(COUNT($I$9:Y$9)+$I$4))),TREND($D44:$E44,$D$8:$E$8,Y$9))</f>
        <v>0</v>
      </c>
      <c r="Z45" s="15">
        <f>IF($F44="s-curve",$D44+($E44-$D44)*$I$2/(1+EXP($I$3*(COUNT($I$9:Z$9)+$I$4))),TREND($D44:$E44,$D$8:$E$8,Z$9))</f>
        <v>0</v>
      </c>
      <c r="AA45" s="15">
        <f>IF($F44="s-curve",$D44+($E44-$D44)*$I$2/(1+EXP($I$3*(COUNT($I$9:AA$9)+$I$4))),TREND($D44:$E44,$D$8:$E$8,AA$9))</f>
        <v>0</v>
      </c>
      <c r="AB45" s="15">
        <f>IF($F44="s-curve",$D44+($E44-$D44)*$I$2/(1+EXP($I$3*(COUNT($I$9:AB$9)+$I$4))),TREND($D44:$E44,$D$8:$E$8,AB$9))</f>
        <v>0</v>
      </c>
      <c r="AC45" s="15">
        <f>IF($F44="s-curve",$D44+($E44-$D44)*$I$2/(1+EXP($I$3*(COUNT($I$9:AC$9)+$I$4))),TREND($D44:$E44,$D$8:$E$8,AC$9))</f>
        <v>0</v>
      </c>
      <c r="AD45" s="15">
        <f>IF($F44="s-curve",$D44+($E44-$D44)*$I$2/(1+EXP($I$3*(COUNT($I$9:AD$9)+$I$4))),TREND($D44:$E44,$D$8:$E$8,AD$9))</f>
        <v>0</v>
      </c>
      <c r="AE45" s="15">
        <f>IF($F44="s-curve",$D44+($E44-$D44)*$I$2/(1+EXP($I$3*(COUNT($I$9:AE$9)+$I$4))),TREND($D44:$E44,$D$8:$E$8,AE$9))</f>
        <v>0</v>
      </c>
      <c r="AF45" s="15">
        <f>IF($F44="s-curve",$D44+($E44-$D44)*$I$2/(1+EXP($I$3*(COUNT($I$9:AF$9)+$I$4))),TREND($D44:$E44,$D$8:$E$8,AF$9))</f>
        <v>0</v>
      </c>
      <c r="AG45" s="15">
        <f>IF($F44="s-curve",$D44+($E44-$D44)*$I$2/(1+EXP($I$3*(COUNT($I$9:AG$9)+$I$4))),TREND($D44:$E44,$D$8:$E$8,AG$9))</f>
        <v>0</v>
      </c>
      <c r="AH45" s="15">
        <f>IF($F44="s-curve",$D44+($E44-$D44)*$I$2/(1+EXP($I$3*(COUNT($I$9:AH$9)+$I$4))),TREND($D44:$E44,$D$8:$E$8,AH$9))</f>
        <v>0</v>
      </c>
      <c r="AI45" s="15">
        <f>IF($F44="s-curve",$D44+($E44-$D44)*$I$2/(1+EXP($I$3*(COUNT($I$9:AI$9)+$I$4))),TREND($D44:$E44,$D$8:$E$8,AI$9))</f>
        <v>0</v>
      </c>
      <c r="AJ45" s="15">
        <f>IF($F44="s-curve",$D44+($E44-$D44)*$I$2/(1+EXP($I$3*(COUNT($I$9:AJ$9)+$I$4))),TREND($D44:$E44,$D$8:$E$8,AJ$9))</f>
        <v>0</v>
      </c>
      <c r="AK45" s="15">
        <f>IF($F44="s-curve",$D44+($E44-$D44)*$I$2/(1+EXP($I$3*(COUNT($I$9:AK$9)+$I$4))),TREND($D44:$E44,$D$8:$E$8,AK$9))</f>
        <v>0</v>
      </c>
      <c r="AL45" s="15">
        <f>IF($F44="s-curve",$D44+($E44-$D44)*$I$2/(1+EXP($I$3*(COUNT($I$9:AL$9)+$I$4))),TREND($D44:$E44,$D$8:$E$8,AL$9))</f>
        <v>0</v>
      </c>
      <c r="AM45" s="15">
        <f>IF($F44="s-curve",$D44+($E44-$D44)*$I$2/(1+EXP($I$3*(COUNT($I$9:AM$9)+$I$4))),TREND($D44:$E44,$D$8:$E$8,AM$9))</f>
        <v>0</v>
      </c>
    </row>
    <row r="46" spans="1:39" x14ac:dyDescent="0.2">
      <c r="C46" s="15" t="s">
        <v>4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30"/>
      <c r="I46" s="29">
        <f t="shared" si="2"/>
        <v>0</v>
      </c>
      <c r="J46" s="15">
        <f>IF($F45="s-curve",$D45+($E45-$D45)*$I$2/(1+EXP($I$3*(COUNT($I$9:J$9)+$I$4))),TREND($D45:$E45,$D$8:$E$8,J$9))</f>
        <v>0</v>
      </c>
      <c r="K46" s="15">
        <f>IF($F45="s-curve",$D45+($E45-$D45)*$I$2/(1+EXP($I$3*(COUNT($I$9:K$9)+$I$4))),TREND($D45:$E45,$D$8:$E$8,K$9))</f>
        <v>0</v>
      </c>
      <c r="L46" s="15">
        <f>IF($F45="s-curve",$D45+($E45-$D45)*$I$2/(1+EXP($I$3*(COUNT($I$9:L$9)+$I$4))),TREND($D45:$E45,$D$8:$E$8,L$9))</f>
        <v>0</v>
      </c>
      <c r="M46" s="15">
        <f>IF($F45="s-curve",$D45+($E45-$D45)*$I$2/(1+EXP($I$3*(COUNT($I$9:M$9)+$I$4))),TREND($D45:$E45,$D$8:$E$8,M$9))</f>
        <v>0</v>
      </c>
      <c r="N46" s="15">
        <f>IF($F45="s-curve",$D45+($E45-$D45)*$I$2/(1+EXP($I$3*(COUNT($I$9:N$9)+$I$4))),TREND($D45:$E45,$D$8:$E$8,N$9))</f>
        <v>0</v>
      </c>
      <c r="O46" s="15">
        <f>IF($F45="s-curve",$D45+($E45-$D45)*$I$2/(1+EXP($I$3*(COUNT($I$9:O$9)+$I$4))),TREND($D45:$E45,$D$8:$E$8,O$9))</f>
        <v>0</v>
      </c>
      <c r="P46" s="15">
        <f>IF($F45="s-curve",$D45+($E45-$D45)*$I$2/(1+EXP($I$3*(COUNT($I$9:P$9)+$I$4))),TREND($D45:$E45,$D$8:$E$8,P$9))</f>
        <v>0</v>
      </c>
      <c r="Q46" s="15">
        <f>IF($F45="s-curve",$D45+($E45-$D45)*$I$2/(1+EXP($I$3*(COUNT($I$9:Q$9)+$I$4))),TREND($D45:$E45,$D$8:$E$8,Q$9))</f>
        <v>0</v>
      </c>
      <c r="R46" s="15">
        <f>IF($F45="s-curve",$D45+($E45-$D45)*$I$2/(1+EXP($I$3*(COUNT($I$9:R$9)+$I$4))),TREND($D45:$E45,$D$8:$E$8,R$9))</f>
        <v>0</v>
      </c>
      <c r="S46" s="15">
        <f>IF($F45="s-curve",$D45+($E45-$D45)*$I$2/(1+EXP($I$3*(COUNT($I$9:S$9)+$I$4))),TREND($D45:$E45,$D$8:$E$8,S$9))</f>
        <v>0</v>
      </c>
      <c r="T46" s="15">
        <f>IF($F45="s-curve",$D45+($E45-$D45)*$I$2/(1+EXP($I$3*(COUNT($I$9:T$9)+$I$4))),TREND($D45:$E45,$D$8:$E$8,T$9))</f>
        <v>0</v>
      </c>
      <c r="U46" s="15">
        <f>IF($F45="s-curve",$D45+($E45-$D45)*$I$2/(1+EXP($I$3*(COUNT($I$9:U$9)+$I$4))),TREND($D45:$E45,$D$8:$E$8,U$9))</f>
        <v>0</v>
      </c>
      <c r="V46" s="15">
        <f>IF($F45="s-curve",$D45+($E45-$D45)*$I$2/(1+EXP($I$3*(COUNT($I$9:V$9)+$I$4))),TREND($D45:$E45,$D$8:$E$8,V$9))</f>
        <v>0</v>
      </c>
      <c r="W46" s="15">
        <f>IF($F45="s-curve",$D45+($E45-$D45)*$I$2/(1+EXP($I$3*(COUNT($I$9:W$9)+$I$4))),TREND($D45:$E45,$D$8:$E$8,W$9))</f>
        <v>0</v>
      </c>
      <c r="X46" s="15">
        <f>IF($F45="s-curve",$D45+($E45-$D45)*$I$2/(1+EXP($I$3*(COUNT($I$9:X$9)+$I$4))),TREND($D45:$E45,$D$8:$E$8,X$9))</f>
        <v>0</v>
      </c>
      <c r="Y46" s="15">
        <f>IF($F45="s-curve",$D45+($E45-$D45)*$I$2/(1+EXP($I$3*(COUNT($I$9:Y$9)+$I$4))),TREND($D45:$E45,$D$8:$E$8,Y$9))</f>
        <v>0</v>
      </c>
      <c r="Z46" s="15">
        <f>IF($F45="s-curve",$D45+($E45-$D45)*$I$2/(1+EXP($I$3*(COUNT($I$9:Z$9)+$I$4))),TREND($D45:$E45,$D$8:$E$8,Z$9))</f>
        <v>0</v>
      </c>
      <c r="AA46" s="15">
        <f>IF($F45="s-curve",$D45+($E45-$D45)*$I$2/(1+EXP($I$3*(COUNT($I$9:AA$9)+$I$4))),TREND($D45:$E45,$D$8:$E$8,AA$9))</f>
        <v>0</v>
      </c>
      <c r="AB46" s="15">
        <f>IF($F45="s-curve",$D45+($E45-$D45)*$I$2/(1+EXP($I$3*(COUNT($I$9:AB$9)+$I$4))),TREND($D45:$E45,$D$8:$E$8,AB$9))</f>
        <v>0</v>
      </c>
      <c r="AC46" s="15">
        <f>IF($F45="s-curve",$D45+($E45-$D45)*$I$2/(1+EXP($I$3*(COUNT($I$9:AC$9)+$I$4))),TREND($D45:$E45,$D$8:$E$8,AC$9))</f>
        <v>0</v>
      </c>
      <c r="AD46" s="15">
        <f>IF($F45="s-curve",$D45+($E45-$D45)*$I$2/(1+EXP($I$3*(COUNT($I$9:AD$9)+$I$4))),TREND($D45:$E45,$D$8:$E$8,AD$9))</f>
        <v>0</v>
      </c>
      <c r="AE46" s="15">
        <f>IF($F45="s-curve",$D45+($E45-$D45)*$I$2/(1+EXP($I$3*(COUNT($I$9:AE$9)+$I$4))),TREND($D45:$E45,$D$8:$E$8,AE$9))</f>
        <v>0</v>
      </c>
      <c r="AF46" s="15">
        <f>IF($F45="s-curve",$D45+($E45-$D45)*$I$2/(1+EXP($I$3*(COUNT($I$9:AF$9)+$I$4))),TREND($D45:$E45,$D$8:$E$8,AF$9))</f>
        <v>0</v>
      </c>
      <c r="AG46" s="15">
        <f>IF($F45="s-curve",$D45+($E45-$D45)*$I$2/(1+EXP($I$3*(COUNT($I$9:AG$9)+$I$4))),TREND($D45:$E45,$D$8:$E$8,AG$9))</f>
        <v>0</v>
      </c>
      <c r="AH46" s="15">
        <f>IF($F45="s-curve",$D45+($E45-$D45)*$I$2/(1+EXP($I$3*(COUNT($I$9:AH$9)+$I$4))),TREND($D45:$E45,$D$8:$E$8,AH$9))</f>
        <v>0</v>
      </c>
      <c r="AI46" s="15">
        <f>IF($F45="s-curve",$D45+($E45-$D45)*$I$2/(1+EXP($I$3*(COUNT($I$9:AI$9)+$I$4))),TREND($D45:$E45,$D$8:$E$8,AI$9))</f>
        <v>0</v>
      </c>
      <c r="AJ46" s="15">
        <f>IF($F45="s-curve",$D45+($E45-$D45)*$I$2/(1+EXP($I$3*(COUNT($I$9:AJ$9)+$I$4))),TREND($D45:$E45,$D$8:$E$8,AJ$9))</f>
        <v>0</v>
      </c>
      <c r="AK46" s="15">
        <f>IF($F45="s-curve",$D45+($E45-$D45)*$I$2/(1+EXP($I$3*(COUNT($I$9:AK$9)+$I$4))),TREND($D45:$E45,$D$8:$E$8,AK$9))</f>
        <v>0</v>
      </c>
      <c r="AL46" s="15">
        <f>IF($F45="s-curve",$D45+($E45-$D45)*$I$2/(1+EXP($I$3*(COUNT($I$9:AL$9)+$I$4))),TREND($D45:$E45,$D$8:$E$8,AL$9))</f>
        <v>0</v>
      </c>
      <c r="AM46" s="15">
        <f>IF($F45="s-curve",$D45+($E45-$D45)*$I$2/(1+EXP($I$3*(COUNT($I$9:AM$9)+$I$4))),TREND($D45:$E45,$D$8:$E$8,AM$9))</f>
        <v>0</v>
      </c>
    </row>
    <row r="47" spans="1:39" x14ac:dyDescent="0.2">
      <c r="C47" s="15" t="s">
        <v>5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30"/>
      <c r="I47" s="29">
        <f t="shared" si="2"/>
        <v>0</v>
      </c>
      <c r="J47" s="15">
        <f>IF($F46="s-curve",$D46+($E46-$D46)*$I$2/(1+EXP($I$3*(COUNT($I$9:J$9)+$I$4))),TREND($D46:$E46,$D$8:$E$8,J$9))</f>
        <v>0</v>
      </c>
      <c r="K47" s="15">
        <f>IF($F46="s-curve",$D46+($E46-$D46)*$I$2/(1+EXP($I$3*(COUNT($I$9:K$9)+$I$4))),TREND($D46:$E46,$D$8:$E$8,K$9))</f>
        <v>0</v>
      </c>
      <c r="L47" s="15">
        <f>IF($F46="s-curve",$D46+($E46-$D46)*$I$2/(1+EXP($I$3*(COUNT($I$9:L$9)+$I$4))),TREND($D46:$E46,$D$8:$E$8,L$9))</f>
        <v>0</v>
      </c>
      <c r="M47" s="15">
        <f>IF($F46="s-curve",$D46+($E46-$D46)*$I$2/(1+EXP($I$3*(COUNT($I$9:M$9)+$I$4))),TREND($D46:$E46,$D$8:$E$8,M$9))</f>
        <v>0</v>
      </c>
      <c r="N47" s="15">
        <f>IF($F46="s-curve",$D46+($E46-$D46)*$I$2/(1+EXP($I$3*(COUNT($I$9:N$9)+$I$4))),TREND($D46:$E46,$D$8:$E$8,N$9))</f>
        <v>0</v>
      </c>
      <c r="O47" s="15">
        <f>IF($F46="s-curve",$D46+($E46-$D46)*$I$2/(1+EXP($I$3*(COUNT($I$9:O$9)+$I$4))),TREND($D46:$E46,$D$8:$E$8,O$9))</f>
        <v>0</v>
      </c>
      <c r="P47" s="15">
        <f>IF($F46="s-curve",$D46+($E46-$D46)*$I$2/(1+EXP($I$3*(COUNT($I$9:P$9)+$I$4))),TREND($D46:$E46,$D$8:$E$8,P$9))</f>
        <v>0</v>
      </c>
      <c r="Q47" s="15">
        <f>IF($F46="s-curve",$D46+($E46-$D46)*$I$2/(1+EXP($I$3*(COUNT($I$9:Q$9)+$I$4))),TREND($D46:$E46,$D$8:$E$8,Q$9))</f>
        <v>0</v>
      </c>
      <c r="R47" s="15">
        <f>IF($F46="s-curve",$D46+($E46-$D46)*$I$2/(1+EXP($I$3*(COUNT($I$9:R$9)+$I$4))),TREND($D46:$E46,$D$8:$E$8,R$9))</f>
        <v>0</v>
      </c>
      <c r="S47" s="15">
        <f>IF($F46="s-curve",$D46+($E46-$D46)*$I$2/(1+EXP($I$3*(COUNT($I$9:S$9)+$I$4))),TREND($D46:$E46,$D$8:$E$8,S$9))</f>
        <v>0</v>
      </c>
      <c r="T47" s="15">
        <f>IF($F46="s-curve",$D46+($E46-$D46)*$I$2/(1+EXP($I$3*(COUNT($I$9:T$9)+$I$4))),TREND($D46:$E46,$D$8:$E$8,T$9))</f>
        <v>0</v>
      </c>
      <c r="U47" s="15">
        <f>IF($F46="s-curve",$D46+($E46-$D46)*$I$2/(1+EXP($I$3*(COUNT($I$9:U$9)+$I$4))),TREND($D46:$E46,$D$8:$E$8,U$9))</f>
        <v>0</v>
      </c>
      <c r="V47" s="15">
        <f>IF($F46="s-curve",$D46+($E46-$D46)*$I$2/(1+EXP($I$3*(COUNT($I$9:V$9)+$I$4))),TREND($D46:$E46,$D$8:$E$8,V$9))</f>
        <v>0</v>
      </c>
      <c r="W47" s="15">
        <f>IF($F46="s-curve",$D46+($E46-$D46)*$I$2/(1+EXP($I$3*(COUNT($I$9:W$9)+$I$4))),TREND($D46:$E46,$D$8:$E$8,W$9))</f>
        <v>0</v>
      </c>
      <c r="X47" s="15">
        <f>IF($F46="s-curve",$D46+($E46-$D46)*$I$2/(1+EXP($I$3*(COUNT($I$9:X$9)+$I$4))),TREND($D46:$E46,$D$8:$E$8,X$9))</f>
        <v>0</v>
      </c>
      <c r="Y47" s="15">
        <f>IF($F46="s-curve",$D46+($E46-$D46)*$I$2/(1+EXP($I$3*(COUNT($I$9:Y$9)+$I$4))),TREND($D46:$E46,$D$8:$E$8,Y$9))</f>
        <v>0</v>
      </c>
      <c r="Z47" s="15">
        <f>IF($F46="s-curve",$D46+($E46-$D46)*$I$2/(1+EXP($I$3*(COUNT($I$9:Z$9)+$I$4))),TREND($D46:$E46,$D$8:$E$8,Z$9))</f>
        <v>0</v>
      </c>
      <c r="AA47" s="15">
        <f>IF($F46="s-curve",$D46+($E46-$D46)*$I$2/(1+EXP($I$3*(COUNT($I$9:AA$9)+$I$4))),TREND($D46:$E46,$D$8:$E$8,AA$9))</f>
        <v>0</v>
      </c>
      <c r="AB47" s="15">
        <f>IF($F46="s-curve",$D46+($E46-$D46)*$I$2/(1+EXP($I$3*(COUNT($I$9:AB$9)+$I$4))),TREND($D46:$E46,$D$8:$E$8,AB$9))</f>
        <v>0</v>
      </c>
      <c r="AC47" s="15">
        <f>IF($F46="s-curve",$D46+($E46-$D46)*$I$2/(1+EXP($I$3*(COUNT($I$9:AC$9)+$I$4))),TREND($D46:$E46,$D$8:$E$8,AC$9))</f>
        <v>0</v>
      </c>
      <c r="AD47" s="15">
        <f>IF($F46="s-curve",$D46+($E46-$D46)*$I$2/(1+EXP($I$3*(COUNT($I$9:AD$9)+$I$4))),TREND($D46:$E46,$D$8:$E$8,AD$9))</f>
        <v>0</v>
      </c>
      <c r="AE47" s="15">
        <f>IF($F46="s-curve",$D46+($E46-$D46)*$I$2/(1+EXP($I$3*(COUNT($I$9:AE$9)+$I$4))),TREND($D46:$E46,$D$8:$E$8,AE$9))</f>
        <v>0</v>
      </c>
      <c r="AF47" s="15">
        <f>IF($F46="s-curve",$D46+($E46-$D46)*$I$2/(1+EXP($I$3*(COUNT($I$9:AF$9)+$I$4))),TREND($D46:$E46,$D$8:$E$8,AF$9))</f>
        <v>0</v>
      </c>
      <c r="AG47" s="15">
        <f>IF($F46="s-curve",$D46+($E46-$D46)*$I$2/(1+EXP($I$3*(COUNT($I$9:AG$9)+$I$4))),TREND($D46:$E46,$D$8:$E$8,AG$9))</f>
        <v>0</v>
      </c>
      <c r="AH47" s="15">
        <f>IF($F46="s-curve",$D46+($E46-$D46)*$I$2/(1+EXP($I$3*(COUNT($I$9:AH$9)+$I$4))),TREND($D46:$E46,$D$8:$E$8,AH$9))</f>
        <v>0</v>
      </c>
      <c r="AI47" s="15">
        <f>IF($F46="s-curve",$D46+($E46-$D46)*$I$2/(1+EXP($I$3*(COUNT($I$9:AI$9)+$I$4))),TREND($D46:$E46,$D$8:$E$8,AI$9))</f>
        <v>0</v>
      </c>
      <c r="AJ47" s="15">
        <f>IF($F46="s-curve",$D46+($E46-$D46)*$I$2/(1+EXP($I$3*(COUNT($I$9:AJ$9)+$I$4))),TREND($D46:$E46,$D$8:$E$8,AJ$9))</f>
        <v>0</v>
      </c>
      <c r="AK47" s="15">
        <f>IF($F46="s-curve",$D46+($E46-$D46)*$I$2/(1+EXP($I$3*(COUNT($I$9:AK$9)+$I$4))),TREND($D46:$E46,$D$8:$E$8,AK$9))</f>
        <v>0</v>
      </c>
      <c r="AL47" s="15">
        <f>IF($F46="s-curve",$D46+($E46-$D46)*$I$2/(1+EXP($I$3*(COUNT($I$9:AL$9)+$I$4))),TREND($D46:$E46,$D$8:$E$8,AL$9))</f>
        <v>0</v>
      </c>
      <c r="AM47" s="15">
        <f>IF($F46="s-curve",$D46+($E46-$D46)*$I$2/(1+EXP($I$3*(COUNT($I$9:AM$9)+$I$4))),TREND($D46:$E46,$D$8:$E$8,AM$9))</f>
        <v>0</v>
      </c>
    </row>
    <row r="48" spans="1:39" x14ac:dyDescent="0.2">
      <c r="C48" s="15" t="s">
        <v>6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30"/>
      <c r="I48" s="29">
        <f t="shared" si="2"/>
        <v>1</v>
      </c>
      <c r="J48" s="15">
        <f>IF($F47="s-curve",$D47+($E47-$D47)*$I$2/(1+EXP($I$3*(COUNT($I$9:J$9)+$I$4))),TREND($D47:$E47,$D$8:$E$8,J$9))</f>
        <v>1</v>
      </c>
      <c r="K48" s="15">
        <f>IF($F47="s-curve",$D47+($E47-$D47)*$I$2/(1+EXP($I$3*(COUNT($I$9:K$9)+$I$4))),TREND($D47:$E47,$D$8:$E$8,K$9))</f>
        <v>1</v>
      </c>
      <c r="L48" s="15">
        <f>IF($F47="s-curve",$D47+($E47-$D47)*$I$2/(1+EXP($I$3*(COUNT($I$9:L$9)+$I$4))),TREND($D47:$E47,$D$8:$E$8,L$9))</f>
        <v>1</v>
      </c>
      <c r="M48" s="15">
        <f>IF($F47="s-curve",$D47+($E47-$D47)*$I$2/(1+EXP($I$3*(COUNT($I$9:M$9)+$I$4))),TREND($D47:$E47,$D$8:$E$8,M$9))</f>
        <v>1</v>
      </c>
      <c r="N48" s="15">
        <f>IF($F47="s-curve",$D47+($E47-$D47)*$I$2/(1+EXP($I$3*(COUNT($I$9:N$9)+$I$4))),TREND($D47:$E47,$D$8:$E$8,N$9))</f>
        <v>1</v>
      </c>
      <c r="O48" s="15">
        <f>IF($F47="s-curve",$D47+($E47-$D47)*$I$2/(1+EXP($I$3*(COUNT($I$9:O$9)+$I$4))),TREND($D47:$E47,$D$8:$E$8,O$9))</f>
        <v>1</v>
      </c>
      <c r="P48" s="15">
        <f>IF($F47="s-curve",$D47+($E47-$D47)*$I$2/(1+EXP($I$3*(COUNT($I$9:P$9)+$I$4))),TREND($D47:$E47,$D$8:$E$8,P$9))</f>
        <v>1</v>
      </c>
      <c r="Q48" s="15">
        <f>IF($F47="s-curve",$D47+($E47-$D47)*$I$2/(1+EXP($I$3*(COUNT($I$9:Q$9)+$I$4))),TREND($D47:$E47,$D$8:$E$8,Q$9))</f>
        <v>1</v>
      </c>
      <c r="R48" s="15">
        <f>IF($F47="s-curve",$D47+($E47-$D47)*$I$2/(1+EXP($I$3*(COUNT($I$9:R$9)+$I$4))),TREND($D47:$E47,$D$8:$E$8,R$9))</f>
        <v>1</v>
      </c>
      <c r="S48" s="15">
        <f>IF($F47="s-curve",$D47+($E47-$D47)*$I$2/(1+EXP($I$3*(COUNT($I$9:S$9)+$I$4))),TREND($D47:$E47,$D$8:$E$8,S$9))</f>
        <v>1</v>
      </c>
      <c r="T48" s="15">
        <f>IF($F47="s-curve",$D47+($E47-$D47)*$I$2/(1+EXP($I$3*(COUNT($I$9:T$9)+$I$4))),TREND($D47:$E47,$D$8:$E$8,T$9))</f>
        <v>1</v>
      </c>
      <c r="U48" s="15">
        <f>IF($F47="s-curve",$D47+($E47-$D47)*$I$2/(1+EXP($I$3*(COUNT($I$9:U$9)+$I$4))),TREND($D47:$E47,$D$8:$E$8,U$9))</f>
        <v>1</v>
      </c>
      <c r="V48" s="15">
        <f>IF($F47="s-curve",$D47+($E47-$D47)*$I$2/(1+EXP($I$3*(COUNT($I$9:V$9)+$I$4))),TREND($D47:$E47,$D$8:$E$8,V$9))</f>
        <v>1</v>
      </c>
      <c r="W48" s="15">
        <f>IF($F47="s-curve",$D47+($E47-$D47)*$I$2/(1+EXP($I$3*(COUNT($I$9:W$9)+$I$4))),TREND($D47:$E47,$D$8:$E$8,W$9))</f>
        <v>1</v>
      </c>
      <c r="X48" s="15">
        <f>IF($F47="s-curve",$D47+($E47-$D47)*$I$2/(1+EXP($I$3*(COUNT($I$9:X$9)+$I$4))),TREND($D47:$E47,$D$8:$E$8,X$9))</f>
        <v>1</v>
      </c>
      <c r="Y48" s="15">
        <f>IF($F47="s-curve",$D47+($E47-$D47)*$I$2/(1+EXP($I$3*(COUNT($I$9:Y$9)+$I$4))),TREND($D47:$E47,$D$8:$E$8,Y$9))</f>
        <v>1</v>
      </c>
      <c r="Z48" s="15">
        <f>IF($F47="s-curve",$D47+($E47-$D47)*$I$2/(1+EXP($I$3*(COUNT($I$9:Z$9)+$I$4))),TREND($D47:$E47,$D$8:$E$8,Z$9))</f>
        <v>1</v>
      </c>
      <c r="AA48" s="15">
        <f>IF($F47="s-curve",$D47+($E47-$D47)*$I$2/(1+EXP($I$3*(COUNT($I$9:AA$9)+$I$4))),TREND($D47:$E47,$D$8:$E$8,AA$9))</f>
        <v>1</v>
      </c>
      <c r="AB48" s="15">
        <f>IF($F47="s-curve",$D47+($E47-$D47)*$I$2/(1+EXP($I$3*(COUNT($I$9:AB$9)+$I$4))),TREND($D47:$E47,$D$8:$E$8,AB$9))</f>
        <v>1</v>
      </c>
      <c r="AC48" s="15">
        <f>IF($F47="s-curve",$D47+($E47-$D47)*$I$2/(1+EXP($I$3*(COUNT($I$9:AC$9)+$I$4))),TREND($D47:$E47,$D$8:$E$8,AC$9))</f>
        <v>1</v>
      </c>
      <c r="AD48" s="15">
        <f>IF($F47="s-curve",$D47+($E47-$D47)*$I$2/(1+EXP($I$3*(COUNT($I$9:AD$9)+$I$4))),TREND($D47:$E47,$D$8:$E$8,AD$9))</f>
        <v>1</v>
      </c>
      <c r="AE48" s="15">
        <f>IF($F47="s-curve",$D47+($E47-$D47)*$I$2/(1+EXP($I$3*(COUNT($I$9:AE$9)+$I$4))),TREND($D47:$E47,$D$8:$E$8,AE$9))</f>
        <v>1</v>
      </c>
      <c r="AF48" s="15">
        <f>IF($F47="s-curve",$D47+($E47-$D47)*$I$2/(1+EXP($I$3*(COUNT($I$9:AF$9)+$I$4))),TREND($D47:$E47,$D$8:$E$8,AF$9))</f>
        <v>1</v>
      </c>
      <c r="AG48" s="15">
        <f>IF($F47="s-curve",$D47+($E47-$D47)*$I$2/(1+EXP($I$3*(COUNT($I$9:AG$9)+$I$4))),TREND($D47:$E47,$D$8:$E$8,AG$9))</f>
        <v>1</v>
      </c>
      <c r="AH48" s="15">
        <f>IF($F47="s-curve",$D47+($E47-$D47)*$I$2/(1+EXP($I$3*(COUNT($I$9:AH$9)+$I$4))),TREND($D47:$E47,$D$8:$E$8,AH$9))</f>
        <v>1</v>
      </c>
      <c r="AI48" s="15">
        <f>IF($F47="s-curve",$D47+($E47-$D47)*$I$2/(1+EXP($I$3*(COUNT($I$9:AI$9)+$I$4))),TREND($D47:$E47,$D$8:$E$8,AI$9))</f>
        <v>1</v>
      </c>
      <c r="AJ48" s="15">
        <f>IF($F47="s-curve",$D47+($E47-$D47)*$I$2/(1+EXP($I$3*(COUNT($I$9:AJ$9)+$I$4))),TREND($D47:$E47,$D$8:$E$8,AJ$9))</f>
        <v>1</v>
      </c>
      <c r="AK48" s="15">
        <f>IF($F47="s-curve",$D47+($E47-$D47)*$I$2/(1+EXP($I$3*(COUNT($I$9:AK$9)+$I$4))),TREND($D47:$E47,$D$8:$E$8,AK$9))</f>
        <v>1</v>
      </c>
      <c r="AL48" s="15">
        <f>IF($F47="s-curve",$D47+($E47-$D47)*$I$2/(1+EXP($I$3*(COUNT($I$9:AL$9)+$I$4))),TREND($D47:$E47,$D$8:$E$8,AL$9))</f>
        <v>1</v>
      </c>
      <c r="AM48" s="15">
        <f>IF($F47="s-curve",$D47+($E47-$D47)*$I$2/(1+EXP($I$3*(COUNT($I$9:AM$9)+$I$4))),TREND($D47:$E47,$D$8:$E$8,AM$9))</f>
        <v>1</v>
      </c>
    </row>
    <row r="49" spans="1:39" x14ac:dyDescent="0.2">
      <c r="C49" s="15" t="s">
        <v>128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30"/>
      <c r="I49" s="29">
        <f t="shared" si="2"/>
        <v>0</v>
      </c>
      <c r="J49" s="15">
        <f>IF($F48="s-curve",$D48+($E48-$D48)*$I$2/(1+EXP($I$3*(COUNT($I$9:J$9)+$I$4))),TREND($D48:$E48,$D$8:$E$8,J$9))</f>
        <v>0</v>
      </c>
      <c r="K49" s="15">
        <f>IF($F48="s-curve",$D48+($E48-$D48)*$I$2/(1+EXP($I$3*(COUNT($I$9:K$9)+$I$4))),TREND($D48:$E48,$D$8:$E$8,K$9))</f>
        <v>0</v>
      </c>
      <c r="L49" s="15">
        <f>IF($F48="s-curve",$D48+($E48-$D48)*$I$2/(1+EXP($I$3*(COUNT($I$9:L$9)+$I$4))),TREND($D48:$E48,$D$8:$E$8,L$9))</f>
        <v>0</v>
      </c>
      <c r="M49" s="15">
        <f>IF($F48="s-curve",$D48+($E48-$D48)*$I$2/(1+EXP($I$3*(COUNT($I$9:M$9)+$I$4))),TREND($D48:$E48,$D$8:$E$8,M$9))</f>
        <v>0</v>
      </c>
      <c r="N49" s="15">
        <f>IF($F48="s-curve",$D48+($E48-$D48)*$I$2/(1+EXP($I$3*(COUNT($I$9:N$9)+$I$4))),TREND($D48:$E48,$D$8:$E$8,N$9))</f>
        <v>0</v>
      </c>
      <c r="O49" s="15">
        <f>IF($F48="s-curve",$D48+($E48-$D48)*$I$2/(1+EXP($I$3*(COUNT($I$9:O$9)+$I$4))),TREND($D48:$E48,$D$8:$E$8,O$9))</f>
        <v>0</v>
      </c>
      <c r="P49" s="15">
        <f>IF($F48="s-curve",$D48+($E48-$D48)*$I$2/(1+EXP($I$3*(COUNT($I$9:P$9)+$I$4))),TREND($D48:$E48,$D$8:$E$8,P$9))</f>
        <v>0</v>
      </c>
      <c r="Q49" s="15">
        <f>IF($F48="s-curve",$D48+($E48-$D48)*$I$2/(1+EXP($I$3*(COUNT($I$9:Q$9)+$I$4))),TREND($D48:$E48,$D$8:$E$8,Q$9))</f>
        <v>0</v>
      </c>
      <c r="R49" s="15">
        <f>IF($F48="s-curve",$D48+($E48-$D48)*$I$2/(1+EXP($I$3*(COUNT($I$9:R$9)+$I$4))),TREND($D48:$E48,$D$8:$E$8,R$9))</f>
        <v>0</v>
      </c>
      <c r="S49" s="15">
        <f>IF($F48="s-curve",$D48+($E48-$D48)*$I$2/(1+EXP($I$3*(COUNT($I$9:S$9)+$I$4))),TREND($D48:$E48,$D$8:$E$8,S$9))</f>
        <v>0</v>
      </c>
      <c r="T49" s="15">
        <f>IF($F48="s-curve",$D48+($E48-$D48)*$I$2/(1+EXP($I$3*(COUNT($I$9:T$9)+$I$4))),TREND($D48:$E48,$D$8:$E$8,T$9))</f>
        <v>0</v>
      </c>
      <c r="U49" s="15">
        <f>IF($F48="s-curve",$D48+($E48-$D48)*$I$2/(1+EXP($I$3*(COUNT($I$9:U$9)+$I$4))),TREND($D48:$E48,$D$8:$E$8,U$9))</f>
        <v>0</v>
      </c>
      <c r="V49" s="15">
        <f>IF($F48="s-curve",$D48+($E48-$D48)*$I$2/(1+EXP($I$3*(COUNT($I$9:V$9)+$I$4))),TREND($D48:$E48,$D$8:$E$8,V$9))</f>
        <v>0</v>
      </c>
      <c r="W49" s="15">
        <f>IF($F48="s-curve",$D48+($E48-$D48)*$I$2/(1+EXP($I$3*(COUNT($I$9:W$9)+$I$4))),TREND($D48:$E48,$D$8:$E$8,W$9))</f>
        <v>0</v>
      </c>
      <c r="X49" s="15">
        <f>IF($F48="s-curve",$D48+($E48-$D48)*$I$2/(1+EXP($I$3*(COUNT($I$9:X$9)+$I$4))),TREND($D48:$E48,$D$8:$E$8,X$9))</f>
        <v>0</v>
      </c>
      <c r="Y49" s="15">
        <f>IF($F48="s-curve",$D48+($E48-$D48)*$I$2/(1+EXP($I$3*(COUNT($I$9:Y$9)+$I$4))),TREND($D48:$E48,$D$8:$E$8,Y$9))</f>
        <v>0</v>
      </c>
      <c r="Z49" s="15">
        <f>IF($F48="s-curve",$D48+($E48-$D48)*$I$2/(1+EXP($I$3*(COUNT($I$9:Z$9)+$I$4))),TREND($D48:$E48,$D$8:$E$8,Z$9))</f>
        <v>0</v>
      </c>
      <c r="AA49" s="15">
        <f>IF($F48="s-curve",$D48+($E48-$D48)*$I$2/(1+EXP($I$3*(COUNT($I$9:AA$9)+$I$4))),TREND($D48:$E48,$D$8:$E$8,AA$9))</f>
        <v>0</v>
      </c>
      <c r="AB49" s="15">
        <f>IF($F48="s-curve",$D48+($E48-$D48)*$I$2/(1+EXP($I$3*(COUNT($I$9:AB$9)+$I$4))),TREND($D48:$E48,$D$8:$E$8,AB$9))</f>
        <v>0</v>
      </c>
      <c r="AC49" s="15">
        <f>IF($F48="s-curve",$D48+($E48-$D48)*$I$2/(1+EXP($I$3*(COUNT($I$9:AC$9)+$I$4))),TREND($D48:$E48,$D$8:$E$8,AC$9))</f>
        <v>0</v>
      </c>
      <c r="AD49" s="15">
        <f>IF($F48="s-curve",$D48+($E48-$D48)*$I$2/(1+EXP($I$3*(COUNT($I$9:AD$9)+$I$4))),TREND($D48:$E48,$D$8:$E$8,AD$9))</f>
        <v>0</v>
      </c>
      <c r="AE49" s="15">
        <f>IF($F48="s-curve",$D48+($E48-$D48)*$I$2/(1+EXP($I$3*(COUNT($I$9:AE$9)+$I$4))),TREND($D48:$E48,$D$8:$E$8,AE$9))</f>
        <v>0</v>
      </c>
      <c r="AF49" s="15">
        <f>IF($F48="s-curve",$D48+($E48-$D48)*$I$2/(1+EXP($I$3*(COUNT($I$9:AF$9)+$I$4))),TREND($D48:$E48,$D$8:$E$8,AF$9))</f>
        <v>0</v>
      </c>
      <c r="AG49" s="15">
        <f>IF($F48="s-curve",$D48+($E48-$D48)*$I$2/(1+EXP($I$3*(COUNT($I$9:AG$9)+$I$4))),TREND($D48:$E48,$D$8:$E$8,AG$9))</f>
        <v>0</v>
      </c>
      <c r="AH49" s="15">
        <f>IF($F48="s-curve",$D48+($E48-$D48)*$I$2/(1+EXP($I$3*(COUNT($I$9:AH$9)+$I$4))),TREND($D48:$E48,$D$8:$E$8,AH$9))</f>
        <v>0</v>
      </c>
      <c r="AI49" s="15">
        <f>IF($F48="s-curve",$D48+($E48-$D48)*$I$2/(1+EXP($I$3*(COUNT($I$9:AI$9)+$I$4))),TREND($D48:$E48,$D$8:$E$8,AI$9))</f>
        <v>0</v>
      </c>
      <c r="AJ49" s="15">
        <f>IF($F48="s-curve",$D48+($E48-$D48)*$I$2/(1+EXP($I$3*(COUNT($I$9:AJ$9)+$I$4))),TREND($D48:$E48,$D$8:$E$8,AJ$9))</f>
        <v>0</v>
      </c>
      <c r="AK49" s="15">
        <f>IF($F48="s-curve",$D48+($E48-$D48)*$I$2/(1+EXP($I$3*(COUNT($I$9:AK$9)+$I$4))),TREND($D48:$E48,$D$8:$E$8,AK$9))</f>
        <v>0</v>
      </c>
      <c r="AL49" s="15">
        <f>IF($F48="s-curve",$D48+($E48-$D48)*$I$2/(1+EXP($I$3*(COUNT($I$9:AL$9)+$I$4))),TREND($D48:$E48,$D$8:$E$8,AL$9))</f>
        <v>0</v>
      </c>
      <c r="AM49" s="15">
        <f>IF($F48="s-curve",$D48+($E48-$D48)*$I$2/(1+EXP($I$3*(COUNT($I$9:AM$9)+$I$4))),TREND($D48:$E48,$D$8:$E$8,AM$9))</f>
        <v>0</v>
      </c>
    </row>
    <row r="50" spans="1:39" ht="16" thickBot="1" x14ac:dyDescent="0.25">
      <c r="A50" s="32"/>
      <c r="B50" s="32"/>
      <c r="C50" s="32" t="s">
        <v>129</v>
      </c>
      <c r="D50" s="32">
        <v>0</v>
      </c>
      <c r="E50" s="32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30"/>
      <c r="I50" s="29">
        <f t="shared" si="2"/>
        <v>0</v>
      </c>
      <c r="J50" s="15">
        <f>IF($F49="s-curve",$D49+($E49-$D49)*$I$2/(1+EXP($I$3*(COUNT($I$9:J$9)+$I$4))),TREND($D49:$E49,$D$8:$E$8,J$9))</f>
        <v>0</v>
      </c>
      <c r="K50" s="15">
        <f>IF($F49="s-curve",$D49+($E49-$D49)*$I$2/(1+EXP($I$3*(COUNT($I$9:K$9)+$I$4))),TREND($D49:$E49,$D$8:$E$8,K$9))</f>
        <v>0</v>
      </c>
      <c r="L50" s="15">
        <f>IF($F49="s-curve",$D49+($E49-$D49)*$I$2/(1+EXP($I$3*(COUNT($I$9:L$9)+$I$4))),TREND($D49:$E49,$D$8:$E$8,L$9))</f>
        <v>0</v>
      </c>
      <c r="M50" s="15">
        <f>IF($F49="s-curve",$D49+($E49-$D49)*$I$2/(1+EXP($I$3*(COUNT($I$9:M$9)+$I$4))),TREND($D49:$E49,$D$8:$E$8,M$9))</f>
        <v>0</v>
      </c>
      <c r="N50" s="15">
        <f>IF($F49="s-curve",$D49+($E49-$D49)*$I$2/(1+EXP($I$3*(COUNT($I$9:N$9)+$I$4))),TREND($D49:$E49,$D$8:$E$8,N$9))</f>
        <v>0</v>
      </c>
      <c r="O50" s="15">
        <f>IF($F49="s-curve",$D49+($E49-$D49)*$I$2/(1+EXP($I$3*(COUNT($I$9:O$9)+$I$4))),TREND($D49:$E49,$D$8:$E$8,O$9))</f>
        <v>0</v>
      </c>
      <c r="P50" s="15">
        <f>IF($F49="s-curve",$D49+($E49-$D49)*$I$2/(1+EXP($I$3*(COUNT($I$9:P$9)+$I$4))),TREND($D49:$E49,$D$8:$E$8,P$9))</f>
        <v>0</v>
      </c>
      <c r="Q50" s="15">
        <f>IF($F49="s-curve",$D49+($E49-$D49)*$I$2/(1+EXP($I$3*(COUNT($I$9:Q$9)+$I$4))),TREND($D49:$E49,$D$8:$E$8,Q$9))</f>
        <v>0</v>
      </c>
      <c r="R50" s="15">
        <f>IF($F49="s-curve",$D49+($E49-$D49)*$I$2/(1+EXP($I$3*(COUNT($I$9:R$9)+$I$4))),TREND($D49:$E49,$D$8:$E$8,R$9))</f>
        <v>0</v>
      </c>
      <c r="S50" s="15">
        <f>IF($F49="s-curve",$D49+($E49-$D49)*$I$2/(1+EXP($I$3*(COUNT($I$9:S$9)+$I$4))),TREND($D49:$E49,$D$8:$E$8,S$9))</f>
        <v>0</v>
      </c>
      <c r="T50" s="15">
        <f>IF($F49="s-curve",$D49+($E49-$D49)*$I$2/(1+EXP($I$3*(COUNT($I$9:T$9)+$I$4))),TREND($D49:$E49,$D$8:$E$8,T$9))</f>
        <v>0</v>
      </c>
      <c r="U50" s="15">
        <f>IF($F49="s-curve",$D49+($E49-$D49)*$I$2/(1+EXP($I$3*(COUNT($I$9:U$9)+$I$4))),TREND($D49:$E49,$D$8:$E$8,U$9))</f>
        <v>0</v>
      </c>
      <c r="V50" s="15">
        <f>IF($F49="s-curve",$D49+($E49-$D49)*$I$2/(1+EXP($I$3*(COUNT($I$9:V$9)+$I$4))),TREND($D49:$E49,$D$8:$E$8,V$9))</f>
        <v>0</v>
      </c>
      <c r="W50" s="15">
        <f>IF($F49="s-curve",$D49+($E49-$D49)*$I$2/(1+EXP($I$3*(COUNT($I$9:W$9)+$I$4))),TREND($D49:$E49,$D$8:$E$8,W$9))</f>
        <v>0</v>
      </c>
      <c r="X50" s="15">
        <f>IF($F49="s-curve",$D49+($E49-$D49)*$I$2/(1+EXP($I$3*(COUNT($I$9:X$9)+$I$4))),TREND($D49:$E49,$D$8:$E$8,X$9))</f>
        <v>0</v>
      </c>
      <c r="Y50" s="15">
        <f>IF($F49="s-curve",$D49+($E49-$D49)*$I$2/(1+EXP($I$3*(COUNT($I$9:Y$9)+$I$4))),TREND($D49:$E49,$D$8:$E$8,Y$9))</f>
        <v>0</v>
      </c>
      <c r="Z50" s="15">
        <f>IF($F49="s-curve",$D49+($E49-$D49)*$I$2/(1+EXP($I$3*(COUNT($I$9:Z$9)+$I$4))),TREND($D49:$E49,$D$8:$E$8,Z$9))</f>
        <v>0</v>
      </c>
      <c r="AA50" s="15">
        <f>IF($F49="s-curve",$D49+($E49-$D49)*$I$2/(1+EXP($I$3*(COUNT($I$9:AA$9)+$I$4))),TREND($D49:$E49,$D$8:$E$8,AA$9))</f>
        <v>0</v>
      </c>
      <c r="AB50" s="15">
        <f>IF($F49="s-curve",$D49+($E49-$D49)*$I$2/(1+EXP($I$3*(COUNT($I$9:AB$9)+$I$4))),TREND($D49:$E49,$D$8:$E$8,AB$9))</f>
        <v>0</v>
      </c>
      <c r="AC50" s="15">
        <f>IF($F49="s-curve",$D49+($E49-$D49)*$I$2/(1+EXP($I$3*(COUNT($I$9:AC$9)+$I$4))),TREND($D49:$E49,$D$8:$E$8,AC$9))</f>
        <v>0</v>
      </c>
      <c r="AD50" s="15">
        <f>IF($F49="s-curve",$D49+($E49-$D49)*$I$2/(1+EXP($I$3*(COUNT($I$9:AD$9)+$I$4))),TREND($D49:$E49,$D$8:$E$8,AD$9))</f>
        <v>0</v>
      </c>
      <c r="AE50" s="15">
        <f>IF($F49="s-curve",$D49+($E49-$D49)*$I$2/(1+EXP($I$3*(COUNT($I$9:AE$9)+$I$4))),TREND($D49:$E49,$D$8:$E$8,AE$9))</f>
        <v>0</v>
      </c>
      <c r="AF50" s="15">
        <f>IF($F49="s-curve",$D49+($E49-$D49)*$I$2/(1+EXP($I$3*(COUNT($I$9:AF$9)+$I$4))),TREND($D49:$E49,$D$8:$E$8,AF$9))</f>
        <v>0</v>
      </c>
      <c r="AG50" s="15">
        <f>IF($F49="s-curve",$D49+($E49-$D49)*$I$2/(1+EXP($I$3*(COUNT($I$9:AG$9)+$I$4))),TREND($D49:$E49,$D$8:$E$8,AG$9))</f>
        <v>0</v>
      </c>
      <c r="AH50" s="15">
        <f>IF($F49="s-curve",$D49+($E49-$D49)*$I$2/(1+EXP($I$3*(COUNT($I$9:AH$9)+$I$4))),TREND($D49:$E49,$D$8:$E$8,AH$9))</f>
        <v>0</v>
      </c>
      <c r="AI50" s="15">
        <f>IF($F49="s-curve",$D49+($E49-$D49)*$I$2/(1+EXP($I$3*(COUNT($I$9:AI$9)+$I$4))),TREND($D49:$E49,$D$8:$E$8,AI$9))</f>
        <v>0</v>
      </c>
      <c r="AJ50" s="15">
        <f>IF($F49="s-curve",$D49+($E49-$D49)*$I$2/(1+EXP($I$3*(COUNT($I$9:AJ$9)+$I$4))),TREND($D49:$E49,$D$8:$E$8,AJ$9))</f>
        <v>0</v>
      </c>
      <c r="AK50" s="15">
        <f>IF($F49="s-curve",$D49+($E49-$D49)*$I$2/(1+EXP($I$3*(COUNT($I$9:AK$9)+$I$4))),TREND($D49:$E49,$D$8:$E$8,AK$9))</f>
        <v>0</v>
      </c>
      <c r="AL50" s="15">
        <f>IF($F49="s-curve",$D49+($E49-$D49)*$I$2/(1+EXP($I$3*(COUNT($I$9:AL$9)+$I$4))),TREND($D49:$E49,$D$8:$E$8,AL$9))</f>
        <v>0</v>
      </c>
      <c r="AM50" s="15">
        <f>IF($F49="s-curve",$D49+($E49-$D49)*$I$2/(1+EXP($I$3*(COUNT($I$9:AM$9)+$I$4))),TREND($D49:$E49,$D$8:$E$8,AM$9))</f>
        <v>0</v>
      </c>
    </row>
    <row r="51" spans="1:39" x14ac:dyDescent="0.2">
      <c r="A51" s="15" t="s">
        <v>16</v>
      </c>
      <c r="B51" s="15" t="s">
        <v>20</v>
      </c>
      <c r="C51" s="15" t="s">
        <v>2</v>
      </c>
      <c r="D51" s="29">
        <f>'SYVbT-passenger'!B5/SUM('SYVbT-passenger'!B5:H5)</f>
        <v>0.75216927859794647</v>
      </c>
      <c r="E51" s="15">
        <f>Assumptions!A39</f>
        <v>0.75216927859794647</v>
      </c>
      <c r="F51" s="9" t="str">
        <f>IF(D51=E51,"n/a",IF(OR(C51="battery electric vehicle",C51="natural gas vehicle",C51="plugin hybrid vehicle"),"s-curve","linear"))</f>
        <v>n/a</v>
      </c>
      <c r="H51" s="30"/>
      <c r="I51" s="29">
        <f t="shared" si="2"/>
        <v>0</v>
      </c>
      <c r="J51" s="15">
        <f>IF($F50="s-curve",$D50+($E50-$D50)*$I$2/(1+EXP($I$3*(COUNT($I$9:J$9)+$I$4))),TREND($D50:$E50,$D$8:$E$8,J$9))</f>
        <v>0</v>
      </c>
      <c r="K51" s="15">
        <f>IF($F50="s-curve",$D50+($E50-$D50)*$I$2/(1+EXP($I$3*(COUNT($I$9:K$9)+$I$4))),TREND($D50:$E50,$D$8:$E$8,K$9))</f>
        <v>0</v>
      </c>
      <c r="L51" s="15">
        <f>IF($F50="s-curve",$D50+($E50-$D50)*$I$2/(1+EXP($I$3*(COUNT($I$9:L$9)+$I$4))),TREND($D50:$E50,$D$8:$E$8,L$9))</f>
        <v>0</v>
      </c>
      <c r="M51" s="15">
        <f>IF($F50="s-curve",$D50+($E50-$D50)*$I$2/(1+EXP($I$3*(COUNT($I$9:M$9)+$I$4))),TREND($D50:$E50,$D$8:$E$8,M$9))</f>
        <v>0</v>
      </c>
      <c r="N51" s="15">
        <f>IF($F50="s-curve",$D50+($E50-$D50)*$I$2/(1+EXP($I$3*(COUNT($I$9:N$9)+$I$4))),TREND($D50:$E50,$D$8:$E$8,N$9))</f>
        <v>0</v>
      </c>
      <c r="O51" s="15">
        <f>IF($F50="s-curve",$D50+($E50-$D50)*$I$2/(1+EXP($I$3*(COUNT($I$9:O$9)+$I$4))),TREND($D50:$E50,$D$8:$E$8,O$9))</f>
        <v>0</v>
      </c>
      <c r="P51" s="15">
        <f>IF($F50="s-curve",$D50+($E50-$D50)*$I$2/(1+EXP($I$3*(COUNT($I$9:P$9)+$I$4))),TREND($D50:$E50,$D$8:$E$8,P$9))</f>
        <v>0</v>
      </c>
      <c r="Q51" s="15">
        <f>IF($F50="s-curve",$D50+($E50-$D50)*$I$2/(1+EXP($I$3*(COUNT($I$9:Q$9)+$I$4))),TREND($D50:$E50,$D$8:$E$8,Q$9))</f>
        <v>0</v>
      </c>
      <c r="R51" s="15">
        <f>IF($F50="s-curve",$D50+($E50-$D50)*$I$2/(1+EXP($I$3*(COUNT($I$9:R$9)+$I$4))),TREND($D50:$E50,$D$8:$E$8,R$9))</f>
        <v>0</v>
      </c>
      <c r="S51" s="15">
        <f>IF($F50="s-curve",$D50+($E50-$D50)*$I$2/(1+EXP($I$3*(COUNT($I$9:S$9)+$I$4))),TREND($D50:$E50,$D$8:$E$8,S$9))</f>
        <v>0</v>
      </c>
      <c r="T51" s="15">
        <f>IF($F50="s-curve",$D50+($E50-$D50)*$I$2/(1+EXP($I$3*(COUNT($I$9:T$9)+$I$4))),TREND($D50:$E50,$D$8:$E$8,T$9))</f>
        <v>0</v>
      </c>
      <c r="U51" s="15">
        <f>IF($F50="s-curve",$D50+($E50-$D50)*$I$2/(1+EXP($I$3*(COUNT($I$9:U$9)+$I$4))),TREND($D50:$E50,$D$8:$E$8,U$9))</f>
        <v>0</v>
      </c>
      <c r="V51" s="15">
        <f>IF($F50="s-curve",$D50+($E50-$D50)*$I$2/(1+EXP($I$3*(COUNT($I$9:V$9)+$I$4))),TREND($D50:$E50,$D$8:$E$8,V$9))</f>
        <v>0</v>
      </c>
      <c r="W51" s="15">
        <f>IF($F50="s-curve",$D50+($E50-$D50)*$I$2/(1+EXP($I$3*(COUNT($I$9:W$9)+$I$4))),TREND($D50:$E50,$D$8:$E$8,W$9))</f>
        <v>0</v>
      </c>
      <c r="X51" s="15">
        <f>IF($F50="s-curve",$D50+($E50-$D50)*$I$2/(1+EXP($I$3*(COUNT($I$9:X$9)+$I$4))),TREND($D50:$E50,$D$8:$E$8,X$9))</f>
        <v>0</v>
      </c>
      <c r="Y51" s="15">
        <f>IF($F50="s-curve",$D50+($E50-$D50)*$I$2/(1+EXP($I$3*(COUNT($I$9:Y$9)+$I$4))),TREND($D50:$E50,$D$8:$E$8,Y$9))</f>
        <v>0</v>
      </c>
      <c r="Z51" s="15">
        <f>IF($F50="s-curve",$D50+($E50-$D50)*$I$2/(1+EXP($I$3*(COUNT($I$9:Z$9)+$I$4))),TREND($D50:$E50,$D$8:$E$8,Z$9))</f>
        <v>0</v>
      </c>
      <c r="AA51" s="15">
        <f>IF($F50="s-curve",$D50+($E50-$D50)*$I$2/(1+EXP($I$3*(COUNT($I$9:AA$9)+$I$4))),TREND($D50:$E50,$D$8:$E$8,AA$9))</f>
        <v>0</v>
      </c>
      <c r="AB51" s="15">
        <f>IF($F50="s-curve",$D50+($E50-$D50)*$I$2/(1+EXP($I$3*(COUNT($I$9:AB$9)+$I$4))),TREND($D50:$E50,$D$8:$E$8,AB$9))</f>
        <v>0</v>
      </c>
      <c r="AC51" s="15">
        <f>IF($F50="s-curve",$D50+($E50-$D50)*$I$2/(1+EXP($I$3*(COUNT($I$9:AC$9)+$I$4))),TREND($D50:$E50,$D$8:$E$8,AC$9))</f>
        <v>0</v>
      </c>
      <c r="AD51" s="15">
        <f>IF($F50="s-curve",$D50+($E50-$D50)*$I$2/(1+EXP($I$3*(COUNT($I$9:AD$9)+$I$4))),TREND($D50:$E50,$D$8:$E$8,AD$9))</f>
        <v>0</v>
      </c>
      <c r="AE51" s="15">
        <f>IF($F50="s-curve",$D50+($E50-$D50)*$I$2/(1+EXP($I$3*(COUNT($I$9:AE$9)+$I$4))),TREND($D50:$E50,$D$8:$E$8,AE$9))</f>
        <v>0</v>
      </c>
      <c r="AF51" s="15">
        <f>IF($F50="s-curve",$D50+($E50-$D50)*$I$2/(1+EXP($I$3*(COUNT($I$9:AF$9)+$I$4))),TREND($D50:$E50,$D$8:$E$8,AF$9))</f>
        <v>0</v>
      </c>
      <c r="AG51" s="15">
        <f>IF($F50="s-curve",$D50+($E50-$D50)*$I$2/(1+EXP($I$3*(COUNT($I$9:AG$9)+$I$4))),TREND($D50:$E50,$D$8:$E$8,AG$9))</f>
        <v>0</v>
      </c>
      <c r="AH51" s="15">
        <f>IF($F50="s-curve",$D50+($E50-$D50)*$I$2/(1+EXP($I$3*(COUNT($I$9:AH$9)+$I$4))),TREND($D50:$E50,$D$8:$E$8,AH$9))</f>
        <v>0</v>
      </c>
      <c r="AI51" s="15">
        <f>IF($F50="s-curve",$D50+($E50-$D50)*$I$2/(1+EXP($I$3*(COUNT($I$9:AI$9)+$I$4))),TREND($D50:$E50,$D$8:$E$8,AI$9))</f>
        <v>0</v>
      </c>
      <c r="AJ51" s="15">
        <f>IF($F50="s-curve",$D50+($E50-$D50)*$I$2/(1+EXP($I$3*(COUNT($I$9:AJ$9)+$I$4))),TREND($D50:$E50,$D$8:$E$8,AJ$9))</f>
        <v>0</v>
      </c>
      <c r="AK51" s="15">
        <f>IF($F50="s-curve",$D50+($E50-$D50)*$I$2/(1+EXP($I$3*(COUNT($I$9:AK$9)+$I$4))),TREND($D50:$E50,$D$8:$E$8,AK$9))</f>
        <v>0</v>
      </c>
      <c r="AL51" s="15">
        <f>IF($F50="s-curve",$D50+($E50-$D50)*$I$2/(1+EXP($I$3*(COUNT($I$9:AL$9)+$I$4))),TREND($D50:$E50,$D$8:$E$8,AL$9))</f>
        <v>0</v>
      </c>
      <c r="AM51" s="15">
        <f>IF($F50="s-curve",$D50+($E50-$D50)*$I$2/(1+EXP($I$3*(COUNT($I$9:AM$9)+$I$4))),TREND($D50:$E50,$D$8:$E$8,AM$9))</f>
        <v>0</v>
      </c>
    </row>
    <row r="52" spans="1:39" x14ac:dyDescent="0.2">
      <c r="C52" s="15" t="s">
        <v>3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30"/>
      <c r="I52" s="29">
        <f t="shared" si="2"/>
        <v>0.75216927859794647</v>
      </c>
      <c r="J52" s="15">
        <f>IF($F51="s-curve",$D51+($E51-$D51)*$I$2/(1+EXP($I$3*(COUNT($I$9:J$9)+$I$4))),TREND($D51:$E51,$D$8:$E$8,J$9))</f>
        <v>0.75216927859794647</v>
      </c>
      <c r="K52" s="15">
        <f>IF($F51="s-curve",$D51+($E51-$D51)*$I$2/(1+EXP($I$3*(COUNT($I$9:K$9)+$I$4))),TREND($D51:$E51,$D$8:$E$8,K$9))</f>
        <v>0.75216927859794647</v>
      </c>
      <c r="L52" s="15">
        <f>IF($F51="s-curve",$D51+($E51-$D51)*$I$2/(1+EXP($I$3*(COUNT($I$9:L$9)+$I$4))),TREND($D51:$E51,$D$8:$E$8,L$9))</f>
        <v>0.75216927859794647</v>
      </c>
      <c r="M52" s="15">
        <f>IF($F51="s-curve",$D51+($E51-$D51)*$I$2/(1+EXP($I$3*(COUNT($I$9:M$9)+$I$4))),TREND($D51:$E51,$D$8:$E$8,M$9))</f>
        <v>0.75216927859794647</v>
      </c>
      <c r="N52" s="15">
        <f>IF($F51="s-curve",$D51+($E51-$D51)*$I$2/(1+EXP($I$3*(COUNT($I$9:N$9)+$I$4))),TREND($D51:$E51,$D$8:$E$8,N$9))</f>
        <v>0.75216927859794647</v>
      </c>
      <c r="O52" s="15">
        <f>IF($F51="s-curve",$D51+($E51-$D51)*$I$2/(1+EXP($I$3*(COUNT($I$9:O$9)+$I$4))),TREND($D51:$E51,$D$8:$E$8,O$9))</f>
        <v>0.75216927859794647</v>
      </c>
      <c r="P52" s="15">
        <f>IF($F51="s-curve",$D51+($E51-$D51)*$I$2/(1+EXP($I$3*(COUNT($I$9:P$9)+$I$4))),TREND($D51:$E51,$D$8:$E$8,P$9))</f>
        <v>0.75216927859794647</v>
      </c>
      <c r="Q52" s="15">
        <f>IF($F51="s-curve",$D51+($E51-$D51)*$I$2/(1+EXP($I$3*(COUNT($I$9:Q$9)+$I$4))),TREND($D51:$E51,$D$8:$E$8,Q$9))</f>
        <v>0.75216927859794647</v>
      </c>
      <c r="R52" s="15">
        <f>IF($F51="s-curve",$D51+($E51-$D51)*$I$2/(1+EXP($I$3*(COUNT($I$9:R$9)+$I$4))),TREND($D51:$E51,$D$8:$E$8,R$9))</f>
        <v>0.75216927859794647</v>
      </c>
      <c r="S52" s="15">
        <f>IF($F51="s-curve",$D51+($E51-$D51)*$I$2/(1+EXP($I$3*(COUNT($I$9:S$9)+$I$4))),TREND($D51:$E51,$D$8:$E$8,S$9))</f>
        <v>0.75216927859794647</v>
      </c>
      <c r="T52" s="15">
        <f>IF($F51="s-curve",$D51+($E51-$D51)*$I$2/(1+EXP($I$3*(COUNT($I$9:T$9)+$I$4))),TREND($D51:$E51,$D$8:$E$8,T$9))</f>
        <v>0.75216927859794647</v>
      </c>
      <c r="U52" s="15">
        <f>IF($F51="s-curve",$D51+($E51-$D51)*$I$2/(1+EXP($I$3*(COUNT($I$9:U$9)+$I$4))),TREND($D51:$E51,$D$8:$E$8,U$9))</f>
        <v>0.75216927859794647</v>
      </c>
      <c r="V52" s="15">
        <f>IF($F51="s-curve",$D51+($E51-$D51)*$I$2/(1+EXP($I$3*(COUNT($I$9:V$9)+$I$4))),TREND($D51:$E51,$D$8:$E$8,V$9))</f>
        <v>0.75216927859794647</v>
      </c>
      <c r="W52" s="15">
        <f>IF($F51="s-curve",$D51+($E51-$D51)*$I$2/(1+EXP($I$3*(COUNT($I$9:W$9)+$I$4))),TREND($D51:$E51,$D$8:$E$8,W$9))</f>
        <v>0.75216927859794647</v>
      </c>
      <c r="X52" s="15">
        <f>IF($F51="s-curve",$D51+($E51-$D51)*$I$2/(1+EXP($I$3*(COUNT($I$9:X$9)+$I$4))),TREND($D51:$E51,$D$8:$E$8,X$9))</f>
        <v>0.75216927859794647</v>
      </c>
      <c r="Y52" s="15">
        <f>IF($F51="s-curve",$D51+($E51-$D51)*$I$2/(1+EXP($I$3*(COUNT($I$9:Y$9)+$I$4))),TREND($D51:$E51,$D$8:$E$8,Y$9))</f>
        <v>0.75216927859794647</v>
      </c>
      <c r="Z52" s="15">
        <f>IF($F51="s-curve",$D51+($E51-$D51)*$I$2/(1+EXP($I$3*(COUNT($I$9:Z$9)+$I$4))),TREND($D51:$E51,$D$8:$E$8,Z$9))</f>
        <v>0.75216927859794647</v>
      </c>
      <c r="AA52" s="15">
        <f>IF($F51="s-curve",$D51+($E51-$D51)*$I$2/(1+EXP($I$3*(COUNT($I$9:AA$9)+$I$4))),TREND($D51:$E51,$D$8:$E$8,AA$9))</f>
        <v>0.75216927859794647</v>
      </c>
      <c r="AB52" s="15">
        <f>IF($F51="s-curve",$D51+($E51-$D51)*$I$2/(1+EXP($I$3*(COUNT($I$9:AB$9)+$I$4))),TREND($D51:$E51,$D$8:$E$8,AB$9))</f>
        <v>0.75216927859794647</v>
      </c>
      <c r="AC52" s="15">
        <f>IF($F51="s-curve",$D51+($E51-$D51)*$I$2/(1+EXP($I$3*(COUNT($I$9:AC$9)+$I$4))),TREND($D51:$E51,$D$8:$E$8,AC$9))</f>
        <v>0.75216927859794647</v>
      </c>
      <c r="AD52" s="15">
        <f>IF($F51="s-curve",$D51+($E51-$D51)*$I$2/(1+EXP($I$3*(COUNT($I$9:AD$9)+$I$4))),TREND($D51:$E51,$D$8:$E$8,AD$9))</f>
        <v>0.75216927859794647</v>
      </c>
      <c r="AE52" s="15">
        <f>IF($F51="s-curve",$D51+($E51-$D51)*$I$2/(1+EXP($I$3*(COUNT($I$9:AE$9)+$I$4))),TREND($D51:$E51,$D$8:$E$8,AE$9))</f>
        <v>0.75216927859794647</v>
      </c>
      <c r="AF52" s="15">
        <f>IF($F51="s-curve",$D51+($E51-$D51)*$I$2/(1+EXP($I$3*(COUNT($I$9:AF$9)+$I$4))),TREND($D51:$E51,$D$8:$E$8,AF$9))</f>
        <v>0.75216927859794647</v>
      </c>
      <c r="AG52" s="15">
        <f>IF($F51="s-curve",$D51+($E51-$D51)*$I$2/(1+EXP($I$3*(COUNT($I$9:AG$9)+$I$4))),TREND($D51:$E51,$D$8:$E$8,AG$9))</f>
        <v>0.75216927859794647</v>
      </c>
      <c r="AH52" s="15">
        <f>IF($F51="s-curve",$D51+($E51-$D51)*$I$2/(1+EXP($I$3*(COUNT($I$9:AH$9)+$I$4))),TREND($D51:$E51,$D$8:$E$8,AH$9))</f>
        <v>0.75216927859794647</v>
      </c>
      <c r="AI52" s="15">
        <f>IF($F51="s-curve",$D51+($E51-$D51)*$I$2/(1+EXP($I$3*(COUNT($I$9:AI$9)+$I$4))),TREND($D51:$E51,$D$8:$E$8,AI$9))</f>
        <v>0.75216927859794647</v>
      </c>
      <c r="AJ52" s="15">
        <f>IF($F51="s-curve",$D51+($E51-$D51)*$I$2/(1+EXP($I$3*(COUNT($I$9:AJ$9)+$I$4))),TREND($D51:$E51,$D$8:$E$8,AJ$9))</f>
        <v>0.75216927859794647</v>
      </c>
      <c r="AK52" s="15">
        <f>IF($F51="s-curve",$D51+($E51-$D51)*$I$2/(1+EXP($I$3*(COUNT($I$9:AK$9)+$I$4))),TREND($D51:$E51,$D$8:$E$8,AK$9))</f>
        <v>0.75216927859794647</v>
      </c>
      <c r="AL52" s="15">
        <f>IF($F51="s-curve",$D51+($E51-$D51)*$I$2/(1+EXP($I$3*(COUNT($I$9:AL$9)+$I$4))),TREND($D51:$E51,$D$8:$E$8,AL$9))</f>
        <v>0.75216927859794647</v>
      </c>
      <c r="AM52" s="15">
        <f>IF($F51="s-curve",$D51+($E51-$D51)*$I$2/(1+EXP($I$3*(COUNT($I$9:AM$9)+$I$4))),TREND($D51:$E51,$D$8:$E$8,AM$9))</f>
        <v>0.75216927859794647</v>
      </c>
    </row>
    <row r="53" spans="1:39" x14ac:dyDescent="0.2">
      <c r="C53" s="15" t="s">
        <v>4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30"/>
      <c r="I53" s="29">
        <f t="shared" si="2"/>
        <v>0</v>
      </c>
      <c r="J53" s="15">
        <f>IF($F52="s-curve",$D52+($E52-$D52)*$I$2/(1+EXP($I$3*(COUNT($I$9:J$9)+$I$4))),TREND($D52:$E52,$D$8:$E$8,J$9))</f>
        <v>0</v>
      </c>
      <c r="K53" s="15">
        <f>IF($F52="s-curve",$D52+($E52-$D52)*$I$2/(1+EXP($I$3*(COUNT($I$9:K$9)+$I$4))),TREND($D52:$E52,$D$8:$E$8,K$9))</f>
        <v>0</v>
      </c>
      <c r="L53" s="15">
        <f>IF($F52="s-curve",$D52+($E52-$D52)*$I$2/(1+EXP($I$3*(COUNT($I$9:L$9)+$I$4))),TREND($D52:$E52,$D$8:$E$8,L$9))</f>
        <v>0</v>
      </c>
      <c r="M53" s="15">
        <f>IF($F52="s-curve",$D52+($E52-$D52)*$I$2/(1+EXP($I$3*(COUNT($I$9:M$9)+$I$4))),TREND($D52:$E52,$D$8:$E$8,M$9))</f>
        <v>0</v>
      </c>
      <c r="N53" s="15">
        <f>IF($F52="s-curve",$D52+($E52-$D52)*$I$2/(1+EXP($I$3*(COUNT($I$9:N$9)+$I$4))),TREND($D52:$E52,$D$8:$E$8,N$9))</f>
        <v>0</v>
      </c>
      <c r="O53" s="15">
        <f>IF($F52="s-curve",$D52+($E52-$D52)*$I$2/(1+EXP($I$3*(COUNT($I$9:O$9)+$I$4))),TREND($D52:$E52,$D$8:$E$8,O$9))</f>
        <v>0</v>
      </c>
      <c r="P53" s="15">
        <f>IF($F52="s-curve",$D52+($E52-$D52)*$I$2/(1+EXP($I$3*(COUNT($I$9:P$9)+$I$4))),TREND($D52:$E52,$D$8:$E$8,P$9))</f>
        <v>0</v>
      </c>
      <c r="Q53" s="15">
        <f>IF($F52="s-curve",$D52+($E52-$D52)*$I$2/(1+EXP($I$3*(COUNT($I$9:Q$9)+$I$4))),TREND($D52:$E52,$D$8:$E$8,Q$9))</f>
        <v>0</v>
      </c>
      <c r="R53" s="15">
        <f>IF($F52="s-curve",$D52+($E52-$D52)*$I$2/(1+EXP($I$3*(COUNT($I$9:R$9)+$I$4))),TREND($D52:$E52,$D$8:$E$8,R$9))</f>
        <v>0</v>
      </c>
      <c r="S53" s="15">
        <f>IF($F52="s-curve",$D52+($E52-$D52)*$I$2/(1+EXP($I$3*(COUNT($I$9:S$9)+$I$4))),TREND($D52:$E52,$D$8:$E$8,S$9))</f>
        <v>0</v>
      </c>
      <c r="T53" s="15">
        <f>IF($F52="s-curve",$D52+($E52-$D52)*$I$2/(1+EXP($I$3*(COUNT($I$9:T$9)+$I$4))),TREND($D52:$E52,$D$8:$E$8,T$9))</f>
        <v>0</v>
      </c>
      <c r="U53" s="15">
        <f>IF($F52="s-curve",$D52+($E52-$D52)*$I$2/(1+EXP($I$3*(COUNT($I$9:U$9)+$I$4))),TREND($D52:$E52,$D$8:$E$8,U$9))</f>
        <v>0</v>
      </c>
      <c r="V53" s="15">
        <f>IF($F52="s-curve",$D52+($E52-$D52)*$I$2/(1+EXP($I$3*(COUNT($I$9:V$9)+$I$4))),TREND($D52:$E52,$D$8:$E$8,V$9))</f>
        <v>0</v>
      </c>
      <c r="W53" s="15">
        <f>IF($F52="s-curve",$D52+($E52-$D52)*$I$2/(1+EXP($I$3*(COUNT($I$9:W$9)+$I$4))),TREND($D52:$E52,$D$8:$E$8,W$9))</f>
        <v>0</v>
      </c>
      <c r="X53" s="15">
        <f>IF($F52="s-curve",$D52+($E52-$D52)*$I$2/(1+EXP($I$3*(COUNT($I$9:X$9)+$I$4))),TREND($D52:$E52,$D$8:$E$8,X$9))</f>
        <v>0</v>
      </c>
      <c r="Y53" s="15">
        <f>IF($F52="s-curve",$D52+($E52-$D52)*$I$2/(1+EXP($I$3*(COUNT($I$9:Y$9)+$I$4))),TREND($D52:$E52,$D$8:$E$8,Y$9))</f>
        <v>0</v>
      </c>
      <c r="Z53" s="15">
        <f>IF($F52="s-curve",$D52+($E52-$D52)*$I$2/(1+EXP($I$3*(COUNT($I$9:Z$9)+$I$4))),TREND($D52:$E52,$D$8:$E$8,Z$9))</f>
        <v>0</v>
      </c>
      <c r="AA53" s="15">
        <f>IF($F52="s-curve",$D52+($E52-$D52)*$I$2/(1+EXP($I$3*(COUNT($I$9:AA$9)+$I$4))),TREND($D52:$E52,$D$8:$E$8,AA$9))</f>
        <v>0</v>
      </c>
      <c r="AB53" s="15">
        <f>IF($F52="s-curve",$D52+($E52-$D52)*$I$2/(1+EXP($I$3*(COUNT($I$9:AB$9)+$I$4))),TREND($D52:$E52,$D$8:$E$8,AB$9))</f>
        <v>0</v>
      </c>
      <c r="AC53" s="15">
        <f>IF($F52="s-curve",$D52+($E52-$D52)*$I$2/(1+EXP($I$3*(COUNT($I$9:AC$9)+$I$4))),TREND($D52:$E52,$D$8:$E$8,AC$9))</f>
        <v>0</v>
      </c>
      <c r="AD53" s="15">
        <f>IF($F52="s-curve",$D52+($E52-$D52)*$I$2/(1+EXP($I$3*(COUNT($I$9:AD$9)+$I$4))),TREND($D52:$E52,$D$8:$E$8,AD$9))</f>
        <v>0</v>
      </c>
      <c r="AE53" s="15">
        <f>IF($F52="s-curve",$D52+($E52-$D52)*$I$2/(1+EXP($I$3*(COUNT($I$9:AE$9)+$I$4))),TREND($D52:$E52,$D$8:$E$8,AE$9))</f>
        <v>0</v>
      </c>
      <c r="AF53" s="15">
        <f>IF($F52="s-curve",$D52+($E52-$D52)*$I$2/(1+EXP($I$3*(COUNT($I$9:AF$9)+$I$4))),TREND($D52:$E52,$D$8:$E$8,AF$9))</f>
        <v>0</v>
      </c>
      <c r="AG53" s="15">
        <f>IF($F52="s-curve",$D52+($E52-$D52)*$I$2/(1+EXP($I$3*(COUNT($I$9:AG$9)+$I$4))),TREND($D52:$E52,$D$8:$E$8,AG$9))</f>
        <v>0</v>
      </c>
      <c r="AH53" s="15">
        <f>IF($F52="s-curve",$D52+($E52-$D52)*$I$2/(1+EXP($I$3*(COUNT($I$9:AH$9)+$I$4))),TREND($D52:$E52,$D$8:$E$8,AH$9))</f>
        <v>0</v>
      </c>
      <c r="AI53" s="15">
        <f>IF($F52="s-curve",$D52+($E52-$D52)*$I$2/(1+EXP($I$3*(COUNT($I$9:AI$9)+$I$4))),TREND($D52:$E52,$D$8:$E$8,AI$9))</f>
        <v>0</v>
      </c>
      <c r="AJ53" s="15">
        <f>IF($F52="s-curve",$D52+($E52-$D52)*$I$2/(1+EXP($I$3*(COUNT($I$9:AJ$9)+$I$4))),TREND($D52:$E52,$D$8:$E$8,AJ$9))</f>
        <v>0</v>
      </c>
      <c r="AK53" s="15">
        <f>IF($F52="s-curve",$D52+($E52-$D52)*$I$2/(1+EXP($I$3*(COUNT($I$9:AK$9)+$I$4))),TREND($D52:$E52,$D$8:$E$8,AK$9))</f>
        <v>0</v>
      </c>
      <c r="AL53" s="15">
        <f>IF($F52="s-curve",$D52+($E52-$D52)*$I$2/(1+EXP($I$3*(COUNT($I$9:AL$9)+$I$4))),TREND($D52:$E52,$D$8:$E$8,AL$9))</f>
        <v>0</v>
      </c>
      <c r="AM53" s="15">
        <f>IF($F52="s-curve",$D52+($E52-$D52)*$I$2/(1+EXP($I$3*(COUNT($I$9:AM$9)+$I$4))),TREND($D52:$E52,$D$8:$E$8,AM$9))</f>
        <v>0</v>
      </c>
    </row>
    <row r="54" spans="1:39" x14ac:dyDescent="0.2">
      <c r="C54" s="15" t="s">
        <v>5</v>
      </c>
      <c r="D54" s="29">
        <f>1-D51</f>
        <v>0.24783072140205353</v>
      </c>
      <c r="E54" s="15">
        <f>1-E51</f>
        <v>0.24783072140205353</v>
      </c>
      <c r="F54" s="9" t="str">
        <f>IF(D54=E54,"n/a",IF(OR(C54="battery electric vehicle",C54="natural gas vehicle",C54="plugin hybrid vehicle"),"s-curve","linear"))</f>
        <v>n/a</v>
      </c>
      <c r="H54" s="30"/>
      <c r="I54" s="29">
        <f t="shared" si="2"/>
        <v>0</v>
      </c>
      <c r="J54" s="15">
        <f>IF($F53="s-curve",$D53+($E53-$D53)*$I$2/(1+EXP($I$3*(COUNT($I$9:J$9)+$I$4))),TREND($D53:$E53,$D$8:$E$8,J$9))</f>
        <v>0</v>
      </c>
      <c r="K54" s="15">
        <f>IF($F53="s-curve",$D53+($E53-$D53)*$I$2/(1+EXP($I$3*(COUNT($I$9:K$9)+$I$4))),TREND($D53:$E53,$D$8:$E$8,K$9))</f>
        <v>0</v>
      </c>
      <c r="L54" s="15">
        <f>IF($F53="s-curve",$D53+($E53-$D53)*$I$2/(1+EXP($I$3*(COUNT($I$9:L$9)+$I$4))),TREND($D53:$E53,$D$8:$E$8,L$9))</f>
        <v>0</v>
      </c>
      <c r="M54" s="15">
        <f>IF($F53="s-curve",$D53+($E53-$D53)*$I$2/(1+EXP($I$3*(COUNT($I$9:M$9)+$I$4))),TREND($D53:$E53,$D$8:$E$8,M$9))</f>
        <v>0</v>
      </c>
      <c r="N54" s="15">
        <f>IF($F53="s-curve",$D53+($E53-$D53)*$I$2/(1+EXP($I$3*(COUNT($I$9:N$9)+$I$4))),TREND($D53:$E53,$D$8:$E$8,N$9))</f>
        <v>0</v>
      </c>
      <c r="O54" s="15">
        <f>IF($F53="s-curve",$D53+($E53-$D53)*$I$2/(1+EXP($I$3*(COUNT($I$9:O$9)+$I$4))),TREND($D53:$E53,$D$8:$E$8,O$9))</f>
        <v>0</v>
      </c>
      <c r="P54" s="15">
        <f>IF($F53="s-curve",$D53+($E53-$D53)*$I$2/(1+EXP($I$3*(COUNT($I$9:P$9)+$I$4))),TREND($D53:$E53,$D$8:$E$8,P$9))</f>
        <v>0</v>
      </c>
      <c r="Q54" s="15">
        <f>IF($F53="s-curve",$D53+($E53-$D53)*$I$2/(1+EXP($I$3*(COUNT($I$9:Q$9)+$I$4))),TREND($D53:$E53,$D$8:$E$8,Q$9))</f>
        <v>0</v>
      </c>
      <c r="R54" s="15">
        <f>IF($F53="s-curve",$D53+($E53-$D53)*$I$2/(1+EXP($I$3*(COUNT($I$9:R$9)+$I$4))),TREND($D53:$E53,$D$8:$E$8,R$9))</f>
        <v>0</v>
      </c>
      <c r="S54" s="15">
        <f>IF($F53="s-curve",$D53+($E53-$D53)*$I$2/(1+EXP($I$3*(COUNT($I$9:S$9)+$I$4))),TREND($D53:$E53,$D$8:$E$8,S$9))</f>
        <v>0</v>
      </c>
      <c r="T54" s="15">
        <f>IF($F53="s-curve",$D53+($E53-$D53)*$I$2/(1+EXP($I$3*(COUNT($I$9:T$9)+$I$4))),TREND($D53:$E53,$D$8:$E$8,T$9))</f>
        <v>0</v>
      </c>
      <c r="U54" s="15">
        <f>IF($F53="s-curve",$D53+($E53-$D53)*$I$2/(1+EXP($I$3*(COUNT($I$9:U$9)+$I$4))),TREND($D53:$E53,$D$8:$E$8,U$9))</f>
        <v>0</v>
      </c>
      <c r="V54" s="15">
        <f>IF($F53="s-curve",$D53+($E53-$D53)*$I$2/(1+EXP($I$3*(COUNT($I$9:V$9)+$I$4))),TREND($D53:$E53,$D$8:$E$8,V$9))</f>
        <v>0</v>
      </c>
      <c r="W54" s="15">
        <f>IF($F53="s-curve",$D53+($E53-$D53)*$I$2/(1+EXP($I$3*(COUNT($I$9:W$9)+$I$4))),TREND($D53:$E53,$D$8:$E$8,W$9))</f>
        <v>0</v>
      </c>
      <c r="X54" s="15">
        <f>IF($F53="s-curve",$D53+($E53-$D53)*$I$2/(1+EXP($I$3*(COUNT($I$9:X$9)+$I$4))),TREND($D53:$E53,$D$8:$E$8,X$9))</f>
        <v>0</v>
      </c>
      <c r="Y54" s="15">
        <f>IF($F53="s-curve",$D53+($E53-$D53)*$I$2/(1+EXP($I$3*(COUNT($I$9:Y$9)+$I$4))),TREND($D53:$E53,$D$8:$E$8,Y$9))</f>
        <v>0</v>
      </c>
      <c r="Z54" s="15">
        <f>IF($F53="s-curve",$D53+($E53-$D53)*$I$2/(1+EXP($I$3*(COUNT($I$9:Z$9)+$I$4))),TREND($D53:$E53,$D$8:$E$8,Z$9))</f>
        <v>0</v>
      </c>
      <c r="AA54" s="15">
        <f>IF($F53="s-curve",$D53+($E53-$D53)*$I$2/(1+EXP($I$3*(COUNT($I$9:AA$9)+$I$4))),TREND($D53:$E53,$D$8:$E$8,AA$9))</f>
        <v>0</v>
      </c>
      <c r="AB54" s="15">
        <f>IF($F53="s-curve",$D53+($E53-$D53)*$I$2/(1+EXP($I$3*(COUNT($I$9:AB$9)+$I$4))),TREND($D53:$E53,$D$8:$E$8,AB$9))</f>
        <v>0</v>
      </c>
      <c r="AC54" s="15">
        <f>IF($F53="s-curve",$D53+($E53-$D53)*$I$2/(1+EXP($I$3*(COUNT($I$9:AC$9)+$I$4))),TREND($D53:$E53,$D$8:$E$8,AC$9))</f>
        <v>0</v>
      </c>
      <c r="AD54" s="15">
        <f>IF($F53="s-curve",$D53+($E53-$D53)*$I$2/(1+EXP($I$3*(COUNT($I$9:AD$9)+$I$4))),TREND($D53:$E53,$D$8:$E$8,AD$9))</f>
        <v>0</v>
      </c>
      <c r="AE54" s="15">
        <f>IF($F53="s-curve",$D53+($E53-$D53)*$I$2/(1+EXP($I$3*(COUNT($I$9:AE$9)+$I$4))),TREND($D53:$E53,$D$8:$E$8,AE$9))</f>
        <v>0</v>
      </c>
      <c r="AF54" s="15">
        <f>IF($F53="s-curve",$D53+($E53-$D53)*$I$2/(1+EXP($I$3*(COUNT($I$9:AF$9)+$I$4))),TREND($D53:$E53,$D$8:$E$8,AF$9))</f>
        <v>0</v>
      </c>
      <c r="AG54" s="15">
        <f>IF($F53="s-curve",$D53+($E53-$D53)*$I$2/(1+EXP($I$3*(COUNT($I$9:AG$9)+$I$4))),TREND($D53:$E53,$D$8:$E$8,AG$9))</f>
        <v>0</v>
      </c>
      <c r="AH54" s="15">
        <f>IF($F53="s-curve",$D53+($E53-$D53)*$I$2/(1+EXP($I$3*(COUNT($I$9:AH$9)+$I$4))),TREND($D53:$E53,$D$8:$E$8,AH$9))</f>
        <v>0</v>
      </c>
      <c r="AI54" s="15">
        <f>IF($F53="s-curve",$D53+($E53-$D53)*$I$2/(1+EXP($I$3*(COUNT($I$9:AI$9)+$I$4))),TREND($D53:$E53,$D$8:$E$8,AI$9))</f>
        <v>0</v>
      </c>
      <c r="AJ54" s="15">
        <f>IF($F53="s-curve",$D53+($E53-$D53)*$I$2/(1+EXP($I$3*(COUNT($I$9:AJ$9)+$I$4))),TREND($D53:$E53,$D$8:$E$8,AJ$9))</f>
        <v>0</v>
      </c>
      <c r="AK54" s="15">
        <f>IF($F53="s-curve",$D53+($E53-$D53)*$I$2/(1+EXP($I$3*(COUNT($I$9:AK$9)+$I$4))),TREND($D53:$E53,$D$8:$E$8,AK$9))</f>
        <v>0</v>
      </c>
      <c r="AL54" s="15">
        <f>IF($F53="s-curve",$D53+($E53-$D53)*$I$2/(1+EXP($I$3*(COUNT($I$9:AL$9)+$I$4))),TREND($D53:$E53,$D$8:$E$8,AL$9))</f>
        <v>0</v>
      </c>
      <c r="AM54" s="15">
        <f>IF($F53="s-curve",$D53+($E53-$D53)*$I$2/(1+EXP($I$3*(COUNT($I$9:AM$9)+$I$4))),TREND($D53:$E53,$D$8:$E$8,AM$9))</f>
        <v>0</v>
      </c>
    </row>
    <row r="55" spans="1:39" x14ac:dyDescent="0.2">
      <c r="A55" s="31"/>
      <c r="C55" s="15" t="s">
        <v>6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30"/>
      <c r="I55" s="29">
        <f t="shared" si="2"/>
        <v>0.24783072140205353</v>
      </c>
      <c r="J55" s="15">
        <f>IF($F54="s-curve",$D54+($E54-$D54)*$I$2/(1+EXP($I$3*(COUNT($I$9:J$9)+$I$4))),TREND($D54:$E54,$D$8:$E$8,J$9))</f>
        <v>0.24783072140205353</v>
      </c>
      <c r="K55" s="15">
        <f>IF($F54="s-curve",$D54+($E54-$D54)*$I$2/(1+EXP($I$3*(COUNT($I$9:K$9)+$I$4))),TREND($D54:$E54,$D$8:$E$8,K$9))</f>
        <v>0.24783072140205353</v>
      </c>
      <c r="L55" s="15">
        <f>IF($F54="s-curve",$D54+($E54-$D54)*$I$2/(1+EXP($I$3*(COUNT($I$9:L$9)+$I$4))),TREND($D54:$E54,$D$8:$E$8,L$9))</f>
        <v>0.24783072140205353</v>
      </c>
      <c r="M55" s="15">
        <f>IF($F54="s-curve",$D54+($E54-$D54)*$I$2/(1+EXP($I$3*(COUNT($I$9:M$9)+$I$4))),TREND($D54:$E54,$D$8:$E$8,M$9))</f>
        <v>0.24783072140205353</v>
      </c>
      <c r="N55" s="15">
        <f>IF($F54="s-curve",$D54+($E54-$D54)*$I$2/(1+EXP($I$3*(COUNT($I$9:N$9)+$I$4))),TREND($D54:$E54,$D$8:$E$8,N$9))</f>
        <v>0.24783072140205353</v>
      </c>
      <c r="O55" s="15">
        <f>IF($F54="s-curve",$D54+($E54-$D54)*$I$2/(1+EXP($I$3*(COUNT($I$9:O$9)+$I$4))),TREND($D54:$E54,$D$8:$E$8,O$9))</f>
        <v>0.24783072140205353</v>
      </c>
      <c r="P55" s="15">
        <f>IF($F54="s-curve",$D54+($E54-$D54)*$I$2/(1+EXP($I$3*(COUNT($I$9:P$9)+$I$4))),TREND($D54:$E54,$D$8:$E$8,P$9))</f>
        <v>0.24783072140205353</v>
      </c>
      <c r="Q55" s="15">
        <f>IF($F54="s-curve",$D54+($E54-$D54)*$I$2/(1+EXP($I$3*(COUNT($I$9:Q$9)+$I$4))),TREND($D54:$E54,$D$8:$E$8,Q$9))</f>
        <v>0.24783072140205353</v>
      </c>
      <c r="R55" s="15">
        <f>IF($F54="s-curve",$D54+($E54-$D54)*$I$2/(1+EXP($I$3*(COUNT($I$9:R$9)+$I$4))),TREND($D54:$E54,$D$8:$E$8,R$9))</f>
        <v>0.24783072140205353</v>
      </c>
      <c r="S55" s="15">
        <f>IF($F54="s-curve",$D54+($E54-$D54)*$I$2/(1+EXP($I$3*(COUNT($I$9:S$9)+$I$4))),TREND($D54:$E54,$D$8:$E$8,S$9))</f>
        <v>0.24783072140205353</v>
      </c>
      <c r="T55" s="15">
        <f>IF($F54="s-curve",$D54+($E54-$D54)*$I$2/(1+EXP($I$3*(COUNT($I$9:T$9)+$I$4))),TREND($D54:$E54,$D$8:$E$8,T$9))</f>
        <v>0.24783072140205353</v>
      </c>
      <c r="U55" s="15">
        <f>IF($F54="s-curve",$D54+($E54-$D54)*$I$2/(1+EXP($I$3*(COUNT($I$9:U$9)+$I$4))),TREND($D54:$E54,$D$8:$E$8,U$9))</f>
        <v>0.24783072140205353</v>
      </c>
      <c r="V55" s="15">
        <f>IF($F54="s-curve",$D54+($E54-$D54)*$I$2/(1+EXP($I$3*(COUNT($I$9:V$9)+$I$4))),TREND($D54:$E54,$D$8:$E$8,V$9))</f>
        <v>0.24783072140205353</v>
      </c>
      <c r="W55" s="15">
        <f>IF($F54="s-curve",$D54+($E54-$D54)*$I$2/(1+EXP($I$3*(COUNT($I$9:W$9)+$I$4))),TREND($D54:$E54,$D$8:$E$8,W$9))</f>
        <v>0.24783072140205353</v>
      </c>
      <c r="X55" s="15">
        <f>IF($F54="s-curve",$D54+($E54-$D54)*$I$2/(1+EXP($I$3*(COUNT($I$9:X$9)+$I$4))),TREND($D54:$E54,$D$8:$E$8,X$9))</f>
        <v>0.24783072140205353</v>
      </c>
      <c r="Y55" s="15">
        <f>IF($F54="s-curve",$D54+($E54-$D54)*$I$2/(1+EXP($I$3*(COUNT($I$9:Y$9)+$I$4))),TREND($D54:$E54,$D$8:$E$8,Y$9))</f>
        <v>0.24783072140205353</v>
      </c>
      <c r="Z55" s="15">
        <f>IF($F54="s-curve",$D54+($E54-$D54)*$I$2/(1+EXP($I$3*(COUNT($I$9:Z$9)+$I$4))),TREND($D54:$E54,$D$8:$E$8,Z$9))</f>
        <v>0.24783072140205353</v>
      </c>
      <c r="AA55" s="15">
        <f>IF($F54="s-curve",$D54+($E54-$D54)*$I$2/(1+EXP($I$3*(COUNT($I$9:AA$9)+$I$4))),TREND($D54:$E54,$D$8:$E$8,AA$9))</f>
        <v>0.24783072140205353</v>
      </c>
      <c r="AB55" s="15">
        <f>IF($F54="s-curve",$D54+($E54-$D54)*$I$2/(1+EXP($I$3*(COUNT($I$9:AB$9)+$I$4))),TREND($D54:$E54,$D$8:$E$8,AB$9))</f>
        <v>0.24783072140205353</v>
      </c>
      <c r="AC55" s="15">
        <f>IF($F54="s-curve",$D54+($E54-$D54)*$I$2/(1+EXP($I$3*(COUNT($I$9:AC$9)+$I$4))),TREND($D54:$E54,$D$8:$E$8,AC$9))</f>
        <v>0.24783072140205353</v>
      </c>
      <c r="AD55" s="15">
        <f>IF($F54="s-curve",$D54+($E54-$D54)*$I$2/(1+EXP($I$3*(COUNT($I$9:AD$9)+$I$4))),TREND($D54:$E54,$D$8:$E$8,AD$9))</f>
        <v>0.24783072140205353</v>
      </c>
      <c r="AE55" s="15">
        <f>IF($F54="s-curve",$D54+($E54-$D54)*$I$2/(1+EXP($I$3*(COUNT($I$9:AE$9)+$I$4))),TREND($D54:$E54,$D$8:$E$8,AE$9))</f>
        <v>0.24783072140205353</v>
      </c>
      <c r="AF55" s="15">
        <f>IF($F54="s-curve",$D54+($E54-$D54)*$I$2/(1+EXP($I$3*(COUNT($I$9:AF$9)+$I$4))),TREND($D54:$E54,$D$8:$E$8,AF$9))</f>
        <v>0.24783072140205353</v>
      </c>
      <c r="AG55" s="15">
        <f>IF($F54="s-curve",$D54+($E54-$D54)*$I$2/(1+EXP($I$3*(COUNT($I$9:AG$9)+$I$4))),TREND($D54:$E54,$D$8:$E$8,AG$9))</f>
        <v>0.24783072140205353</v>
      </c>
      <c r="AH55" s="15">
        <f>IF($F54="s-curve",$D54+($E54-$D54)*$I$2/(1+EXP($I$3*(COUNT($I$9:AH$9)+$I$4))),TREND($D54:$E54,$D$8:$E$8,AH$9))</f>
        <v>0.24783072140205353</v>
      </c>
      <c r="AI55" s="15">
        <f>IF($F54="s-curve",$D54+($E54-$D54)*$I$2/(1+EXP($I$3*(COUNT($I$9:AI$9)+$I$4))),TREND($D54:$E54,$D$8:$E$8,AI$9))</f>
        <v>0.24783072140205353</v>
      </c>
      <c r="AJ55" s="15">
        <f>IF($F54="s-curve",$D54+($E54-$D54)*$I$2/(1+EXP($I$3*(COUNT($I$9:AJ$9)+$I$4))),TREND($D54:$E54,$D$8:$E$8,AJ$9))</f>
        <v>0.24783072140205353</v>
      </c>
      <c r="AK55" s="15">
        <f>IF($F54="s-curve",$D54+($E54-$D54)*$I$2/(1+EXP($I$3*(COUNT($I$9:AK$9)+$I$4))),TREND($D54:$E54,$D$8:$E$8,AK$9))</f>
        <v>0.24783072140205353</v>
      </c>
      <c r="AL55" s="15">
        <f>IF($F54="s-curve",$D54+($E54-$D54)*$I$2/(1+EXP($I$3*(COUNT($I$9:AL$9)+$I$4))),TREND($D54:$E54,$D$8:$E$8,AL$9))</f>
        <v>0.24783072140205353</v>
      </c>
      <c r="AM55" s="15">
        <f>IF($F54="s-curve",$D54+($E54-$D54)*$I$2/(1+EXP($I$3*(COUNT($I$9:AM$9)+$I$4))),TREND($D54:$E54,$D$8:$E$8,AM$9))</f>
        <v>0.24783072140205353</v>
      </c>
    </row>
    <row r="56" spans="1:39" x14ac:dyDescent="0.2">
      <c r="A56" s="31"/>
      <c r="C56" s="15" t="s">
        <v>128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30"/>
      <c r="I56" s="29">
        <f t="shared" si="2"/>
        <v>0</v>
      </c>
      <c r="J56" s="15">
        <f>IF($F55="s-curve",$D55+($E55-$D55)*$I$2/(1+EXP($I$3*(COUNT($I$9:J$9)+$I$4))),TREND($D55:$E55,$D$8:$E$8,J$9))</f>
        <v>0</v>
      </c>
      <c r="K56" s="15">
        <f>IF($F55="s-curve",$D55+($E55-$D55)*$I$2/(1+EXP($I$3*(COUNT($I$9:K$9)+$I$4))),TREND($D55:$E55,$D$8:$E$8,K$9))</f>
        <v>0</v>
      </c>
      <c r="L56" s="15">
        <f>IF($F55="s-curve",$D55+($E55-$D55)*$I$2/(1+EXP($I$3*(COUNT($I$9:L$9)+$I$4))),TREND($D55:$E55,$D$8:$E$8,L$9))</f>
        <v>0</v>
      </c>
      <c r="M56" s="15">
        <f>IF($F55="s-curve",$D55+($E55-$D55)*$I$2/(1+EXP($I$3*(COUNT($I$9:M$9)+$I$4))),TREND($D55:$E55,$D$8:$E$8,M$9))</f>
        <v>0</v>
      </c>
      <c r="N56" s="15">
        <f>IF($F55="s-curve",$D55+($E55-$D55)*$I$2/(1+EXP($I$3*(COUNT($I$9:N$9)+$I$4))),TREND($D55:$E55,$D$8:$E$8,N$9))</f>
        <v>0</v>
      </c>
      <c r="O56" s="15">
        <f>IF($F55="s-curve",$D55+($E55-$D55)*$I$2/(1+EXP($I$3*(COUNT($I$9:O$9)+$I$4))),TREND($D55:$E55,$D$8:$E$8,O$9))</f>
        <v>0</v>
      </c>
      <c r="P56" s="15">
        <f>IF($F55="s-curve",$D55+($E55-$D55)*$I$2/(1+EXP($I$3*(COUNT($I$9:P$9)+$I$4))),TREND($D55:$E55,$D$8:$E$8,P$9))</f>
        <v>0</v>
      </c>
      <c r="Q56" s="15">
        <f>IF($F55="s-curve",$D55+($E55-$D55)*$I$2/(1+EXP($I$3*(COUNT($I$9:Q$9)+$I$4))),TREND($D55:$E55,$D$8:$E$8,Q$9))</f>
        <v>0</v>
      </c>
      <c r="R56" s="15">
        <f>IF($F55="s-curve",$D55+($E55-$D55)*$I$2/(1+EXP($I$3*(COUNT($I$9:R$9)+$I$4))),TREND($D55:$E55,$D$8:$E$8,R$9))</f>
        <v>0</v>
      </c>
      <c r="S56" s="15">
        <f>IF($F55="s-curve",$D55+($E55-$D55)*$I$2/(1+EXP($I$3*(COUNT($I$9:S$9)+$I$4))),TREND($D55:$E55,$D$8:$E$8,S$9))</f>
        <v>0</v>
      </c>
      <c r="T56" s="15">
        <f>IF($F55="s-curve",$D55+($E55-$D55)*$I$2/(1+EXP($I$3*(COUNT($I$9:T$9)+$I$4))),TREND($D55:$E55,$D$8:$E$8,T$9))</f>
        <v>0</v>
      </c>
      <c r="U56" s="15">
        <f>IF($F55="s-curve",$D55+($E55-$D55)*$I$2/(1+EXP($I$3*(COUNT($I$9:U$9)+$I$4))),TREND($D55:$E55,$D$8:$E$8,U$9))</f>
        <v>0</v>
      </c>
      <c r="V56" s="15">
        <f>IF($F55="s-curve",$D55+($E55-$D55)*$I$2/(1+EXP($I$3*(COUNT($I$9:V$9)+$I$4))),TREND($D55:$E55,$D$8:$E$8,V$9))</f>
        <v>0</v>
      </c>
      <c r="W56" s="15">
        <f>IF($F55="s-curve",$D55+($E55-$D55)*$I$2/(1+EXP($I$3*(COUNT($I$9:W$9)+$I$4))),TREND($D55:$E55,$D$8:$E$8,W$9))</f>
        <v>0</v>
      </c>
      <c r="X56" s="15">
        <f>IF($F55="s-curve",$D55+($E55-$D55)*$I$2/(1+EXP($I$3*(COUNT($I$9:X$9)+$I$4))),TREND($D55:$E55,$D$8:$E$8,X$9))</f>
        <v>0</v>
      </c>
      <c r="Y56" s="15">
        <f>IF($F55="s-curve",$D55+($E55-$D55)*$I$2/(1+EXP($I$3*(COUNT($I$9:Y$9)+$I$4))),TREND($D55:$E55,$D$8:$E$8,Y$9))</f>
        <v>0</v>
      </c>
      <c r="Z56" s="15">
        <f>IF($F55="s-curve",$D55+($E55-$D55)*$I$2/(1+EXP($I$3*(COUNT($I$9:Z$9)+$I$4))),TREND($D55:$E55,$D$8:$E$8,Z$9))</f>
        <v>0</v>
      </c>
      <c r="AA56" s="15">
        <f>IF($F55="s-curve",$D55+($E55-$D55)*$I$2/(1+EXP($I$3*(COUNT($I$9:AA$9)+$I$4))),TREND($D55:$E55,$D$8:$E$8,AA$9))</f>
        <v>0</v>
      </c>
      <c r="AB56" s="15">
        <f>IF($F55="s-curve",$D55+($E55-$D55)*$I$2/(1+EXP($I$3*(COUNT($I$9:AB$9)+$I$4))),TREND($D55:$E55,$D$8:$E$8,AB$9))</f>
        <v>0</v>
      </c>
      <c r="AC56" s="15">
        <f>IF($F55="s-curve",$D55+($E55-$D55)*$I$2/(1+EXP($I$3*(COUNT($I$9:AC$9)+$I$4))),TREND($D55:$E55,$D$8:$E$8,AC$9))</f>
        <v>0</v>
      </c>
      <c r="AD56" s="15">
        <f>IF($F55="s-curve",$D55+($E55-$D55)*$I$2/(1+EXP($I$3*(COUNT($I$9:AD$9)+$I$4))),TREND($D55:$E55,$D$8:$E$8,AD$9))</f>
        <v>0</v>
      </c>
      <c r="AE56" s="15">
        <f>IF($F55="s-curve",$D55+($E55-$D55)*$I$2/(1+EXP($I$3*(COUNT($I$9:AE$9)+$I$4))),TREND($D55:$E55,$D$8:$E$8,AE$9))</f>
        <v>0</v>
      </c>
      <c r="AF56" s="15">
        <f>IF($F55="s-curve",$D55+($E55-$D55)*$I$2/(1+EXP($I$3*(COUNT($I$9:AF$9)+$I$4))),TREND($D55:$E55,$D$8:$E$8,AF$9))</f>
        <v>0</v>
      </c>
      <c r="AG56" s="15">
        <f>IF($F55="s-curve",$D55+($E55-$D55)*$I$2/(1+EXP($I$3*(COUNT($I$9:AG$9)+$I$4))),TREND($D55:$E55,$D$8:$E$8,AG$9))</f>
        <v>0</v>
      </c>
      <c r="AH56" s="15">
        <f>IF($F55="s-curve",$D55+($E55-$D55)*$I$2/(1+EXP($I$3*(COUNT($I$9:AH$9)+$I$4))),TREND($D55:$E55,$D$8:$E$8,AH$9))</f>
        <v>0</v>
      </c>
      <c r="AI56" s="15">
        <f>IF($F55="s-curve",$D55+($E55-$D55)*$I$2/(1+EXP($I$3*(COUNT($I$9:AI$9)+$I$4))),TREND($D55:$E55,$D$8:$E$8,AI$9))</f>
        <v>0</v>
      </c>
      <c r="AJ56" s="15">
        <f>IF($F55="s-curve",$D55+($E55-$D55)*$I$2/(1+EXP($I$3*(COUNT($I$9:AJ$9)+$I$4))),TREND($D55:$E55,$D$8:$E$8,AJ$9))</f>
        <v>0</v>
      </c>
      <c r="AK56" s="15">
        <f>IF($F55="s-curve",$D55+($E55-$D55)*$I$2/(1+EXP($I$3*(COUNT($I$9:AK$9)+$I$4))),TREND($D55:$E55,$D$8:$E$8,AK$9))</f>
        <v>0</v>
      </c>
      <c r="AL56" s="15">
        <f>IF($F55="s-curve",$D55+($E55-$D55)*$I$2/(1+EXP($I$3*(COUNT($I$9:AL$9)+$I$4))),TREND($D55:$E55,$D$8:$E$8,AL$9))</f>
        <v>0</v>
      </c>
      <c r="AM56" s="15">
        <f>IF($F55="s-curve",$D55+($E55-$D55)*$I$2/(1+EXP($I$3*(COUNT($I$9:AM$9)+$I$4))),TREND($D55:$E55,$D$8:$E$8,AM$9))</f>
        <v>0</v>
      </c>
    </row>
    <row r="57" spans="1:39" ht="16" thickBot="1" x14ac:dyDescent="0.25">
      <c r="A57" s="32"/>
      <c r="B57" s="32"/>
      <c r="C57" s="32" t="s">
        <v>129</v>
      </c>
      <c r="D57" s="32">
        <v>0</v>
      </c>
      <c r="E57" s="32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30"/>
      <c r="I57" s="29">
        <f t="shared" si="2"/>
        <v>0</v>
      </c>
      <c r="J57" s="15">
        <f>IF($F56="s-curve",$D56+($E56-$D56)*$I$2/(1+EXP($I$3*(COUNT($I$9:J$9)+$I$4))),TREND($D56:$E56,$D$8:$E$8,J$9))</f>
        <v>0</v>
      </c>
      <c r="K57" s="15">
        <f>IF($F56="s-curve",$D56+($E56-$D56)*$I$2/(1+EXP($I$3*(COUNT($I$9:K$9)+$I$4))),TREND($D56:$E56,$D$8:$E$8,K$9))</f>
        <v>0</v>
      </c>
      <c r="L57" s="15">
        <f>IF($F56="s-curve",$D56+($E56-$D56)*$I$2/(1+EXP($I$3*(COUNT($I$9:L$9)+$I$4))),TREND($D56:$E56,$D$8:$E$8,L$9))</f>
        <v>0</v>
      </c>
      <c r="M57" s="15">
        <f>IF($F56="s-curve",$D56+($E56-$D56)*$I$2/(1+EXP($I$3*(COUNT($I$9:M$9)+$I$4))),TREND($D56:$E56,$D$8:$E$8,M$9))</f>
        <v>0</v>
      </c>
      <c r="N57" s="15">
        <f>IF($F56="s-curve",$D56+($E56-$D56)*$I$2/(1+EXP($I$3*(COUNT($I$9:N$9)+$I$4))),TREND($D56:$E56,$D$8:$E$8,N$9))</f>
        <v>0</v>
      </c>
      <c r="O57" s="15">
        <f>IF($F56="s-curve",$D56+($E56-$D56)*$I$2/(1+EXP($I$3*(COUNT($I$9:O$9)+$I$4))),TREND($D56:$E56,$D$8:$E$8,O$9))</f>
        <v>0</v>
      </c>
      <c r="P57" s="15">
        <f>IF($F56="s-curve",$D56+($E56-$D56)*$I$2/(1+EXP($I$3*(COUNT($I$9:P$9)+$I$4))),TREND($D56:$E56,$D$8:$E$8,P$9))</f>
        <v>0</v>
      </c>
      <c r="Q57" s="15">
        <f>IF($F56="s-curve",$D56+($E56-$D56)*$I$2/(1+EXP($I$3*(COUNT($I$9:Q$9)+$I$4))),TREND($D56:$E56,$D$8:$E$8,Q$9))</f>
        <v>0</v>
      </c>
      <c r="R57" s="15">
        <f>IF($F56="s-curve",$D56+($E56-$D56)*$I$2/(1+EXP($I$3*(COUNT($I$9:R$9)+$I$4))),TREND($D56:$E56,$D$8:$E$8,R$9))</f>
        <v>0</v>
      </c>
      <c r="S57" s="15">
        <f>IF($F56="s-curve",$D56+($E56-$D56)*$I$2/(1+EXP($I$3*(COUNT($I$9:S$9)+$I$4))),TREND($D56:$E56,$D$8:$E$8,S$9))</f>
        <v>0</v>
      </c>
      <c r="T57" s="15">
        <f>IF($F56="s-curve",$D56+($E56-$D56)*$I$2/(1+EXP($I$3*(COUNT($I$9:T$9)+$I$4))),TREND($D56:$E56,$D$8:$E$8,T$9))</f>
        <v>0</v>
      </c>
      <c r="U57" s="15">
        <f>IF($F56="s-curve",$D56+($E56-$D56)*$I$2/(1+EXP($I$3*(COUNT($I$9:U$9)+$I$4))),TREND($D56:$E56,$D$8:$E$8,U$9))</f>
        <v>0</v>
      </c>
      <c r="V57" s="15">
        <f>IF($F56="s-curve",$D56+($E56-$D56)*$I$2/(1+EXP($I$3*(COUNT($I$9:V$9)+$I$4))),TREND($D56:$E56,$D$8:$E$8,V$9))</f>
        <v>0</v>
      </c>
      <c r="W57" s="15">
        <f>IF($F56="s-curve",$D56+($E56-$D56)*$I$2/(1+EXP($I$3*(COUNT($I$9:W$9)+$I$4))),TREND($D56:$E56,$D$8:$E$8,W$9))</f>
        <v>0</v>
      </c>
      <c r="X57" s="15">
        <f>IF($F56="s-curve",$D56+($E56-$D56)*$I$2/(1+EXP($I$3*(COUNT($I$9:X$9)+$I$4))),TREND($D56:$E56,$D$8:$E$8,X$9))</f>
        <v>0</v>
      </c>
      <c r="Y57" s="15">
        <f>IF($F56="s-curve",$D56+($E56-$D56)*$I$2/(1+EXP($I$3*(COUNT($I$9:Y$9)+$I$4))),TREND($D56:$E56,$D$8:$E$8,Y$9))</f>
        <v>0</v>
      </c>
      <c r="Z57" s="15">
        <f>IF($F56="s-curve",$D56+($E56-$D56)*$I$2/(1+EXP($I$3*(COUNT($I$9:Z$9)+$I$4))),TREND($D56:$E56,$D$8:$E$8,Z$9))</f>
        <v>0</v>
      </c>
      <c r="AA57" s="15">
        <f>IF($F56="s-curve",$D56+($E56-$D56)*$I$2/(1+EXP($I$3*(COUNT($I$9:AA$9)+$I$4))),TREND($D56:$E56,$D$8:$E$8,AA$9))</f>
        <v>0</v>
      </c>
      <c r="AB57" s="15">
        <f>IF($F56="s-curve",$D56+($E56-$D56)*$I$2/(1+EXP($I$3*(COUNT($I$9:AB$9)+$I$4))),TREND($D56:$E56,$D$8:$E$8,AB$9))</f>
        <v>0</v>
      </c>
      <c r="AC57" s="15">
        <f>IF($F56="s-curve",$D56+($E56-$D56)*$I$2/(1+EXP($I$3*(COUNT($I$9:AC$9)+$I$4))),TREND($D56:$E56,$D$8:$E$8,AC$9))</f>
        <v>0</v>
      </c>
      <c r="AD57" s="15">
        <f>IF($F56="s-curve",$D56+($E56-$D56)*$I$2/(1+EXP($I$3*(COUNT($I$9:AD$9)+$I$4))),TREND($D56:$E56,$D$8:$E$8,AD$9))</f>
        <v>0</v>
      </c>
      <c r="AE57" s="15">
        <f>IF($F56="s-curve",$D56+($E56-$D56)*$I$2/(1+EXP($I$3*(COUNT($I$9:AE$9)+$I$4))),TREND($D56:$E56,$D$8:$E$8,AE$9))</f>
        <v>0</v>
      </c>
      <c r="AF57" s="15">
        <f>IF($F56="s-curve",$D56+($E56-$D56)*$I$2/(1+EXP($I$3*(COUNT($I$9:AF$9)+$I$4))),TREND($D56:$E56,$D$8:$E$8,AF$9))</f>
        <v>0</v>
      </c>
      <c r="AG57" s="15">
        <f>IF($F56="s-curve",$D56+($E56-$D56)*$I$2/(1+EXP($I$3*(COUNT($I$9:AG$9)+$I$4))),TREND($D56:$E56,$D$8:$E$8,AG$9))</f>
        <v>0</v>
      </c>
      <c r="AH57" s="15">
        <f>IF($F56="s-curve",$D56+($E56-$D56)*$I$2/(1+EXP($I$3*(COUNT($I$9:AH$9)+$I$4))),TREND($D56:$E56,$D$8:$E$8,AH$9))</f>
        <v>0</v>
      </c>
      <c r="AI57" s="15">
        <f>IF($F56="s-curve",$D56+($E56-$D56)*$I$2/(1+EXP($I$3*(COUNT($I$9:AI$9)+$I$4))),TREND($D56:$E56,$D$8:$E$8,AI$9))</f>
        <v>0</v>
      </c>
      <c r="AJ57" s="15">
        <f>IF($F56="s-curve",$D56+($E56-$D56)*$I$2/(1+EXP($I$3*(COUNT($I$9:AJ$9)+$I$4))),TREND($D56:$E56,$D$8:$E$8,AJ$9))</f>
        <v>0</v>
      </c>
      <c r="AK57" s="15">
        <f>IF($F56="s-curve",$D56+($E56-$D56)*$I$2/(1+EXP($I$3*(COUNT($I$9:AK$9)+$I$4))),TREND($D56:$E56,$D$8:$E$8,AK$9))</f>
        <v>0</v>
      </c>
      <c r="AL57" s="15">
        <f>IF($F56="s-curve",$D56+($E56-$D56)*$I$2/(1+EXP($I$3*(COUNT($I$9:AL$9)+$I$4))),TREND($D56:$E56,$D$8:$E$8,AL$9))</f>
        <v>0</v>
      </c>
      <c r="AM57" s="15">
        <f>IF($F56="s-curve",$D56+($E56-$D56)*$I$2/(1+EXP($I$3*(COUNT($I$9:AM$9)+$I$4))),TREND($D56:$E56,$D$8:$E$8,AM$9))</f>
        <v>0</v>
      </c>
    </row>
    <row r="58" spans="1:39" x14ac:dyDescent="0.2">
      <c r="A58" s="31" t="s">
        <v>16</v>
      </c>
      <c r="B58" s="15" t="s">
        <v>19</v>
      </c>
      <c r="C58" s="15" t="s">
        <v>2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30"/>
      <c r="I58" s="29">
        <f t="shared" si="2"/>
        <v>0</v>
      </c>
      <c r="J58" s="15">
        <f>IF($F57="s-curve",$D57+($E57-$D57)*$I$2/(1+EXP($I$3*(COUNT($I$9:J$9)+$I$4))),TREND($D57:$E57,$D$8:$E$8,J$9))</f>
        <v>0</v>
      </c>
      <c r="K58" s="15">
        <f>IF($F57="s-curve",$D57+($E57-$D57)*$I$2/(1+EXP($I$3*(COUNT($I$9:K$9)+$I$4))),TREND($D57:$E57,$D$8:$E$8,K$9))</f>
        <v>0</v>
      </c>
      <c r="L58" s="15">
        <f>IF($F57="s-curve",$D57+($E57-$D57)*$I$2/(1+EXP($I$3*(COUNT($I$9:L$9)+$I$4))),TREND($D57:$E57,$D$8:$E$8,L$9))</f>
        <v>0</v>
      </c>
      <c r="M58" s="15">
        <f>IF($F57="s-curve",$D57+($E57-$D57)*$I$2/(1+EXP($I$3*(COUNT($I$9:M$9)+$I$4))),TREND($D57:$E57,$D$8:$E$8,M$9))</f>
        <v>0</v>
      </c>
      <c r="N58" s="15">
        <f>IF($F57="s-curve",$D57+($E57-$D57)*$I$2/(1+EXP($I$3*(COUNT($I$9:N$9)+$I$4))),TREND($D57:$E57,$D$8:$E$8,N$9))</f>
        <v>0</v>
      </c>
      <c r="O58" s="15">
        <f>IF($F57="s-curve",$D57+($E57-$D57)*$I$2/(1+EXP($I$3*(COUNT($I$9:O$9)+$I$4))),TREND($D57:$E57,$D$8:$E$8,O$9))</f>
        <v>0</v>
      </c>
      <c r="P58" s="15">
        <f>IF($F57="s-curve",$D57+($E57-$D57)*$I$2/(1+EXP($I$3*(COUNT($I$9:P$9)+$I$4))),TREND($D57:$E57,$D$8:$E$8,P$9))</f>
        <v>0</v>
      </c>
      <c r="Q58" s="15">
        <f>IF($F57="s-curve",$D57+($E57-$D57)*$I$2/(1+EXP($I$3*(COUNT($I$9:Q$9)+$I$4))),TREND($D57:$E57,$D$8:$E$8,Q$9))</f>
        <v>0</v>
      </c>
      <c r="R58" s="15">
        <f>IF($F57="s-curve",$D57+($E57-$D57)*$I$2/(1+EXP($I$3*(COUNT($I$9:R$9)+$I$4))),TREND($D57:$E57,$D$8:$E$8,R$9))</f>
        <v>0</v>
      </c>
      <c r="S58" s="15">
        <f>IF($F57="s-curve",$D57+($E57-$D57)*$I$2/(1+EXP($I$3*(COUNT($I$9:S$9)+$I$4))),TREND($D57:$E57,$D$8:$E$8,S$9))</f>
        <v>0</v>
      </c>
      <c r="T58" s="15">
        <f>IF($F57="s-curve",$D57+($E57-$D57)*$I$2/(1+EXP($I$3*(COUNT($I$9:T$9)+$I$4))),TREND($D57:$E57,$D$8:$E$8,T$9))</f>
        <v>0</v>
      </c>
      <c r="U58" s="15">
        <f>IF($F57="s-curve",$D57+($E57-$D57)*$I$2/(1+EXP($I$3*(COUNT($I$9:U$9)+$I$4))),TREND($D57:$E57,$D$8:$E$8,U$9))</f>
        <v>0</v>
      </c>
      <c r="V58" s="15">
        <f>IF($F57="s-curve",$D57+($E57-$D57)*$I$2/(1+EXP($I$3*(COUNT($I$9:V$9)+$I$4))),TREND($D57:$E57,$D$8:$E$8,V$9))</f>
        <v>0</v>
      </c>
      <c r="W58" s="15">
        <f>IF($F57="s-curve",$D57+($E57-$D57)*$I$2/(1+EXP($I$3*(COUNT($I$9:W$9)+$I$4))),TREND($D57:$E57,$D$8:$E$8,W$9))</f>
        <v>0</v>
      </c>
      <c r="X58" s="15">
        <f>IF($F57="s-curve",$D57+($E57-$D57)*$I$2/(1+EXP($I$3*(COUNT($I$9:X$9)+$I$4))),TREND($D57:$E57,$D$8:$E$8,X$9))</f>
        <v>0</v>
      </c>
      <c r="Y58" s="15">
        <f>IF($F57="s-curve",$D57+($E57-$D57)*$I$2/(1+EXP($I$3*(COUNT($I$9:Y$9)+$I$4))),TREND($D57:$E57,$D$8:$E$8,Y$9))</f>
        <v>0</v>
      </c>
      <c r="Z58" s="15">
        <f>IF($F57="s-curve",$D57+($E57-$D57)*$I$2/(1+EXP($I$3*(COUNT($I$9:Z$9)+$I$4))),TREND($D57:$E57,$D$8:$E$8,Z$9))</f>
        <v>0</v>
      </c>
      <c r="AA58" s="15">
        <f>IF($F57="s-curve",$D57+($E57-$D57)*$I$2/(1+EXP($I$3*(COUNT($I$9:AA$9)+$I$4))),TREND($D57:$E57,$D$8:$E$8,AA$9))</f>
        <v>0</v>
      </c>
      <c r="AB58" s="15">
        <f>IF($F57="s-curve",$D57+($E57-$D57)*$I$2/(1+EXP($I$3*(COUNT($I$9:AB$9)+$I$4))),TREND($D57:$E57,$D$8:$E$8,AB$9))</f>
        <v>0</v>
      </c>
      <c r="AC58" s="15">
        <f>IF($F57="s-curve",$D57+($E57-$D57)*$I$2/(1+EXP($I$3*(COUNT($I$9:AC$9)+$I$4))),TREND($D57:$E57,$D$8:$E$8,AC$9))</f>
        <v>0</v>
      </c>
      <c r="AD58" s="15">
        <f>IF($F57="s-curve",$D57+($E57-$D57)*$I$2/(1+EXP($I$3*(COUNT($I$9:AD$9)+$I$4))),TREND($D57:$E57,$D$8:$E$8,AD$9))</f>
        <v>0</v>
      </c>
      <c r="AE58" s="15">
        <f>IF($F57="s-curve",$D57+($E57-$D57)*$I$2/(1+EXP($I$3*(COUNT($I$9:AE$9)+$I$4))),TREND($D57:$E57,$D$8:$E$8,AE$9))</f>
        <v>0</v>
      </c>
      <c r="AF58" s="15">
        <f>IF($F57="s-curve",$D57+($E57-$D57)*$I$2/(1+EXP($I$3*(COUNT($I$9:AF$9)+$I$4))),TREND($D57:$E57,$D$8:$E$8,AF$9))</f>
        <v>0</v>
      </c>
      <c r="AG58" s="15">
        <f>IF($F57="s-curve",$D57+($E57-$D57)*$I$2/(1+EXP($I$3*(COUNT($I$9:AG$9)+$I$4))),TREND($D57:$E57,$D$8:$E$8,AG$9))</f>
        <v>0</v>
      </c>
      <c r="AH58" s="15">
        <f>IF($F57="s-curve",$D57+($E57-$D57)*$I$2/(1+EXP($I$3*(COUNT($I$9:AH$9)+$I$4))),TREND($D57:$E57,$D$8:$E$8,AH$9))</f>
        <v>0</v>
      </c>
      <c r="AI58" s="15">
        <f>IF($F57="s-curve",$D57+($E57-$D57)*$I$2/(1+EXP($I$3*(COUNT($I$9:AI$9)+$I$4))),TREND($D57:$E57,$D$8:$E$8,AI$9))</f>
        <v>0</v>
      </c>
      <c r="AJ58" s="15">
        <f>IF($F57="s-curve",$D57+($E57-$D57)*$I$2/(1+EXP($I$3*(COUNT($I$9:AJ$9)+$I$4))),TREND($D57:$E57,$D$8:$E$8,AJ$9))</f>
        <v>0</v>
      </c>
      <c r="AK58" s="15">
        <f>IF($F57="s-curve",$D57+($E57-$D57)*$I$2/(1+EXP($I$3*(COUNT($I$9:AK$9)+$I$4))),TREND($D57:$E57,$D$8:$E$8,AK$9))</f>
        <v>0</v>
      </c>
      <c r="AL58" s="15">
        <f>IF($F57="s-curve",$D57+($E57-$D57)*$I$2/(1+EXP($I$3*(COUNT($I$9:AL$9)+$I$4))),TREND($D57:$E57,$D$8:$E$8,AL$9))</f>
        <v>0</v>
      </c>
      <c r="AM58" s="15">
        <f>IF($F57="s-curve",$D57+($E57-$D57)*$I$2/(1+EXP($I$3*(COUNT($I$9:AM$9)+$I$4))),TREND($D57:$E57,$D$8:$E$8,AM$9))</f>
        <v>0</v>
      </c>
    </row>
    <row r="59" spans="1:39" x14ac:dyDescent="0.2">
      <c r="A59" s="31"/>
      <c r="C59" s="15" t="s">
        <v>3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30"/>
      <c r="I59" s="29">
        <f t="shared" si="2"/>
        <v>0</v>
      </c>
      <c r="J59" s="15">
        <f>IF($F58="s-curve",$D58+($E58-$D58)*$I$2/(1+EXP($I$3*(COUNT($I$9:J$9)+$I$4))),TREND($D58:$E58,$D$8:$E$8,J$9))</f>
        <v>0</v>
      </c>
      <c r="K59" s="15">
        <f>IF($F58="s-curve",$D58+($E58-$D58)*$I$2/(1+EXP($I$3*(COUNT($I$9:K$9)+$I$4))),TREND($D58:$E58,$D$8:$E$8,K$9))</f>
        <v>0</v>
      </c>
      <c r="L59" s="15">
        <f>IF($F58="s-curve",$D58+($E58-$D58)*$I$2/(1+EXP($I$3*(COUNT($I$9:L$9)+$I$4))),TREND($D58:$E58,$D$8:$E$8,L$9))</f>
        <v>0</v>
      </c>
      <c r="M59" s="15">
        <f>IF($F58="s-curve",$D58+($E58-$D58)*$I$2/(1+EXP($I$3*(COUNT($I$9:M$9)+$I$4))),TREND($D58:$E58,$D$8:$E$8,M$9))</f>
        <v>0</v>
      </c>
      <c r="N59" s="15">
        <f>IF($F58="s-curve",$D58+($E58-$D58)*$I$2/(1+EXP($I$3*(COUNT($I$9:N$9)+$I$4))),TREND($D58:$E58,$D$8:$E$8,N$9))</f>
        <v>0</v>
      </c>
      <c r="O59" s="15">
        <f>IF($F58="s-curve",$D58+($E58-$D58)*$I$2/(1+EXP($I$3*(COUNT($I$9:O$9)+$I$4))),TREND($D58:$E58,$D$8:$E$8,O$9))</f>
        <v>0</v>
      </c>
      <c r="P59" s="15">
        <f>IF($F58="s-curve",$D58+($E58-$D58)*$I$2/(1+EXP($I$3*(COUNT($I$9:P$9)+$I$4))),TREND($D58:$E58,$D$8:$E$8,P$9))</f>
        <v>0</v>
      </c>
      <c r="Q59" s="15">
        <f>IF($F58="s-curve",$D58+($E58-$D58)*$I$2/(1+EXP($I$3*(COUNT($I$9:Q$9)+$I$4))),TREND($D58:$E58,$D$8:$E$8,Q$9))</f>
        <v>0</v>
      </c>
      <c r="R59" s="15">
        <f>IF($F58="s-curve",$D58+($E58-$D58)*$I$2/(1+EXP($I$3*(COUNT($I$9:R$9)+$I$4))),TREND($D58:$E58,$D$8:$E$8,R$9))</f>
        <v>0</v>
      </c>
      <c r="S59" s="15">
        <f>IF($F58="s-curve",$D58+($E58-$D58)*$I$2/(1+EXP($I$3*(COUNT($I$9:S$9)+$I$4))),TREND($D58:$E58,$D$8:$E$8,S$9))</f>
        <v>0</v>
      </c>
      <c r="T59" s="15">
        <f>IF($F58="s-curve",$D58+($E58-$D58)*$I$2/(1+EXP($I$3*(COUNT($I$9:T$9)+$I$4))),TREND($D58:$E58,$D$8:$E$8,T$9))</f>
        <v>0</v>
      </c>
      <c r="U59" s="15">
        <f>IF($F58="s-curve",$D58+($E58-$D58)*$I$2/(1+EXP($I$3*(COUNT($I$9:U$9)+$I$4))),TREND($D58:$E58,$D$8:$E$8,U$9))</f>
        <v>0</v>
      </c>
      <c r="V59" s="15">
        <f>IF($F58="s-curve",$D58+($E58-$D58)*$I$2/(1+EXP($I$3*(COUNT($I$9:V$9)+$I$4))),TREND($D58:$E58,$D$8:$E$8,V$9))</f>
        <v>0</v>
      </c>
      <c r="W59" s="15">
        <f>IF($F58="s-curve",$D58+($E58-$D58)*$I$2/(1+EXP($I$3*(COUNT($I$9:W$9)+$I$4))),TREND($D58:$E58,$D$8:$E$8,W$9))</f>
        <v>0</v>
      </c>
      <c r="X59" s="15">
        <f>IF($F58="s-curve",$D58+($E58-$D58)*$I$2/(1+EXP($I$3*(COUNT($I$9:X$9)+$I$4))),TREND($D58:$E58,$D$8:$E$8,X$9))</f>
        <v>0</v>
      </c>
      <c r="Y59" s="15">
        <f>IF($F58="s-curve",$D58+($E58-$D58)*$I$2/(1+EXP($I$3*(COUNT($I$9:Y$9)+$I$4))),TREND($D58:$E58,$D$8:$E$8,Y$9))</f>
        <v>0</v>
      </c>
      <c r="Z59" s="15">
        <f>IF($F58="s-curve",$D58+($E58-$D58)*$I$2/(1+EXP($I$3*(COUNT($I$9:Z$9)+$I$4))),TREND($D58:$E58,$D$8:$E$8,Z$9))</f>
        <v>0</v>
      </c>
      <c r="AA59" s="15">
        <f>IF($F58="s-curve",$D58+($E58-$D58)*$I$2/(1+EXP($I$3*(COUNT($I$9:AA$9)+$I$4))),TREND($D58:$E58,$D$8:$E$8,AA$9))</f>
        <v>0</v>
      </c>
      <c r="AB59" s="15">
        <f>IF($F58="s-curve",$D58+($E58-$D58)*$I$2/(1+EXP($I$3*(COUNT($I$9:AB$9)+$I$4))),TREND($D58:$E58,$D$8:$E$8,AB$9))</f>
        <v>0</v>
      </c>
      <c r="AC59" s="15">
        <f>IF($F58="s-curve",$D58+($E58-$D58)*$I$2/(1+EXP($I$3*(COUNT($I$9:AC$9)+$I$4))),TREND($D58:$E58,$D$8:$E$8,AC$9))</f>
        <v>0</v>
      </c>
      <c r="AD59" s="15">
        <f>IF($F58="s-curve",$D58+($E58-$D58)*$I$2/(1+EXP($I$3*(COUNT($I$9:AD$9)+$I$4))),TREND($D58:$E58,$D$8:$E$8,AD$9))</f>
        <v>0</v>
      </c>
      <c r="AE59" s="15">
        <f>IF($F58="s-curve",$D58+($E58-$D58)*$I$2/(1+EXP($I$3*(COUNT($I$9:AE$9)+$I$4))),TREND($D58:$E58,$D$8:$E$8,AE$9))</f>
        <v>0</v>
      </c>
      <c r="AF59" s="15">
        <f>IF($F58="s-curve",$D58+($E58-$D58)*$I$2/(1+EXP($I$3*(COUNT($I$9:AF$9)+$I$4))),TREND($D58:$E58,$D$8:$E$8,AF$9))</f>
        <v>0</v>
      </c>
      <c r="AG59" s="15">
        <f>IF($F58="s-curve",$D58+($E58-$D58)*$I$2/(1+EXP($I$3*(COUNT($I$9:AG$9)+$I$4))),TREND($D58:$E58,$D$8:$E$8,AG$9))</f>
        <v>0</v>
      </c>
      <c r="AH59" s="15">
        <f>IF($F58="s-curve",$D58+($E58-$D58)*$I$2/(1+EXP($I$3*(COUNT($I$9:AH$9)+$I$4))),TREND($D58:$E58,$D$8:$E$8,AH$9))</f>
        <v>0</v>
      </c>
      <c r="AI59" s="15">
        <f>IF($F58="s-curve",$D58+($E58-$D58)*$I$2/(1+EXP($I$3*(COUNT($I$9:AI$9)+$I$4))),TREND($D58:$E58,$D$8:$E$8,AI$9))</f>
        <v>0</v>
      </c>
      <c r="AJ59" s="15">
        <f>IF($F58="s-curve",$D58+($E58-$D58)*$I$2/(1+EXP($I$3*(COUNT($I$9:AJ$9)+$I$4))),TREND($D58:$E58,$D$8:$E$8,AJ$9))</f>
        <v>0</v>
      </c>
      <c r="AK59" s="15">
        <f>IF($F58="s-curve",$D58+($E58-$D58)*$I$2/(1+EXP($I$3*(COUNT($I$9:AK$9)+$I$4))),TREND($D58:$E58,$D$8:$E$8,AK$9))</f>
        <v>0</v>
      </c>
      <c r="AL59" s="15">
        <f>IF($F58="s-curve",$D58+($E58-$D58)*$I$2/(1+EXP($I$3*(COUNT($I$9:AL$9)+$I$4))),TREND($D58:$E58,$D$8:$E$8,AL$9))</f>
        <v>0</v>
      </c>
      <c r="AM59" s="15">
        <f>IF($F58="s-curve",$D58+($E58-$D58)*$I$2/(1+EXP($I$3*(COUNT($I$9:AM$9)+$I$4))),TREND($D58:$E58,$D$8:$E$8,AM$9))</f>
        <v>0</v>
      </c>
    </row>
    <row r="60" spans="1:39" x14ac:dyDescent="0.2">
      <c r="A60" s="31"/>
      <c r="C60" s="15" t="s">
        <v>4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30"/>
      <c r="I60" s="29">
        <f t="shared" si="2"/>
        <v>0</v>
      </c>
      <c r="J60" s="15">
        <f>IF($F59="s-curve",$D59+($E59-$D59)*$I$2/(1+EXP($I$3*(COUNT($I$9:J$9)+$I$4))),TREND($D59:$E59,$D$8:$E$8,J$9))</f>
        <v>0</v>
      </c>
      <c r="K60" s="15">
        <f>IF($F59="s-curve",$D59+($E59-$D59)*$I$2/(1+EXP($I$3*(COUNT($I$9:K$9)+$I$4))),TREND($D59:$E59,$D$8:$E$8,K$9))</f>
        <v>0</v>
      </c>
      <c r="L60" s="15">
        <f>IF($F59="s-curve",$D59+($E59-$D59)*$I$2/(1+EXP($I$3*(COUNT($I$9:L$9)+$I$4))),TREND($D59:$E59,$D$8:$E$8,L$9))</f>
        <v>0</v>
      </c>
      <c r="M60" s="15">
        <f>IF($F59="s-curve",$D59+($E59-$D59)*$I$2/(1+EXP($I$3*(COUNT($I$9:M$9)+$I$4))),TREND($D59:$E59,$D$8:$E$8,M$9))</f>
        <v>0</v>
      </c>
      <c r="N60" s="15">
        <f>IF($F59="s-curve",$D59+($E59-$D59)*$I$2/(1+EXP($I$3*(COUNT($I$9:N$9)+$I$4))),TREND($D59:$E59,$D$8:$E$8,N$9))</f>
        <v>0</v>
      </c>
      <c r="O60" s="15">
        <f>IF($F59="s-curve",$D59+($E59-$D59)*$I$2/(1+EXP($I$3*(COUNT($I$9:O$9)+$I$4))),TREND($D59:$E59,$D$8:$E$8,O$9))</f>
        <v>0</v>
      </c>
      <c r="P60" s="15">
        <f>IF($F59="s-curve",$D59+($E59-$D59)*$I$2/(1+EXP($I$3*(COUNT($I$9:P$9)+$I$4))),TREND($D59:$E59,$D$8:$E$8,P$9))</f>
        <v>0</v>
      </c>
      <c r="Q60" s="15">
        <f>IF($F59="s-curve",$D59+($E59-$D59)*$I$2/(1+EXP($I$3*(COUNT($I$9:Q$9)+$I$4))),TREND($D59:$E59,$D$8:$E$8,Q$9))</f>
        <v>0</v>
      </c>
      <c r="R60" s="15">
        <f>IF($F59="s-curve",$D59+($E59-$D59)*$I$2/(1+EXP($I$3*(COUNT($I$9:R$9)+$I$4))),TREND($D59:$E59,$D$8:$E$8,R$9))</f>
        <v>0</v>
      </c>
      <c r="S60" s="15">
        <f>IF($F59="s-curve",$D59+($E59-$D59)*$I$2/(1+EXP($I$3*(COUNT($I$9:S$9)+$I$4))),TREND($D59:$E59,$D$8:$E$8,S$9))</f>
        <v>0</v>
      </c>
      <c r="T60" s="15">
        <f>IF($F59="s-curve",$D59+($E59-$D59)*$I$2/(1+EXP($I$3*(COUNT($I$9:T$9)+$I$4))),TREND($D59:$E59,$D$8:$E$8,T$9))</f>
        <v>0</v>
      </c>
      <c r="U60" s="15">
        <f>IF($F59="s-curve",$D59+($E59-$D59)*$I$2/(1+EXP($I$3*(COUNT($I$9:U$9)+$I$4))),TREND($D59:$E59,$D$8:$E$8,U$9))</f>
        <v>0</v>
      </c>
      <c r="V60" s="15">
        <f>IF($F59="s-curve",$D59+($E59-$D59)*$I$2/(1+EXP($I$3*(COUNT($I$9:V$9)+$I$4))),TREND($D59:$E59,$D$8:$E$8,V$9))</f>
        <v>0</v>
      </c>
      <c r="W60" s="15">
        <f>IF($F59="s-curve",$D59+($E59-$D59)*$I$2/(1+EXP($I$3*(COUNT($I$9:W$9)+$I$4))),TREND($D59:$E59,$D$8:$E$8,W$9))</f>
        <v>0</v>
      </c>
      <c r="X60" s="15">
        <f>IF($F59="s-curve",$D59+($E59-$D59)*$I$2/(1+EXP($I$3*(COUNT($I$9:X$9)+$I$4))),TREND($D59:$E59,$D$8:$E$8,X$9))</f>
        <v>0</v>
      </c>
      <c r="Y60" s="15">
        <f>IF($F59="s-curve",$D59+($E59-$D59)*$I$2/(1+EXP($I$3*(COUNT($I$9:Y$9)+$I$4))),TREND($D59:$E59,$D$8:$E$8,Y$9))</f>
        <v>0</v>
      </c>
      <c r="Z60" s="15">
        <f>IF($F59="s-curve",$D59+($E59-$D59)*$I$2/(1+EXP($I$3*(COUNT($I$9:Z$9)+$I$4))),TREND($D59:$E59,$D$8:$E$8,Z$9))</f>
        <v>0</v>
      </c>
      <c r="AA60" s="15">
        <f>IF($F59="s-curve",$D59+($E59-$D59)*$I$2/(1+EXP($I$3*(COUNT($I$9:AA$9)+$I$4))),TREND($D59:$E59,$D$8:$E$8,AA$9))</f>
        <v>0</v>
      </c>
      <c r="AB60" s="15">
        <f>IF($F59="s-curve",$D59+($E59-$D59)*$I$2/(1+EXP($I$3*(COUNT($I$9:AB$9)+$I$4))),TREND($D59:$E59,$D$8:$E$8,AB$9))</f>
        <v>0</v>
      </c>
      <c r="AC60" s="15">
        <f>IF($F59="s-curve",$D59+($E59-$D59)*$I$2/(1+EXP($I$3*(COUNT($I$9:AC$9)+$I$4))),TREND($D59:$E59,$D$8:$E$8,AC$9))</f>
        <v>0</v>
      </c>
      <c r="AD60" s="15">
        <f>IF($F59="s-curve",$D59+($E59-$D59)*$I$2/(1+EXP($I$3*(COUNT($I$9:AD$9)+$I$4))),TREND($D59:$E59,$D$8:$E$8,AD$9))</f>
        <v>0</v>
      </c>
      <c r="AE60" s="15">
        <f>IF($F59="s-curve",$D59+($E59-$D59)*$I$2/(1+EXP($I$3*(COUNT($I$9:AE$9)+$I$4))),TREND($D59:$E59,$D$8:$E$8,AE$9))</f>
        <v>0</v>
      </c>
      <c r="AF60" s="15">
        <f>IF($F59="s-curve",$D59+($E59-$D59)*$I$2/(1+EXP($I$3*(COUNT($I$9:AF$9)+$I$4))),TREND($D59:$E59,$D$8:$E$8,AF$9))</f>
        <v>0</v>
      </c>
      <c r="AG60" s="15">
        <f>IF($F59="s-curve",$D59+($E59-$D59)*$I$2/(1+EXP($I$3*(COUNT($I$9:AG$9)+$I$4))),TREND($D59:$E59,$D$8:$E$8,AG$9))</f>
        <v>0</v>
      </c>
      <c r="AH60" s="15">
        <f>IF($F59="s-curve",$D59+($E59-$D59)*$I$2/(1+EXP($I$3*(COUNT($I$9:AH$9)+$I$4))),TREND($D59:$E59,$D$8:$E$8,AH$9))</f>
        <v>0</v>
      </c>
      <c r="AI60" s="15">
        <f>IF($F59="s-curve",$D59+($E59-$D59)*$I$2/(1+EXP($I$3*(COUNT($I$9:AI$9)+$I$4))),TREND($D59:$E59,$D$8:$E$8,AI$9))</f>
        <v>0</v>
      </c>
      <c r="AJ60" s="15">
        <f>IF($F59="s-curve",$D59+($E59-$D59)*$I$2/(1+EXP($I$3*(COUNT($I$9:AJ$9)+$I$4))),TREND($D59:$E59,$D$8:$E$8,AJ$9))</f>
        <v>0</v>
      </c>
      <c r="AK60" s="15">
        <f>IF($F59="s-curve",$D59+($E59-$D59)*$I$2/(1+EXP($I$3*(COUNT($I$9:AK$9)+$I$4))),TREND($D59:$E59,$D$8:$E$8,AK$9))</f>
        <v>0</v>
      </c>
      <c r="AL60" s="15">
        <f>IF($F59="s-curve",$D59+($E59-$D59)*$I$2/(1+EXP($I$3*(COUNT($I$9:AL$9)+$I$4))),TREND($D59:$E59,$D$8:$E$8,AL$9))</f>
        <v>0</v>
      </c>
      <c r="AM60" s="15">
        <f>IF($F59="s-curve",$D59+($E59-$D59)*$I$2/(1+EXP($I$3*(COUNT($I$9:AM$9)+$I$4))),TREND($D59:$E59,$D$8:$E$8,AM$9))</f>
        <v>0</v>
      </c>
    </row>
    <row r="61" spans="1:39" x14ac:dyDescent="0.2">
      <c r="C61" s="15" t="s">
        <v>5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30"/>
      <c r="I61" s="29">
        <f t="shared" si="2"/>
        <v>0</v>
      </c>
      <c r="J61" s="15">
        <f>IF($F60="s-curve",$D60+($E60-$D60)*$I$2/(1+EXP($I$3*(COUNT($I$9:J$9)+$I$4))),TREND($D60:$E60,$D$8:$E$8,J$9))</f>
        <v>0</v>
      </c>
      <c r="K61" s="15">
        <f>IF($F60="s-curve",$D60+($E60-$D60)*$I$2/(1+EXP($I$3*(COUNT($I$9:K$9)+$I$4))),TREND($D60:$E60,$D$8:$E$8,K$9))</f>
        <v>0</v>
      </c>
      <c r="L61" s="15">
        <f>IF($F60="s-curve",$D60+($E60-$D60)*$I$2/(1+EXP($I$3*(COUNT($I$9:L$9)+$I$4))),TREND($D60:$E60,$D$8:$E$8,L$9))</f>
        <v>0</v>
      </c>
      <c r="M61" s="15">
        <f>IF($F60="s-curve",$D60+($E60-$D60)*$I$2/(1+EXP($I$3*(COUNT($I$9:M$9)+$I$4))),TREND($D60:$E60,$D$8:$E$8,M$9))</f>
        <v>0</v>
      </c>
      <c r="N61" s="15">
        <f>IF($F60="s-curve",$D60+($E60-$D60)*$I$2/(1+EXP($I$3*(COUNT($I$9:N$9)+$I$4))),TREND($D60:$E60,$D$8:$E$8,N$9))</f>
        <v>0</v>
      </c>
      <c r="O61" s="15">
        <f>IF($F60="s-curve",$D60+($E60-$D60)*$I$2/(1+EXP($I$3*(COUNT($I$9:O$9)+$I$4))),TREND($D60:$E60,$D$8:$E$8,O$9))</f>
        <v>0</v>
      </c>
      <c r="P61" s="15">
        <f>IF($F60="s-curve",$D60+($E60-$D60)*$I$2/(1+EXP($I$3*(COUNT($I$9:P$9)+$I$4))),TREND($D60:$E60,$D$8:$E$8,P$9))</f>
        <v>0</v>
      </c>
      <c r="Q61" s="15">
        <f>IF($F60="s-curve",$D60+($E60-$D60)*$I$2/(1+EXP($I$3*(COUNT($I$9:Q$9)+$I$4))),TREND($D60:$E60,$D$8:$E$8,Q$9))</f>
        <v>0</v>
      </c>
      <c r="R61" s="15">
        <f>IF($F60="s-curve",$D60+($E60-$D60)*$I$2/(1+EXP($I$3*(COUNT($I$9:R$9)+$I$4))),TREND($D60:$E60,$D$8:$E$8,R$9))</f>
        <v>0</v>
      </c>
      <c r="S61" s="15">
        <f>IF($F60="s-curve",$D60+($E60-$D60)*$I$2/(1+EXP($I$3*(COUNT($I$9:S$9)+$I$4))),TREND($D60:$E60,$D$8:$E$8,S$9))</f>
        <v>0</v>
      </c>
      <c r="T61" s="15">
        <f>IF($F60="s-curve",$D60+($E60-$D60)*$I$2/(1+EXP($I$3*(COUNT($I$9:T$9)+$I$4))),TREND($D60:$E60,$D$8:$E$8,T$9))</f>
        <v>0</v>
      </c>
      <c r="U61" s="15">
        <f>IF($F60="s-curve",$D60+($E60-$D60)*$I$2/(1+EXP($I$3*(COUNT($I$9:U$9)+$I$4))),TREND($D60:$E60,$D$8:$E$8,U$9))</f>
        <v>0</v>
      </c>
      <c r="V61" s="15">
        <f>IF($F60="s-curve",$D60+($E60-$D60)*$I$2/(1+EXP($I$3*(COUNT($I$9:V$9)+$I$4))),TREND($D60:$E60,$D$8:$E$8,V$9))</f>
        <v>0</v>
      </c>
      <c r="W61" s="15">
        <f>IF($F60="s-curve",$D60+($E60-$D60)*$I$2/(1+EXP($I$3*(COUNT($I$9:W$9)+$I$4))),TREND($D60:$E60,$D$8:$E$8,W$9))</f>
        <v>0</v>
      </c>
      <c r="X61" s="15">
        <f>IF($F60="s-curve",$D60+($E60-$D60)*$I$2/(1+EXP($I$3*(COUNT($I$9:X$9)+$I$4))),TREND($D60:$E60,$D$8:$E$8,X$9))</f>
        <v>0</v>
      </c>
      <c r="Y61" s="15">
        <f>IF($F60="s-curve",$D60+($E60-$D60)*$I$2/(1+EXP($I$3*(COUNT($I$9:Y$9)+$I$4))),TREND($D60:$E60,$D$8:$E$8,Y$9))</f>
        <v>0</v>
      </c>
      <c r="Z61" s="15">
        <f>IF($F60="s-curve",$D60+($E60-$D60)*$I$2/(1+EXP($I$3*(COUNT($I$9:Z$9)+$I$4))),TREND($D60:$E60,$D$8:$E$8,Z$9))</f>
        <v>0</v>
      </c>
      <c r="AA61" s="15">
        <f>IF($F60="s-curve",$D60+($E60-$D60)*$I$2/(1+EXP($I$3*(COUNT($I$9:AA$9)+$I$4))),TREND($D60:$E60,$D$8:$E$8,AA$9))</f>
        <v>0</v>
      </c>
      <c r="AB61" s="15">
        <f>IF($F60="s-curve",$D60+($E60-$D60)*$I$2/(1+EXP($I$3*(COUNT($I$9:AB$9)+$I$4))),TREND($D60:$E60,$D$8:$E$8,AB$9))</f>
        <v>0</v>
      </c>
      <c r="AC61" s="15">
        <f>IF($F60="s-curve",$D60+($E60-$D60)*$I$2/(1+EXP($I$3*(COUNT($I$9:AC$9)+$I$4))),TREND($D60:$E60,$D$8:$E$8,AC$9))</f>
        <v>0</v>
      </c>
      <c r="AD61" s="15">
        <f>IF($F60="s-curve",$D60+($E60-$D60)*$I$2/(1+EXP($I$3*(COUNT($I$9:AD$9)+$I$4))),TREND($D60:$E60,$D$8:$E$8,AD$9))</f>
        <v>0</v>
      </c>
      <c r="AE61" s="15">
        <f>IF($F60="s-curve",$D60+($E60-$D60)*$I$2/(1+EXP($I$3*(COUNT($I$9:AE$9)+$I$4))),TREND($D60:$E60,$D$8:$E$8,AE$9))</f>
        <v>0</v>
      </c>
      <c r="AF61" s="15">
        <f>IF($F60="s-curve",$D60+($E60-$D60)*$I$2/(1+EXP($I$3*(COUNT($I$9:AF$9)+$I$4))),TREND($D60:$E60,$D$8:$E$8,AF$9))</f>
        <v>0</v>
      </c>
      <c r="AG61" s="15">
        <f>IF($F60="s-curve",$D60+($E60-$D60)*$I$2/(1+EXP($I$3*(COUNT($I$9:AG$9)+$I$4))),TREND($D60:$E60,$D$8:$E$8,AG$9))</f>
        <v>0</v>
      </c>
      <c r="AH61" s="15">
        <f>IF($F60="s-curve",$D60+($E60-$D60)*$I$2/(1+EXP($I$3*(COUNT($I$9:AH$9)+$I$4))),TREND($D60:$E60,$D$8:$E$8,AH$9))</f>
        <v>0</v>
      </c>
      <c r="AI61" s="15">
        <f>IF($F60="s-curve",$D60+($E60-$D60)*$I$2/(1+EXP($I$3*(COUNT($I$9:AI$9)+$I$4))),TREND($D60:$E60,$D$8:$E$8,AI$9))</f>
        <v>0</v>
      </c>
      <c r="AJ61" s="15">
        <f>IF($F60="s-curve",$D60+($E60-$D60)*$I$2/(1+EXP($I$3*(COUNT($I$9:AJ$9)+$I$4))),TREND($D60:$E60,$D$8:$E$8,AJ$9))</f>
        <v>0</v>
      </c>
      <c r="AK61" s="15">
        <f>IF($F60="s-curve",$D60+($E60-$D60)*$I$2/(1+EXP($I$3*(COUNT($I$9:AK$9)+$I$4))),TREND($D60:$E60,$D$8:$E$8,AK$9))</f>
        <v>0</v>
      </c>
      <c r="AL61" s="15">
        <f>IF($F60="s-curve",$D60+($E60-$D60)*$I$2/(1+EXP($I$3*(COUNT($I$9:AL$9)+$I$4))),TREND($D60:$E60,$D$8:$E$8,AL$9))</f>
        <v>0</v>
      </c>
      <c r="AM61" s="15">
        <f>IF($F60="s-curve",$D60+($E60-$D60)*$I$2/(1+EXP($I$3*(COUNT($I$9:AM$9)+$I$4))),TREND($D60:$E60,$D$8:$E$8,AM$9))</f>
        <v>0</v>
      </c>
    </row>
    <row r="62" spans="1:39" x14ac:dyDescent="0.2">
      <c r="C62" s="15" t="s">
        <v>6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30"/>
      <c r="I62" s="29">
        <f t="shared" si="2"/>
        <v>1</v>
      </c>
      <c r="J62" s="15">
        <f>IF($F61="s-curve",$D61+($E61-$D61)*$I$2/(1+EXP($I$3*(COUNT($I$9:J$9)+$I$4))),TREND($D61:$E61,$D$8:$E$8,J$9))</f>
        <v>1</v>
      </c>
      <c r="K62" s="15">
        <f>IF($F61="s-curve",$D61+($E61-$D61)*$I$2/(1+EXP($I$3*(COUNT($I$9:K$9)+$I$4))),TREND($D61:$E61,$D$8:$E$8,K$9))</f>
        <v>1</v>
      </c>
      <c r="L62" s="15">
        <f>IF($F61="s-curve",$D61+($E61-$D61)*$I$2/(1+EXP($I$3*(COUNT($I$9:L$9)+$I$4))),TREND($D61:$E61,$D$8:$E$8,L$9))</f>
        <v>1</v>
      </c>
      <c r="M62" s="15">
        <f>IF($F61="s-curve",$D61+($E61-$D61)*$I$2/(1+EXP($I$3*(COUNT($I$9:M$9)+$I$4))),TREND($D61:$E61,$D$8:$E$8,M$9))</f>
        <v>1</v>
      </c>
      <c r="N62" s="15">
        <f>IF($F61="s-curve",$D61+($E61-$D61)*$I$2/(1+EXP($I$3*(COUNT($I$9:N$9)+$I$4))),TREND($D61:$E61,$D$8:$E$8,N$9))</f>
        <v>1</v>
      </c>
      <c r="O62" s="15">
        <f>IF($F61="s-curve",$D61+($E61-$D61)*$I$2/(1+EXP($I$3*(COUNT($I$9:O$9)+$I$4))),TREND($D61:$E61,$D$8:$E$8,O$9))</f>
        <v>1</v>
      </c>
      <c r="P62" s="15">
        <f>IF($F61="s-curve",$D61+($E61-$D61)*$I$2/(1+EXP($I$3*(COUNT($I$9:P$9)+$I$4))),TREND($D61:$E61,$D$8:$E$8,P$9))</f>
        <v>1</v>
      </c>
      <c r="Q62" s="15">
        <f>IF($F61="s-curve",$D61+($E61-$D61)*$I$2/(1+EXP($I$3*(COUNT($I$9:Q$9)+$I$4))),TREND($D61:$E61,$D$8:$E$8,Q$9))</f>
        <v>1</v>
      </c>
      <c r="R62" s="15">
        <f>IF($F61="s-curve",$D61+($E61-$D61)*$I$2/(1+EXP($I$3*(COUNT($I$9:R$9)+$I$4))),TREND($D61:$E61,$D$8:$E$8,R$9))</f>
        <v>1</v>
      </c>
      <c r="S62" s="15">
        <f>IF($F61="s-curve",$D61+($E61-$D61)*$I$2/(1+EXP($I$3*(COUNT($I$9:S$9)+$I$4))),TREND($D61:$E61,$D$8:$E$8,S$9))</f>
        <v>1</v>
      </c>
      <c r="T62" s="15">
        <f>IF($F61="s-curve",$D61+($E61-$D61)*$I$2/(1+EXP($I$3*(COUNT($I$9:T$9)+$I$4))),TREND($D61:$E61,$D$8:$E$8,T$9))</f>
        <v>1</v>
      </c>
      <c r="U62" s="15">
        <f>IF($F61="s-curve",$D61+($E61-$D61)*$I$2/(1+EXP($I$3*(COUNT($I$9:U$9)+$I$4))),TREND($D61:$E61,$D$8:$E$8,U$9))</f>
        <v>1</v>
      </c>
      <c r="V62" s="15">
        <f>IF($F61="s-curve",$D61+($E61-$D61)*$I$2/(1+EXP($I$3*(COUNT($I$9:V$9)+$I$4))),TREND($D61:$E61,$D$8:$E$8,V$9))</f>
        <v>1</v>
      </c>
      <c r="W62" s="15">
        <f>IF($F61="s-curve",$D61+($E61-$D61)*$I$2/(1+EXP($I$3*(COUNT($I$9:W$9)+$I$4))),TREND($D61:$E61,$D$8:$E$8,W$9))</f>
        <v>1</v>
      </c>
      <c r="X62" s="15">
        <f>IF($F61="s-curve",$D61+($E61-$D61)*$I$2/(1+EXP($I$3*(COUNT($I$9:X$9)+$I$4))),TREND($D61:$E61,$D$8:$E$8,X$9))</f>
        <v>1</v>
      </c>
      <c r="Y62" s="15">
        <f>IF($F61="s-curve",$D61+($E61-$D61)*$I$2/(1+EXP($I$3*(COUNT($I$9:Y$9)+$I$4))),TREND($D61:$E61,$D$8:$E$8,Y$9))</f>
        <v>1</v>
      </c>
      <c r="Z62" s="15">
        <f>IF($F61="s-curve",$D61+($E61-$D61)*$I$2/(1+EXP($I$3*(COUNT($I$9:Z$9)+$I$4))),TREND($D61:$E61,$D$8:$E$8,Z$9))</f>
        <v>1</v>
      </c>
      <c r="AA62" s="15">
        <f>IF($F61="s-curve",$D61+($E61-$D61)*$I$2/(1+EXP($I$3*(COUNT($I$9:AA$9)+$I$4))),TREND($D61:$E61,$D$8:$E$8,AA$9))</f>
        <v>1</v>
      </c>
      <c r="AB62" s="15">
        <f>IF($F61="s-curve",$D61+($E61-$D61)*$I$2/(1+EXP($I$3*(COUNT($I$9:AB$9)+$I$4))),TREND($D61:$E61,$D$8:$E$8,AB$9))</f>
        <v>1</v>
      </c>
      <c r="AC62" s="15">
        <f>IF($F61="s-curve",$D61+($E61-$D61)*$I$2/(1+EXP($I$3*(COUNT($I$9:AC$9)+$I$4))),TREND($D61:$E61,$D$8:$E$8,AC$9))</f>
        <v>1</v>
      </c>
      <c r="AD62" s="15">
        <f>IF($F61="s-curve",$D61+($E61-$D61)*$I$2/(1+EXP($I$3*(COUNT($I$9:AD$9)+$I$4))),TREND($D61:$E61,$D$8:$E$8,AD$9))</f>
        <v>1</v>
      </c>
      <c r="AE62" s="15">
        <f>IF($F61="s-curve",$D61+($E61-$D61)*$I$2/(1+EXP($I$3*(COUNT($I$9:AE$9)+$I$4))),TREND($D61:$E61,$D$8:$E$8,AE$9))</f>
        <v>1</v>
      </c>
      <c r="AF62" s="15">
        <f>IF($F61="s-curve",$D61+($E61-$D61)*$I$2/(1+EXP($I$3*(COUNT($I$9:AF$9)+$I$4))),TREND($D61:$E61,$D$8:$E$8,AF$9))</f>
        <v>1</v>
      </c>
      <c r="AG62" s="15">
        <f>IF($F61="s-curve",$D61+($E61-$D61)*$I$2/(1+EXP($I$3*(COUNT($I$9:AG$9)+$I$4))),TREND($D61:$E61,$D$8:$E$8,AG$9))</f>
        <v>1</v>
      </c>
      <c r="AH62" s="15">
        <f>IF($F61="s-curve",$D61+($E61-$D61)*$I$2/(1+EXP($I$3*(COUNT($I$9:AH$9)+$I$4))),TREND($D61:$E61,$D$8:$E$8,AH$9))</f>
        <v>1</v>
      </c>
      <c r="AI62" s="15">
        <f>IF($F61="s-curve",$D61+($E61-$D61)*$I$2/(1+EXP($I$3*(COUNT($I$9:AI$9)+$I$4))),TREND($D61:$E61,$D$8:$E$8,AI$9))</f>
        <v>1</v>
      </c>
      <c r="AJ62" s="15">
        <f>IF($F61="s-curve",$D61+($E61-$D61)*$I$2/(1+EXP($I$3*(COUNT($I$9:AJ$9)+$I$4))),TREND($D61:$E61,$D$8:$E$8,AJ$9))</f>
        <v>1</v>
      </c>
      <c r="AK62" s="15">
        <f>IF($F61="s-curve",$D61+($E61-$D61)*$I$2/(1+EXP($I$3*(COUNT($I$9:AK$9)+$I$4))),TREND($D61:$E61,$D$8:$E$8,AK$9))</f>
        <v>1</v>
      </c>
      <c r="AL62" s="15">
        <f>IF($F61="s-curve",$D61+($E61-$D61)*$I$2/(1+EXP($I$3*(COUNT($I$9:AL$9)+$I$4))),TREND($D61:$E61,$D$8:$E$8,AL$9))</f>
        <v>1</v>
      </c>
      <c r="AM62" s="15">
        <f>IF($F61="s-curve",$D61+($E61-$D61)*$I$2/(1+EXP($I$3*(COUNT($I$9:AM$9)+$I$4))),TREND($D61:$E61,$D$8:$E$8,AM$9))</f>
        <v>1</v>
      </c>
    </row>
    <row r="63" spans="1:39" x14ac:dyDescent="0.2">
      <c r="C63" s="15" t="s">
        <v>128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30"/>
      <c r="I63" s="29">
        <f t="shared" si="2"/>
        <v>0</v>
      </c>
      <c r="J63" s="15">
        <f>IF($F62="s-curve",$D62+($E62-$D62)*$I$2/(1+EXP($I$3*(COUNT($I$9:J$9)+$I$4))),TREND($D62:$E62,$D$8:$E$8,J$9))</f>
        <v>0</v>
      </c>
      <c r="K63" s="15">
        <f>IF($F62="s-curve",$D62+($E62-$D62)*$I$2/(1+EXP($I$3*(COUNT($I$9:K$9)+$I$4))),TREND($D62:$E62,$D$8:$E$8,K$9))</f>
        <v>0</v>
      </c>
      <c r="L63" s="15">
        <f>IF($F62="s-curve",$D62+($E62-$D62)*$I$2/(1+EXP($I$3*(COUNT($I$9:L$9)+$I$4))),TREND($D62:$E62,$D$8:$E$8,L$9))</f>
        <v>0</v>
      </c>
      <c r="M63" s="15">
        <f>IF($F62="s-curve",$D62+($E62-$D62)*$I$2/(1+EXP($I$3*(COUNT($I$9:M$9)+$I$4))),TREND($D62:$E62,$D$8:$E$8,M$9))</f>
        <v>0</v>
      </c>
      <c r="N63" s="15">
        <f>IF($F62="s-curve",$D62+($E62-$D62)*$I$2/(1+EXP($I$3*(COUNT($I$9:N$9)+$I$4))),TREND($D62:$E62,$D$8:$E$8,N$9))</f>
        <v>0</v>
      </c>
      <c r="O63" s="15">
        <f>IF($F62="s-curve",$D62+($E62-$D62)*$I$2/(1+EXP($I$3*(COUNT($I$9:O$9)+$I$4))),TREND($D62:$E62,$D$8:$E$8,O$9))</f>
        <v>0</v>
      </c>
      <c r="P63" s="15">
        <f>IF($F62="s-curve",$D62+($E62-$D62)*$I$2/(1+EXP($I$3*(COUNT($I$9:P$9)+$I$4))),TREND($D62:$E62,$D$8:$E$8,P$9))</f>
        <v>0</v>
      </c>
      <c r="Q63" s="15">
        <f>IF($F62="s-curve",$D62+($E62-$D62)*$I$2/(1+EXP($I$3*(COUNT($I$9:Q$9)+$I$4))),TREND($D62:$E62,$D$8:$E$8,Q$9))</f>
        <v>0</v>
      </c>
      <c r="R63" s="15">
        <f>IF($F62="s-curve",$D62+($E62-$D62)*$I$2/(1+EXP($I$3*(COUNT($I$9:R$9)+$I$4))),TREND($D62:$E62,$D$8:$E$8,R$9))</f>
        <v>0</v>
      </c>
      <c r="S63" s="15">
        <f>IF($F62="s-curve",$D62+($E62-$D62)*$I$2/(1+EXP($I$3*(COUNT($I$9:S$9)+$I$4))),TREND($D62:$E62,$D$8:$E$8,S$9))</f>
        <v>0</v>
      </c>
      <c r="T63" s="15">
        <f>IF($F62="s-curve",$D62+($E62-$D62)*$I$2/(1+EXP($I$3*(COUNT($I$9:T$9)+$I$4))),TREND($D62:$E62,$D$8:$E$8,T$9))</f>
        <v>0</v>
      </c>
      <c r="U63" s="15">
        <f>IF($F62="s-curve",$D62+($E62-$D62)*$I$2/(1+EXP($I$3*(COUNT($I$9:U$9)+$I$4))),TREND($D62:$E62,$D$8:$E$8,U$9))</f>
        <v>0</v>
      </c>
      <c r="V63" s="15">
        <f>IF($F62="s-curve",$D62+($E62-$D62)*$I$2/(1+EXP($I$3*(COUNT($I$9:V$9)+$I$4))),TREND($D62:$E62,$D$8:$E$8,V$9))</f>
        <v>0</v>
      </c>
      <c r="W63" s="15">
        <f>IF($F62="s-curve",$D62+($E62-$D62)*$I$2/(1+EXP($I$3*(COUNT($I$9:W$9)+$I$4))),TREND($D62:$E62,$D$8:$E$8,W$9))</f>
        <v>0</v>
      </c>
      <c r="X63" s="15">
        <f>IF($F62="s-curve",$D62+($E62-$D62)*$I$2/(1+EXP($I$3*(COUNT($I$9:X$9)+$I$4))),TREND($D62:$E62,$D$8:$E$8,X$9))</f>
        <v>0</v>
      </c>
      <c r="Y63" s="15">
        <f>IF($F62="s-curve",$D62+($E62-$D62)*$I$2/(1+EXP($I$3*(COUNT($I$9:Y$9)+$I$4))),TREND($D62:$E62,$D$8:$E$8,Y$9))</f>
        <v>0</v>
      </c>
      <c r="Z63" s="15">
        <f>IF($F62="s-curve",$D62+($E62-$D62)*$I$2/(1+EXP($I$3*(COUNT($I$9:Z$9)+$I$4))),TREND($D62:$E62,$D$8:$E$8,Z$9))</f>
        <v>0</v>
      </c>
      <c r="AA63" s="15">
        <f>IF($F62="s-curve",$D62+($E62-$D62)*$I$2/(1+EXP($I$3*(COUNT($I$9:AA$9)+$I$4))),TREND($D62:$E62,$D$8:$E$8,AA$9))</f>
        <v>0</v>
      </c>
      <c r="AB63" s="15">
        <f>IF($F62="s-curve",$D62+($E62-$D62)*$I$2/(1+EXP($I$3*(COUNT($I$9:AB$9)+$I$4))),TREND($D62:$E62,$D$8:$E$8,AB$9))</f>
        <v>0</v>
      </c>
      <c r="AC63" s="15">
        <f>IF($F62="s-curve",$D62+($E62-$D62)*$I$2/(1+EXP($I$3*(COUNT($I$9:AC$9)+$I$4))),TREND($D62:$E62,$D$8:$E$8,AC$9))</f>
        <v>0</v>
      </c>
      <c r="AD63" s="15">
        <f>IF($F62="s-curve",$D62+($E62-$D62)*$I$2/(1+EXP($I$3*(COUNT($I$9:AD$9)+$I$4))),TREND($D62:$E62,$D$8:$E$8,AD$9))</f>
        <v>0</v>
      </c>
      <c r="AE63" s="15">
        <f>IF($F62="s-curve",$D62+($E62-$D62)*$I$2/(1+EXP($I$3*(COUNT($I$9:AE$9)+$I$4))),TREND($D62:$E62,$D$8:$E$8,AE$9))</f>
        <v>0</v>
      </c>
      <c r="AF63" s="15">
        <f>IF($F62="s-curve",$D62+($E62-$D62)*$I$2/(1+EXP($I$3*(COUNT($I$9:AF$9)+$I$4))),TREND($D62:$E62,$D$8:$E$8,AF$9))</f>
        <v>0</v>
      </c>
      <c r="AG63" s="15">
        <f>IF($F62="s-curve",$D62+($E62-$D62)*$I$2/(1+EXP($I$3*(COUNT($I$9:AG$9)+$I$4))),TREND($D62:$E62,$D$8:$E$8,AG$9))</f>
        <v>0</v>
      </c>
      <c r="AH63" s="15">
        <f>IF($F62="s-curve",$D62+($E62-$D62)*$I$2/(1+EXP($I$3*(COUNT($I$9:AH$9)+$I$4))),TREND($D62:$E62,$D$8:$E$8,AH$9))</f>
        <v>0</v>
      </c>
      <c r="AI63" s="15">
        <f>IF($F62="s-curve",$D62+($E62-$D62)*$I$2/(1+EXP($I$3*(COUNT($I$9:AI$9)+$I$4))),TREND($D62:$E62,$D$8:$E$8,AI$9))</f>
        <v>0</v>
      </c>
      <c r="AJ63" s="15">
        <f>IF($F62="s-curve",$D62+($E62-$D62)*$I$2/(1+EXP($I$3*(COUNT($I$9:AJ$9)+$I$4))),TREND($D62:$E62,$D$8:$E$8,AJ$9))</f>
        <v>0</v>
      </c>
      <c r="AK63" s="15">
        <f>IF($F62="s-curve",$D62+($E62-$D62)*$I$2/(1+EXP($I$3*(COUNT($I$9:AK$9)+$I$4))),TREND($D62:$E62,$D$8:$E$8,AK$9))</f>
        <v>0</v>
      </c>
      <c r="AL63" s="15">
        <f>IF($F62="s-curve",$D62+($E62-$D62)*$I$2/(1+EXP($I$3*(COUNT($I$9:AL$9)+$I$4))),TREND($D62:$E62,$D$8:$E$8,AL$9))</f>
        <v>0</v>
      </c>
      <c r="AM63" s="15">
        <f>IF($F62="s-curve",$D62+($E62-$D62)*$I$2/(1+EXP($I$3*(COUNT($I$9:AM$9)+$I$4))),TREND($D62:$E62,$D$8:$E$8,AM$9))</f>
        <v>0</v>
      </c>
    </row>
    <row r="64" spans="1:39" ht="16" thickBot="1" x14ac:dyDescent="0.25">
      <c r="A64" s="32"/>
      <c r="B64" s="32"/>
      <c r="C64" s="32" t="s">
        <v>129</v>
      </c>
      <c r="D64" s="32">
        <v>0</v>
      </c>
      <c r="E64" s="32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30"/>
      <c r="I64" s="29">
        <f t="shared" si="2"/>
        <v>0</v>
      </c>
      <c r="J64" s="15">
        <f>IF($F63="s-curve",$D63+($E63-$D63)*$I$2/(1+EXP($I$3*(COUNT($I$9:J$9)+$I$4))),TREND($D63:$E63,$D$8:$E$8,J$9))</f>
        <v>0</v>
      </c>
      <c r="K64" s="15">
        <f>IF($F63="s-curve",$D63+($E63-$D63)*$I$2/(1+EXP($I$3*(COUNT($I$9:K$9)+$I$4))),TREND($D63:$E63,$D$8:$E$8,K$9))</f>
        <v>0</v>
      </c>
      <c r="L64" s="15">
        <f>IF($F63="s-curve",$D63+($E63-$D63)*$I$2/(1+EXP($I$3*(COUNT($I$9:L$9)+$I$4))),TREND($D63:$E63,$D$8:$E$8,L$9))</f>
        <v>0</v>
      </c>
      <c r="M64" s="15">
        <f>IF($F63="s-curve",$D63+($E63-$D63)*$I$2/(1+EXP($I$3*(COUNT($I$9:M$9)+$I$4))),TREND($D63:$E63,$D$8:$E$8,M$9))</f>
        <v>0</v>
      </c>
      <c r="N64" s="15">
        <f>IF($F63="s-curve",$D63+($E63-$D63)*$I$2/(1+EXP($I$3*(COUNT($I$9:N$9)+$I$4))),TREND($D63:$E63,$D$8:$E$8,N$9))</f>
        <v>0</v>
      </c>
      <c r="O64" s="15">
        <f>IF($F63="s-curve",$D63+($E63-$D63)*$I$2/(1+EXP($I$3*(COUNT($I$9:O$9)+$I$4))),TREND($D63:$E63,$D$8:$E$8,O$9))</f>
        <v>0</v>
      </c>
      <c r="P64" s="15">
        <f>IF($F63="s-curve",$D63+($E63-$D63)*$I$2/(1+EXP($I$3*(COUNT($I$9:P$9)+$I$4))),TREND($D63:$E63,$D$8:$E$8,P$9))</f>
        <v>0</v>
      </c>
      <c r="Q64" s="15">
        <f>IF($F63="s-curve",$D63+($E63-$D63)*$I$2/(1+EXP($I$3*(COUNT($I$9:Q$9)+$I$4))),TREND($D63:$E63,$D$8:$E$8,Q$9))</f>
        <v>0</v>
      </c>
      <c r="R64" s="15">
        <f>IF($F63="s-curve",$D63+($E63-$D63)*$I$2/(1+EXP($I$3*(COUNT($I$9:R$9)+$I$4))),TREND($D63:$E63,$D$8:$E$8,R$9))</f>
        <v>0</v>
      </c>
      <c r="S64" s="15">
        <f>IF($F63="s-curve",$D63+($E63-$D63)*$I$2/(1+EXP($I$3*(COUNT($I$9:S$9)+$I$4))),TREND($D63:$E63,$D$8:$E$8,S$9))</f>
        <v>0</v>
      </c>
      <c r="T64" s="15">
        <f>IF($F63="s-curve",$D63+($E63-$D63)*$I$2/(1+EXP($I$3*(COUNT($I$9:T$9)+$I$4))),TREND($D63:$E63,$D$8:$E$8,T$9))</f>
        <v>0</v>
      </c>
      <c r="U64" s="15">
        <f>IF($F63="s-curve",$D63+($E63-$D63)*$I$2/(1+EXP($I$3*(COUNT($I$9:U$9)+$I$4))),TREND($D63:$E63,$D$8:$E$8,U$9))</f>
        <v>0</v>
      </c>
      <c r="V64" s="15">
        <f>IF($F63="s-curve",$D63+($E63-$D63)*$I$2/(1+EXP($I$3*(COUNT($I$9:V$9)+$I$4))),TREND($D63:$E63,$D$8:$E$8,V$9))</f>
        <v>0</v>
      </c>
      <c r="W64" s="15">
        <f>IF($F63="s-curve",$D63+($E63-$D63)*$I$2/(1+EXP($I$3*(COUNT($I$9:W$9)+$I$4))),TREND($D63:$E63,$D$8:$E$8,W$9))</f>
        <v>0</v>
      </c>
      <c r="X64" s="15">
        <f>IF($F63="s-curve",$D63+($E63-$D63)*$I$2/(1+EXP($I$3*(COUNT($I$9:X$9)+$I$4))),TREND($D63:$E63,$D$8:$E$8,X$9))</f>
        <v>0</v>
      </c>
      <c r="Y64" s="15">
        <f>IF($F63="s-curve",$D63+($E63-$D63)*$I$2/(1+EXP($I$3*(COUNT($I$9:Y$9)+$I$4))),TREND($D63:$E63,$D$8:$E$8,Y$9))</f>
        <v>0</v>
      </c>
      <c r="Z64" s="15">
        <f>IF($F63="s-curve",$D63+($E63-$D63)*$I$2/(1+EXP($I$3*(COUNT($I$9:Z$9)+$I$4))),TREND($D63:$E63,$D$8:$E$8,Z$9))</f>
        <v>0</v>
      </c>
      <c r="AA64" s="15">
        <f>IF($F63="s-curve",$D63+($E63-$D63)*$I$2/(1+EXP($I$3*(COUNT($I$9:AA$9)+$I$4))),TREND($D63:$E63,$D$8:$E$8,AA$9))</f>
        <v>0</v>
      </c>
      <c r="AB64" s="15">
        <f>IF($F63="s-curve",$D63+($E63-$D63)*$I$2/(1+EXP($I$3*(COUNT($I$9:AB$9)+$I$4))),TREND($D63:$E63,$D$8:$E$8,AB$9))</f>
        <v>0</v>
      </c>
      <c r="AC64" s="15">
        <f>IF($F63="s-curve",$D63+($E63-$D63)*$I$2/(1+EXP($I$3*(COUNT($I$9:AC$9)+$I$4))),TREND($D63:$E63,$D$8:$E$8,AC$9))</f>
        <v>0</v>
      </c>
      <c r="AD64" s="15">
        <f>IF($F63="s-curve",$D63+($E63-$D63)*$I$2/(1+EXP($I$3*(COUNT($I$9:AD$9)+$I$4))),TREND($D63:$E63,$D$8:$E$8,AD$9))</f>
        <v>0</v>
      </c>
      <c r="AE64" s="15">
        <f>IF($F63="s-curve",$D63+($E63-$D63)*$I$2/(1+EXP($I$3*(COUNT($I$9:AE$9)+$I$4))),TREND($D63:$E63,$D$8:$E$8,AE$9))</f>
        <v>0</v>
      </c>
      <c r="AF64" s="15">
        <f>IF($F63="s-curve",$D63+($E63-$D63)*$I$2/(1+EXP($I$3*(COUNT($I$9:AF$9)+$I$4))),TREND($D63:$E63,$D$8:$E$8,AF$9))</f>
        <v>0</v>
      </c>
      <c r="AG64" s="15">
        <f>IF($F63="s-curve",$D63+($E63-$D63)*$I$2/(1+EXP($I$3*(COUNT($I$9:AG$9)+$I$4))),TREND($D63:$E63,$D$8:$E$8,AG$9))</f>
        <v>0</v>
      </c>
      <c r="AH64" s="15">
        <f>IF($F63="s-curve",$D63+($E63-$D63)*$I$2/(1+EXP($I$3*(COUNT($I$9:AH$9)+$I$4))),TREND($D63:$E63,$D$8:$E$8,AH$9))</f>
        <v>0</v>
      </c>
      <c r="AI64" s="15">
        <f>IF($F63="s-curve",$D63+($E63-$D63)*$I$2/(1+EXP($I$3*(COUNT($I$9:AI$9)+$I$4))),TREND($D63:$E63,$D$8:$E$8,AI$9))</f>
        <v>0</v>
      </c>
      <c r="AJ64" s="15">
        <f>IF($F63="s-curve",$D63+($E63-$D63)*$I$2/(1+EXP($I$3*(COUNT($I$9:AJ$9)+$I$4))),TREND($D63:$E63,$D$8:$E$8,AJ$9))</f>
        <v>0</v>
      </c>
      <c r="AK64" s="15">
        <f>IF($F63="s-curve",$D63+($E63-$D63)*$I$2/(1+EXP($I$3*(COUNT($I$9:AK$9)+$I$4))),TREND($D63:$E63,$D$8:$E$8,AK$9))</f>
        <v>0</v>
      </c>
      <c r="AL64" s="15">
        <f>IF($F63="s-curve",$D63+($E63-$D63)*$I$2/(1+EXP($I$3*(COUNT($I$9:AL$9)+$I$4))),TREND($D63:$E63,$D$8:$E$8,AL$9))</f>
        <v>0</v>
      </c>
      <c r="AM64" s="15">
        <f>IF($F63="s-curve",$D63+($E63-$D63)*$I$2/(1+EXP($I$3*(COUNT($I$9:AM$9)+$I$4))),TREND($D63:$E63,$D$8:$E$8,AM$9))</f>
        <v>0</v>
      </c>
    </row>
    <row r="65" spans="1:39" x14ac:dyDescent="0.2">
      <c r="A65" s="15" t="s">
        <v>17</v>
      </c>
      <c r="B65" s="15" t="s">
        <v>20</v>
      </c>
      <c r="C65" s="15" t="s">
        <v>2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30"/>
      <c r="I65" s="29">
        <f t="shared" si="2"/>
        <v>0</v>
      </c>
      <c r="J65" s="15">
        <f>IF($F64="s-curve",$D64+($E64-$D64)*$I$2/(1+EXP($I$3*(COUNT($I$9:J$9)+$I$4))),TREND($D64:$E64,$D$8:$E$8,J$9))</f>
        <v>0</v>
      </c>
      <c r="K65" s="15">
        <f>IF($F64="s-curve",$D64+($E64-$D64)*$I$2/(1+EXP($I$3*(COUNT($I$9:K$9)+$I$4))),TREND($D64:$E64,$D$8:$E$8,K$9))</f>
        <v>0</v>
      </c>
      <c r="L65" s="15">
        <f>IF($F64="s-curve",$D64+($E64-$D64)*$I$2/(1+EXP($I$3*(COUNT($I$9:L$9)+$I$4))),TREND($D64:$E64,$D$8:$E$8,L$9))</f>
        <v>0</v>
      </c>
      <c r="M65" s="15">
        <f>IF($F64="s-curve",$D64+($E64-$D64)*$I$2/(1+EXP($I$3*(COUNT($I$9:M$9)+$I$4))),TREND($D64:$E64,$D$8:$E$8,M$9))</f>
        <v>0</v>
      </c>
      <c r="N65" s="15">
        <f>IF($F64="s-curve",$D64+($E64-$D64)*$I$2/(1+EXP($I$3*(COUNT($I$9:N$9)+$I$4))),TREND($D64:$E64,$D$8:$E$8,N$9))</f>
        <v>0</v>
      </c>
      <c r="O65" s="15">
        <f>IF($F64="s-curve",$D64+($E64-$D64)*$I$2/(1+EXP($I$3*(COUNT($I$9:O$9)+$I$4))),TREND($D64:$E64,$D$8:$E$8,O$9))</f>
        <v>0</v>
      </c>
      <c r="P65" s="15">
        <f>IF($F64="s-curve",$D64+($E64-$D64)*$I$2/(1+EXP($I$3*(COUNT($I$9:P$9)+$I$4))),TREND($D64:$E64,$D$8:$E$8,P$9))</f>
        <v>0</v>
      </c>
      <c r="Q65" s="15">
        <f>IF($F64="s-curve",$D64+($E64-$D64)*$I$2/(1+EXP($I$3*(COUNT($I$9:Q$9)+$I$4))),TREND($D64:$E64,$D$8:$E$8,Q$9))</f>
        <v>0</v>
      </c>
      <c r="R65" s="15">
        <f>IF($F64="s-curve",$D64+($E64-$D64)*$I$2/(1+EXP($I$3*(COUNT($I$9:R$9)+$I$4))),TREND($D64:$E64,$D$8:$E$8,R$9))</f>
        <v>0</v>
      </c>
      <c r="S65" s="15">
        <f>IF($F64="s-curve",$D64+($E64-$D64)*$I$2/(1+EXP($I$3*(COUNT($I$9:S$9)+$I$4))),TREND($D64:$E64,$D$8:$E$8,S$9))</f>
        <v>0</v>
      </c>
      <c r="T65" s="15">
        <f>IF($F64="s-curve",$D64+($E64-$D64)*$I$2/(1+EXP($I$3*(COUNT($I$9:T$9)+$I$4))),TREND($D64:$E64,$D$8:$E$8,T$9))</f>
        <v>0</v>
      </c>
      <c r="U65" s="15">
        <f>IF($F64="s-curve",$D64+($E64-$D64)*$I$2/(1+EXP($I$3*(COUNT($I$9:U$9)+$I$4))),TREND($D64:$E64,$D$8:$E$8,U$9))</f>
        <v>0</v>
      </c>
      <c r="V65" s="15">
        <f>IF($F64="s-curve",$D64+($E64-$D64)*$I$2/(1+EXP($I$3*(COUNT($I$9:V$9)+$I$4))),TREND($D64:$E64,$D$8:$E$8,V$9))</f>
        <v>0</v>
      </c>
      <c r="W65" s="15">
        <f>IF($F64="s-curve",$D64+($E64-$D64)*$I$2/(1+EXP($I$3*(COUNT($I$9:W$9)+$I$4))),TREND($D64:$E64,$D$8:$E$8,W$9))</f>
        <v>0</v>
      </c>
      <c r="X65" s="15">
        <f>IF($F64="s-curve",$D64+($E64-$D64)*$I$2/(1+EXP($I$3*(COUNT($I$9:X$9)+$I$4))),TREND($D64:$E64,$D$8:$E$8,X$9))</f>
        <v>0</v>
      </c>
      <c r="Y65" s="15">
        <f>IF($F64="s-curve",$D64+($E64-$D64)*$I$2/(1+EXP($I$3*(COUNT($I$9:Y$9)+$I$4))),TREND($D64:$E64,$D$8:$E$8,Y$9))</f>
        <v>0</v>
      </c>
      <c r="Z65" s="15">
        <f>IF($F64="s-curve",$D64+($E64-$D64)*$I$2/(1+EXP($I$3*(COUNT($I$9:Z$9)+$I$4))),TREND($D64:$E64,$D$8:$E$8,Z$9))</f>
        <v>0</v>
      </c>
      <c r="AA65" s="15">
        <f>IF($F64="s-curve",$D64+($E64-$D64)*$I$2/(1+EXP($I$3*(COUNT($I$9:AA$9)+$I$4))),TREND($D64:$E64,$D$8:$E$8,AA$9))</f>
        <v>0</v>
      </c>
      <c r="AB65" s="15">
        <f>IF($F64="s-curve",$D64+($E64-$D64)*$I$2/(1+EXP($I$3*(COUNT($I$9:AB$9)+$I$4))),TREND($D64:$E64,$D$8:$E$8,AB$9))</f>
        <v>0</v>
      </c>
      <c r="AC65" s="15">
        <f>IF($F64="s-curve",$D64+($E64-$D64)*$I$2/(1+EXP($I$3*(COUNT($I$9:AC$9)+$I$4))),TREND($D64:$E64,$D$8:$E$8,AC$9))</f>
        <v>0</v>
      </c>
      <c r="AD65" s="15">
        <f>IF($F64="s-curve",$D64+($E64-$D64)*$I$2/(1+EXP($I$3*(COUNT($I$9:AD$9)+$I$4))),TREND($D64:$E64,$D$8:$E$8,AD$9))</f>
        <v>0</v>
      </c>
      <c r="AE65" s="15">
        <f>IF($F64="s-curve",$D64+($E64-$D64)*$I$2/(1+EXP($I$3*(COUNT($I$9:AE$9)+$I$4))),TREND($D64:$E64,$D$8:$E$8,AE$9))</f>
        <v>0</v>
      </c>
      <c r="AF65" s="15">
        <f>IF($F64="s-curve",$D64+($E64-$D64)*$I$2/(1+EXP($I$3*(COUNT($I$9:AF$9)+$I$4))),TREND($D64:$E64,$D$8:$E$8,AF$9))</f>
        <v>0</v>
      </c>
      <c r="AG65" s="15">
        <f>IF($F64="s-curve",$D64+($E64-$D64)*$I$2/(1+EXP($I$3*(COUNT($I$9:AG$9)+$I$4))),TREND($D64:$E64,$D$8:$E$8,AG$9))</f>
        <v>0</v>
      </c>
      <c r="AH65" s="15">
        <f>IF($F64="s-curve",$D64+($E64-$D64)*$I$2/(1+EXP($I$3*(COUNT($I$9:AH$9)+$I$4))),TREND($D64:$E64,$D$8:$E$8,AH$9))</f>
        <v>0</v>
      </c>
      <c r="AI65" s="15">
        <f>IF($F64="s-curve",$D64+($E64-$D64)*$I$2/(1+EXP($I$3*(COUNT($I$9:AI$9)+$I$4))),TREND($D64:$E64,$D$8:$E$8,AI$9))</f>
        <v>0</v>
      </c>
      <c r="AJ65" s="15">
        <f>IF($F64="s-curve",$D64+($E64-$D64)*$I$2/(1+EXP($I$3*(COUNT($I$9:AJ$9)+$I$4))),TREND($D64:$E64,$D$8:$E$8,AJ$9))</f>
        <v>0</v>
      </c>
      <c r="AK65" s="15">
        <f>IF($F64="s-curve",$D64+($E64-$D64)*$I$2/(1+EXP($I$3*(COUNT($I$9:AK$9)+$I$4))),TREND($D64:$E64,$D$8:$E$8,AK$9))</f>
        <v>0</v>
      </c>
      <c r="AL65" s="15">
        <f>IF($F64="s-curve",$D64+($E64-$D64)*$I$2/(1+EXP($I$3*(COUNT($I$9:AL$9)+$I$4))),TREND($D64:$E64,$D$8:$E$8,AL$9))</f>
        <v>0</v>
      </c>
      <c r="AM65" s="15">
        <f>IF($F64="s-curve",$D64+($E64-$D64)*$I$2/(1+EXP($I$3*(COUNT($I$9:AM$9)+$I$4))),TREND($D64:$E64,$D$8:$E$8,AM$9))</f>
        <v>0</v>
      </c>
    </row>
    <row r="66" spans="1:39" x14ac:dyDescent="0.2">
      <c r="C66" s="15" t="s">
        <v>3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30"/>
      <c r="I66" s="29">
        <f t="shared" si="2"/>
        <v>0</v>
      </c>
      <c r="J66" s="15">
        <f>IF($F65="s-curve",$D65+($E65-$D65)*$I$2/(1+EXP($I$3*(COUNT($I$9:J$9)+$I$4))),TREND($D65:$E65,$D$8:$E$8,J$9))</f>
        <v>0</v>
      </c>
      <c r="K66" s="15">
        <f>IF($F65="s-curve",$D65+($E65-$D65)*$I$2/(1+EXP($I$3*(COUNT($I$9:K$9)+$I$4))),TREND($D65:$E65,$D$8:$E$8,K$9))</f>
        <v>0</v>
      </c>
      <c r="L66" s="15">
        <f>IF($F65="s-curve",$D65+($E65-$D65)*$I$2/(1+EXP($I$3*(COUNT($I$9:L$9)+$I$4))),TREND($D65:$E65,$D$8:$E$8,L$9))</f>
        <v>0</v>
      </c>
      <c r="M66" s="15">
        <f>IF($F65="s-curve",$D65+($E65-$D65)*$I$2/(1+EXP($I$3*(COUNT($I$9:M$9)+$I$4))),TREND($D65:$E65,$D$8:$E$8,M$9))</f>
        <v>0</v>
      </c>
      <c r="N66" s="15">
        <f>IF($F65="s-curve",$D65+($E65-$D65)*$I$2/(1+EXP($I$3*(COUNT($I$9:N$9)+$I$4))),TREND($D65:$E65,$D$8:$E$8,N$9))</f>
        <v>0</v>
      </c>
      <c r="O66" s="15">
        <f>IF($F65="s-curve",$D65+($E65-$D65)*$I$2/(1+EXP($I$3*(COUNT($I$9:O$9)+$I$4))),TREND($D65:$E65,$D$8:$E$8,O$9))</f>
        <v>0</v>
      </c>
      <c r="P66" s="15">
        <f>IF($F65="s-curve",$D65+($E65-$D65)*$I$2/(1+EXP($I$3*(COUNT($I$9:P$9)+$I$4))),TREND($D65:$E65,$D$8:$E$8,P$9))</f>
        <v>0</v>
      </c>
      <c r="Q66" s="15">
        <f>IF($F65="s-curve",$D65+($E65-$D65)*$I$2/(1+EXP($I$3*(COUNT($I$9:Q$9)+$I$4))),TREND($D65:$E65,$D$8:$E$8,Q$9))</f>
        <v>0</v>
      </c>
      <c r="R66" s="15">
        <f>IF($F65="s-curve",$D65+($E65-$D65)*$I$2/(1+EXP($I$3*(COUNT($I$9:R$9)+$I$4))),TREND($D65:$E65,$D$8:$E$8,R$9))</f>
        <v>0</v>
      </c>
      <c r="S66" s="15">
        <f>IF($F65="s-curve",$D65+($E65-$D65)*$I$2/(1+EXP($I$3*(COUNT($I$9:S$9)+$I$4))),TREND($D65:$E65,$D$8:$E$8,S$9))</f>
        <v>0</v>
      </c>
      <c r="T66" s="15">
        <f>IF($F65="s-curve",$D65+($E65-$D65)*$I$2/(1+EXP($I$3*(COUNT($I$9:T$9)+$I$4))),TREND($D65:$E65,$D$8:$E$8,T$9))</f>
        <v>0</v>
      </c>
      <c r="U66" s="15">
        <f>IF($F65="s-curve",$D65+($E65-$D65)*$I$2/(1+EXP($I$3*(COUNT($I$9:U$9)+$I$4))),TREND($D65:$E65,$D$8:$E$8,U$9))</f>
        <v>0</v>
      </c>
      <c r="V66" s="15">
        <f>IF($F65="s-curve",$D65+($E65-$D65)*$I$2/(1+EXP($I$3*(COUNT($I$9:V$9)+$I$4))),TREND($D65:$E65,$D$8:$E$8,V$9))</f>
        <v>0</v>
      </c>
      <c r="W66" s="15">
        <f>IF($F65="s-curve",$D65+($E65-$D65)*$I$2/(1+EXP($I$3*(COUNT($I$9:W$9)+$I$4))),TREND($D65:$E65,$D$8:$E$8,W$9))</f>
        <v>0</v>
      </c>
      <c r="X66" s="15">
        <f>IF($F65="s-curve",$D65+($E65-$D65)*$I$2/(1+EXP($I$3*(COUNT($I$9:X$9)+$I$4))),TREND($D65:$E65,$D$8:$E$8,X$9))</f>
        <v>0</v>
      </c>
      <c r="Y66" s="15">
        <f>IF($F65="s-curve",$D65+($E65-$D65)*$I$2/(1+EXP($I$3*(COUNT($I$9:Y$9)+$I$4))),TREND($D65:$E65,$D$8:$E$8,Y$9))</f>
        <v>0</v>
      </c>
      <c r="Z66" s="15">
        <f>IF($F65="s-curve",$D65+($E65-$D65)*$I$2/(1+EXP($I$3*(COUNT($I$9:Z$9)+$I$4))),TREND($D65:$E65,$D$8:$E$8,Z$9))</f>
        <v>0</v>
      </c>
      <c r="AA66" s="15">
        <f>IF($F65="s-curve",$D65+($E65-$D65)*$I$2/(1+EXP($I$3*(COUNT($I$9:AA$9)+$I$4))),TREND($D65:$E65,$D$8:$E$8,AA$9))</f>
        <v>0</v>
      </c>
      <c r="AB66" s="15">
        <f>IF($F65="s-curve",$D65+($E65-$D65)*$I$2/(1+EXP($I$3*(COUNT($I$9:AB$9)+$I$4))),TREND($D65:$E65,$D$8:$E$8,AB$9))</f>
        <v>0</v>
      </c>
      <c r="AC66" s="15">
        <f>IF($F65="s-curve",$D65+($E65-$D65)*$I$2/(1+EXP($I$3*(COUNT($I$9:AC$9)+$I$4))),TREND($D65:$E65,$D$8:$E$8,AC$9))</f>
        <v>0</v>
      </c>
      <c r="AD66" s="15">
        <f>IF($F65="s-curve",$D65+($E65-$D65)*$I$2/(1+EXP($I$3*(COUNT($I$9:AD$9)+$I$4))),TREND($D65:$E65,$D$8:$E$8,AD$9))</f>
        <v>0</v>
      </c>
      <c r="AE66" s="15">
        <f>IF($F65="s-curve",$D65+($E65-$D65)*$I$2/(1+EXP($I$3*(COUNT($I$9:AE$9)+$I$4))),TREND($D65:$E65,$D$8:$E$8,AE$9))</f>
        <v>0</v>
      </c>
      <c r="AF66" s="15">
        <f>IF($F65="s-curve",$D65+($E65-$D65)*$I$2/(1+EXP($I$3*(COUNT($I$9:AF$9)+$I$4))),TREND($D65:$E65,$D$8:$E$8,AF$9))</f>
        <v>0</v>
      </c>
      <c r="AG66" s="15">
        <f>IF($F65="s-curve",$D65+($E65-$D65)*$I$2/(1+EXP($I$3*(COUNT($I$9:AG$9)+$I$4))),TREND($D65:$E65,$D$8:$E$8,AG$9))</f>
        <v>0</v>
      </c>
      <c r="AH66" s="15">
        <f>IF($F65="s-curve",$D65+($E65-$D65)*$I$2/(1+EXP($I$3*(COUNT($I$9:AH$9)+$I$4))),TREND($D65:$E65,$D$8:$E$8,AH$9))</f>
        <v>0</v>
      </c>
      <c r="AI66" s="15">
        <f>IF($F65="s-curve",$D65+($E65-$D65)*$I$2/(1+EXP($I$3*(COUNT($I$9:AI$9)+$I$4))),TREND($D65:$E65,$D$8:$E$8,AI$9))</f>
        <v>0</v>
      </c>
      <c r="AJ66" s="15">
        <f>IF($F65="s-curve",$D65+($E65-$D65)*$I$2/(1+EXP($I$3*(COUNT($I$9:AJ$9)+$I$4))),TREND($D65:$E65,$D$8:$E$8,AJ$9))</f>
        <v>0</v>
      </c>
      <c r="AK66" s="15">
        <f>IF($F65="s-curve",$D65+($E65-$D65)*$I$2/(1+EXP($I$3*(COUNT($I$9:AK$9)+$I$4))),TREND($D65:$E65,$D$8:$E$8,AK$9))</f>
        <v>0</v>
      </c>
      <c r="AL66" s="15">
        <f>IF($F65="s-curve",$D65+($E65-$D65)*$I$2/(1+EXP($I$3*(COUNT($I$9:AL$9)+$I$4))),TREND($D65:$E65,$D$8:$E$8,AL$9))</f>
        <v>0</v>
      </c>
      <c r="AM66" s="15">
        <f>IF($F65="s-curve",$D65+($E65-$D65)*$I$2/(1+EXP($I$3*(COUNT($I$9:AM$9)+$I$4))),TREND($D65:$E65,$D$8:$E$8,AM$9))</f>
        <v>0</v>
      </c>
    </row>
    <row r="67" spans="1:39" x14ac:dyDescent="0.2">
      <c r="C67" s="15" t="s">
        <v>4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30"/>
      <c r="I67" s="29">
        <f t="shared" si="2"/>
        <v>0</v>
      </c>
      <c r="J67" s="15">
        <f>IF($F66="s-curve",$D66+($E66-$D66)*$I$2/(1+EXP($I$3*(COUNT($I$9:J$9)+$I$4))),TREND($D66:$E66,$D$8:$E$8,J$9))</f>
        <v>0</v>
      </c>
      <c r="K67" s="15">
        <f>IF($F66="s-curve",$D66+($E66-$D66)*$I$2/(1+EXP($I$3*(COUNT($I$9:K$9)+$I$4))),TREND($D66:$E66,$D$8:$E$8,K$9))</f>
        <v>0</v>
      </c>
      <c r="L67" s="15">
        <f>IF($F66="s-curve",$D66+($E66-$D66)*$I$2/(1+EXP($I$3*(COUNT($I$9:L$9)+$I$4))),TREND($D66:$E66,$D$8:$E$8,L$9))</f>
        <v>0</v>
      </c>
      <c r="M67" s="15">
        <f>IF($F66="s-curve",$D66+($E66-$D66)*$I$2/(1+EXP($I$3*(COUNT($I$9:M$9)+$I$4))),TREND($D66:$E66,$D$8:$E$8,M$9))</f>
        <v>0</v>
      </c>
      <c r="N67" s="15">
        <f>IF($F66="s-curve",$D66+($E66-$D66)*$I$2/(1+EXP($I$3*(COUNT($I$9:N$9)+$I$4))),TREND($D66:$E66,$D$8:$E$8,N$9))</f>
        <v>0</v>
      </c>
      <c r="O67" s="15">
        <f>IF($F66="s-curve",$D66+($E66-$D66)*$I$2/(1+EXP($I$3*(COUNT($I$9:O$9)+$I$4))),TREND($D66:$E66,$D$8:$E$8,O$9))</f>
        <v>0</v>
      </c>
      <c r="P67" s="15">
        <f>IF($F66="s-curve",$D66+($E66-$D66)*$I$2/(1+EXP($I$3*(COUNT($I$9:P$9)+$I$4))),TREND($D66:$E66,$D$8:$E$8,P$9))</f>
        <v>0</v>
      </c>
      <c r="Q67" s="15">
        <f>IF($F66="s-curve",$D66+($E66-$D66)*$I$2/(1+EXP($I$3*(COUNT($I$9:Q$9)+$I$4))),TREND($D66:$E66,$D$8:$E$8,Q$9))</f>
        <v>0</v>
      </c>
      <c r="R67" s="15">
        <f>IF($F66="s-curve",$D66+($E66-$D66)*$I$2/(1+EXP($I$3*(COUNT($I$9:R$9)+$I$4))),TREND($D66:$E66,$D$8:$E$8,R$9))</f>
        <v>0</v>
      </c>
      <c r="S67" s="15">
        <f>IF($F66="s-curve",$D66+($E66-$D66)*$I$2/(1+EXP($I$3*(COUNT($I$9:S$9)+$I$4))),TREND($D66:$E66,$D$8:$E$8,S$9))</f>
        <v>0</v>
      </c>
      <c r="T67" s="15">
        <f>IF($F66="s-curve",$D66+($E66-$D66)*$I$2/(1+EXP($I$3*(COUNT($I$9:T$9)+$I$4))),TREND($D66:$E66,$D$8:$E$8,T$9))</f>
        <v>0</v>
      </c>
      <c r="U67" s="15">
        <f>IF($F66="s-curve",$D66+($E66-$D66)*$I$2/(1+EXP($I$3*(COUNT($I$9:U$9)+$I$4))),TREND($D66:$E66,$D$8:$E$8,U$9))</f>
        <v>0</v>
      </c>
      <c r="V67" s="15">
        <f>IF($F66="s-curve",$D66+($E66-$D66)*$I$2/(1+EXP($I$3*(COUNT($I$9:V$9)+$I$4))),TREND($D66:$E66,$D$8:$E$8,V$9))</f>
        <v>0</v>
      </c>
      <c r="W67" s="15">
        <f>IF($F66="s-curve",$D66+($E66-$D66)*$I$2/(1+EXP($I$3*(COUNT($I$9:W$9)+$I$4))),TREND($D66:$E66,$D$8:$E$8,W$9))</f>
        <v>0</v>
      </c>
      <c r="X67" s="15">
        <f>IF($F66="s-curve",$D66+($E66-$D66)*$I$2/(1+EXP($I$3*(COUNT($I$9:X$9)+$I$4))),TREND($D66:$E66,$D$8:$E$8,X$9))</f>
        <v>0</v>
      </c>
      <c r="Y67" s="15">
        <f>IF($F66="s-curve",$D66+($E66-$D66)*$I$2/(1+EXP($I$3*(COUNT($I$9:Y$9)+$I$4))),TREND($D66:$E66,$D$8:$E$8,Y$9))</f>
        <v>0</v>
      </c>
      <c r="Z67" s="15">
        <f>IF($F66="s-curve",$D66+($E66-$D66)*$I$2/(1+EXP($I$3*(COUNT($I$9:Z$9)+$I$4))),TREND($D66:$E66,$D$8:$E$8,Z$9))</f>
        <v>0</v>
      </c>
      <c r="AA67" s="15">
        <f>IF($F66="s-curve",$D66+($E66-$D66)*$I$2/(1+EXP($I$3*(COUNT($I$9:AA$9)+$I$4))),TREND($D66:$E66,$D$8:$E$8,AA$9))</f>
        <v>0</v>
      </c>
      <c r="AB67" s="15">
        <f>IF($F66="s-curve",$D66+($E66-$D66)*$I$2/(1+EXP($I$3*(COUNT($I$9:AB$9)+$I$4))),TREND($D66:$E66,$D$8:$E$8,AB$9))</f>
        <v>0</v>
      </c>
      <c r="AC67" s="15">
        <f>IF($F66="s-curve",$D66+($E66-$D66)*$I$2/(1+EXP($I$3*(COUNT($I$9:AC$9)+$I$4))),TREND($D66:$E66,$D$8:$E$8,AC$9))</f>
        <v>0</v>
      </c>
      <c r="AD67" s="15">
        <f>IF($F66="s-curve",$D66+($E66-$D66)*$I$2/(1+EXP($I$3*(COUNT($I$9:AD$9)+$I$4))),TREND($D66:$E66,$D$8:$E$8,AD$9))</f>
        <v>0</v>
      </c>
      <c r="AE67" s="15">
        <f>IF($F66="s-curve",$D66+($E66-$D66)*$I$2/(1+EXP($I$3*(COUNT($I$9:AE$9)+$I$4))),TREND($D66:$E66,$D$8:$E$8,AE$9))</f>
        <v>0</v>
      </c>
      <c r="AF67" s="15">
        <f>IF($F66="s-curve",$D66+($E66-$D66)*$I$2/(1+EXP($I$3*(COUNT($I$9:AF$9)+$I$4))),TREND($D66:$E66,$D$8:$E$8,AF$9))</f>
        <v>0</v>
      </c>
      <c r="AG67" s="15">
        <f>IF($F66="s-curve",$D66+($E66-$D66)*$I$2/(1+EXP($I$3*(COUNT($I$9:AG$9)+$I$4))),TREND($D66:$E66,$D$8:$E$8,AG$9))</f>
        <v>0</v>
      </c>
      <c r="AH67" s="15">
        <f>IF($F66="s-curve",$D66+($E66-$D66)*$I$2/(1+EXP($I$3*(COUNT($I$9:AH$9)+$I$4))),TREND($D66:$E66,$D$8:$E$8,AH$9))</f>
        <v>0</v>
      </c>
      <c r="AI67" s="15">
        <f>IF($F66="s-curve",$D66+($E66-$D66)*$I$2/(1+EXP($I$3*(COUNT($I$9:AI$9)+$I$4))),TREND($D66:$E66,$D$8:$E$8,AI$9))</f>
        <v>0</v>
      </c>
      <c r="AJ67" s="15">
        <f>IF($F66="s-curve",$D66+($E66-$D66)*$I$2/(1+EXP($I$3*(COUNT($I$9:AJ$9)+$I$4))),TREND($D66:$E66,$D$8:$E$8,AJ$9))</f>
        <v>0</v>
      </c>
      <c r="AK67" s="15">
        <f>IF($F66="s-curve",$D66+($E66-$D66)*$I$2/(1+EXP($I$3*(COUNT($I$9:AK$9)+$I$4))),TREND($D66:$E66,$D$8:$E$8,AK$9))</f>
        <v>0</v>
      </c>
      <c r="AL67" s="15">
        <f>IF($F66="s-curve",$D66+($E66-$D66)*$I$2/(1+EXP($I$3*(COUNT($I$9:AL$9)+$I$4))),TREND($D66:$E66,$D$8:$E$8,AL$9))</f>
        <v>0</v>
      </c>
      <c r="AM67" s="15">
        <f>IF($F66="s-curve",$D66+($E66-$D66)*$I$2/(1+EXP($I$3*(COUNT($I$9:AM$9)+$I$4))),TREND($D66:$E66,$D$8:$E$8,AM$9))</f>
        <v>0</v>
      </c>
    </row>
    <row r="68" spans="1:39" x14ac:dyDescent="0.2">
      <c r="C68" s="15" t="s">
        <v>5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30"/>
      <c r="I68" s="29">
        <f t="shared" si="2"/>
        <v>0.77564463977542331</v>
      </c>
      <c r="J68" s="15">
        <f>IF($F67="s-curve",$D67+($E67-$D67)*$I$2/(1+EXP($I$3*(COUNT($I$9:J$9)+$I$4))),TREND($D67:$E67,$D$8:$E$8,J$9))</f>
        <v>0.78312315178290959</v>
      </c>
      <c r="K68" s="15">
        <f>IF($F67="s-curve",$D67+($E67-$D67)*$I$2/(1+EXP($I$3*(COUNT($I$9:K$9)+$I$4))),TREND($D67:$E67,$D$8:$E$8,K$9))</f>
        <v>0.79060166379039565</v>
      </c>
      <c r="L68" s="15">
        <f>IF($F67="s-curve",$D67+($E67-$D67)*$I$2/(1+EXP($I$3*(COUNT($I$9:L$9)+$I$4))),TREND($D67:$E67,$D$8:$E$8,L$9))</f>
        <v>0.79808017579787993</v>
      </c>
      <c r="M68" s="15">
        <f>IF($F67="s-curve",$D67+($E67-$D67)*$I$2/(1+EXP($I$3*(COUNT($I$9:M$9)+$I$4))),TREND($D67:$E67,$D$8:$E$8,M$9))</f>
        <v>0.80555868780536599</v>
      </c>
      <c r="N68" s="15">
        <f>IF($F67="s-curve",$D67+($E67-$D67)*$I$2/(1+EXP($I$3*(COUNT($I$9:N$9)+$I$4))),TREND($D67:$E67,$D$8:$E$8,N$9))</f>
        <v>0.81303719981285205</v>
      </c>
      <c r="O68" s="15">
        <f>IF($F67="s-curve",$D67+($E67-$D67)*$I$2/(1+EXP($I$3*(COUNT($I$9:O$9)+$I$4))),TREND($D67:$E67,$D$8:$E$8,O$9))</f>
        <v>0.82051571182033811</v>
      </c>
      <c r="P68" s="15">
        <f>IF($F67="s-curve",$D67+($E67-$D67)*$I$2/(1+EXP($I$3*(COUNT($I$9:P$9)+$I$4))),TREND($D67:$E67,$D$8:$E$8,P$9))</f>
        <v>0.82799422382782417</v>
      </c>
      <c r="Q68" s="15">
        <f>IF($F67="s-curve",$D67+($E67-$D67)*$I$2/(1+EXP($I$3*(COUNT($I$9:Q$9)+$I$4))),TREND($D67:$E67,$D$8:$E$8,Q$9))</f>
        <v>0.83547273583531023</v>
      </c>
      <c r="R68" s="15">
        <f>IF($F67="s-curve",$D67+($E67-$D67)*$I$2/(1+EXP($I$3*(COUNT($I$9:R$9)+$I$4))),TREND($D67:$E67,$D$8:$E$8,R$9))</f>
        <v>0.84295124784279629</v>
      </c>
      <c r="S68" s="15">
        <f>IF($F67="s-curve",$D67+($E67-$D67)*$I$2/(1+EXP($I$3*(COUNT($I$9:S$9)+$I$4))),TREND($D67:$E67,$D$8:$E$8,S$9))</f>
        <v>0.85042975985028235</v>
      </c>
      <c r="T68" s="15">
        <f>IF($F67="s-curve",$D67+($E67-$D67)*$I$2/(1+EXP($I$3*(COUNT($I$9:T$9)+$I$4))),TREND($D67:$E67,$D$8:$E$8,T$9))</f>
        <v>0.85790827185776841</v>
      </c>
      <c r="U68" s="15">
        <f>IF($F67="s-curve",$D67+($E67-$D67)*$I$2/(1+EXP($I$3*(COUNT($I$9:U$9)+$I$4))),TREND($D67:$E67,$D$8:$E$8,U$9))</f>
        <v>0.86538678386525447</v>
      </c>
      <c r="V68" s="15">
        <f>IF($F67="s-curve",$D67+($E67-$D67)*$I$2/(1+EXP($I$3*(COUNT($I$9:V$9)+$I$4))),TREND($D67:$E67,$D$8:$E$8,V$9))</f>
        <v>0.87286529587273876</v>
      </c>
      <c r="W68" s="15">
        <f>IF($F67="s-curve",$D67+($E67-$D67)*$I$2/(1+EXP($I$3*(COUNT($I$9:W$9)+$I$4))),TREND($D67:$E67,$D$8:$E$8,W$9))</f>
        <v>0.88034380788022482</v>
      </c>
      <c r="X68" s="15">
        <f>IF($F67="s-curve",$D67+($E67-$D67)*$I$2/(1+EXP($I$3*(COUNT($I$9:X$9)+$I$4))),TREND($D67:$E67,$D$8:$E$8,X$9))</f>
        <v>0.88782231988771088</v>
      </c>
      <c r="Y68" s="15">
        <f>IF($F67="s-curve",$D67+($E67-$D67)*$I$2/(1+EXP($I$3*(COUNT($I$9:Y$9)+$I$4))),TREND($D67:$E67,$D$8:$E$8,Y$9))</f>
        <v>0.89530083189519694</v>
      </c>
      <c r="Z68" s="15">
        <f>IF($F67="s-curve",$D67+($E67-$D67)*$I$2/(1+EXP($I$3*(COUNT($I$9:Z$9)+$I$4))),TREND($D67:$E67,$D$8:$E$8,Z$9))</f>
        <v>0.902779343902683</v>
      </c>
      <c r="AA68" s="15">
        <f>IF($F67="s-curve",$D67+($E67-$D67)*$I$2/(1+EXP($I$3*(COUNT($I$9:AA$9)+$I$4))),TREND($D67:$E67,$D$8:$E$8,AA$9))</f>
        <v>0.91025785591016906</v>
      </c>
      <c r="AB68" s="15">
        <f>IF($F67="s-curve",$D67+($E67-$D67)*$I$2/(1+EXP($I$3*(COUNT($I$9:AB$9)+$I$4))),TREND($D67:$E67,$D$8:$E$8,AB$9))</f>
        <v>0.91773636791765512</v>
      </c>
      <c r="AC68" s="15">
        <f>IF($F67="s-curve",$D67+($E67-$D67)*$I$2/(1+EXP($I$3*(COUNT($I$9:AC$9)+$I$4))),TREND($D67:$E67,$D$8:$E$8,AC$9))</f>
        <v>0.92521487992514118</v>
      </c>
      <c r="AD68" s="15">
        <f>IF($F67="s-curve",$D67+($E67-$D67)*$I$2/(1+EXP($I$3*(COUNT($I$9:AD$9)+$I$4))),TREND($D67:$E67,$D$8:$E$8,AD$9))</f>
        <v>0.93269339193262724</v>
      </c>
      <c r="AE68" s="15">
        <f>IF($F67="s-curve",$D67+($E67-$D67)*$I$2/(1+EXP($I$3*(COUNT($I$9:AE$9)+$I$4))),TREND($D67:$E67,$D$8:$E$8,AE$9))</f>
        <v>0.9401719039401133</v>
      </c>
      <c r="AF68" s="15">
        <f>IF($F67="s-curve",$D67+($E67-$D67)*$I$2/(1+EXP($I$3*(COUNT($I$9:AF$9)+$I$4))),TREND($D67:$E67,$D$8:$E$8,AF$9))</f>
        <v>0.94765041594759758</v>
      </c>
      <c r="AG68" s="15">
        <f>IF($F67="s-curve",$D67+($E67-$D67)*$I$2/(1+EXP($I$3*(COUNT($I$9:AG$9)+$I$4))),TREND($D67:$E67,$D$8:$E$8,AG$9))</f>
        <v>0.95512892795508364</v>
      </c>
      <c r="AH68" s="15">
        <f>IF($F67="s-curve",$D67+($E67-$D67)*$I$2/(1+EXP($I$3*(COUNT($I$9:AH$9)+$I$4))),TREND($D67:$E67,$D$8:$E$8,AH$9))</f>
        <v>0.9626074399625697</v>
      </c>
      <c r="AI68" s="15">
        <f>IF($F67="s-curve",$D67+($E67-$D67)*$I$2/(1+EXP($I$3*(COUNT($I$9:AI$9)+$I$4))),TREND($D67:$E67,$D$8:$E$8,AI$9))</f>
        <v>0.97008595197005576</v>
      </c>
      <c r="AJ68" s="15">
        <f>IF($F67="s-curve",$D67+($E67-$D67)*$I$2/(1+EXP($I$3*(COUNT($I$9:AJ$9)+$I$4))),TREND($D67:$E67,$D$8:$E$8,AJ$9))</f>
        <v>0.97756446397754182</v>
      </c>
      <c r="AK68" s="15">
        <f>IF($F67="s-curve",$D67+($E67-$D67)*$I$2/(1+EXP($I$3*(COUNT($I$9:AK$9)+$I$4))),TREND($D67:$E67,$D$8:$E$8,AK$9))</f>
        <v>0.98504297598502788</v>
      </c>
      <c r="AL68" s="15">
        <f>IF($F67="s-curve",$D67+($E67-$D67)*$I$2/(1+EXP($I$3*(COUNT($I$9:AL$9)+$I$4))),TREND($D67:$E67,$D$8:$E$8,AL$9))</f>
        <v>0.99252148799251394</v>
      </c>
      <c r="AM68" s="15">
        <f>IF($F67="s-curve",$D67+($E67-$D67)*$I$2/(1+EXP($I$3*(COUNT($I$9:AM$9)+$I$4))),TREND($D67:$E67,$D$8:$E$8,AM$9))</f>
        <v>1</v>
      </c>
    </row>
    <row r="69" spans="1:39" x14ac:dyDescent="0.2">
      <c r="C69" s="15" t="s">
        <v>6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30"/>
      <c r="I69" s="29">
        <f t="shared" si="2"/>
        <v>0.22435536022457658</v>
      </c>
      <c r="J69" s="15">
        <f>IF($F68="s-curve",$D68+($E68-$D68)*$I$2/(1+EXP($I$3*(COUNT($I$9:J$9)+$I$4))),TREND($D68:$E68,$D$8:$E$8,J$9))</f>
        <v>0.25021018155042185</v>
      </c>
      <c r="K69" s="15">
        <f>IF($F68="s-curve",$D68+($E68-$D68)*$I$2/(1+EXP($I$3*(COUNT($I$9:K$9)+$I$4))),TREND($D68:$E68,$D$8:$E$8,K$9))</f>
        <v>0.27606500287627256</v>
      </c>
      <c r="L69" s="15">
        <f>IF($F68="s-curve",$D68+($E68-$D68)*$I$2/(1+EXP($I$3*(COUNT($I$9:L$9)+$I$4))),TREND($D68:$E68,$D$8:$E$8,L$9))</f>
        <v>0.30191982420212327</v>
      </c>
      <c r="M69" s="15">
        <f>IF($F68="s-curve",$D68+($E68-$D68)*$I$2/(1+EXP($I$3*(COUNT($I$9:M$9)+$I$4))),TREND($D68:$E68,$D$8:$E$8,M$9))</f>
        <v>0.32777464552796687</v>
      </c>
      <c r="N69" s="15">
        <f>IF($F68="s-curve",$D68+($E68-$D68)*$I$2/(1+EXP($I$3*(COUNT($I$9:N$9)+$I$4))),TREND($D68:$E68,$D$8:$E$8,N$9))</f>
        <v>0.35362946685381758</v>
      </c>
      <c r="O69" s="15">
        <f>IF($F68="s-curve",$D68+($E68-$D68)*$I$2/(1+EXP($I$3*(COUNT($I$9:O$9)+$I$4))),TREND($D68:$E68,$D$8:$E$8,O$9))</f>
        <v>0.37948428817966118</v>
      </c>
      <c r="P69" s="15">
        <f>IF($F68="s-curve",$D68+($E68-$D68)*$I$2/(1+EXP($I$3*(COUNT($I$9:P$9)+$I$4))),TREND($D68:$E68,$D$8:$E$8,P$9))</f>
        <v>0.40533910950551189</v>
      </c>
      <c r="Q69" s="15">
        <f>IF($F68="s-curve",$D68+($E68-$D68)*$I$2/(1+EXP($I$3*(COUNT($I$9:Q$9)+$I$4))),TREND($D68:$E68,$D$8:$E$8,Q$9))</f>
        <v>0.43119393083135549</v>
      </c>
      <c r="R69" s="15">
        <f>IF($F68="s-curve",$D68+($E68-$D68)*$I$2/(1+EXP($I$3*(COUNT($I$9:R$9)+$I$4))),TREND($D68:$E68,$D$8:$E$8,R$9))</f>
        <v>0.4570487521572062</v>
      </c>
      <c r="S69" s="15">
        <f>IF($F68="s-curve",$D68+($E68-$D68)*$I$2/(1+EXP($I$3*(COUNT($I$9:S$9)+$I$4))),TREND($D68:$E68,$D$8:$E$8,S$9))</f>
        <v>0.4829035734830498</v>
      </c>
      <c r="T69" s="15">
        <f>IF($F68="s-curve",$D68+($E68-$D68)*$I$2/(1+EXP($I$3*(COUNT($I$9:T$9)+$I$4))),TREND($D68:$E68,$D$8:$E$8,T$9))</f>
        <v>0.5087583948089005</v>
      </c>
      <c r="U69" s="15">
        <f>IF($F68="s-curve",$D68+($E68-$D68)*$I$2/(1+EXP($I$3*(COUNT($I$9:U$9)+$I$4))),TREND($D68:$E68,$D$8:$E$8,U$9))</f>
        <v>0.53461321613474411</v>
      </c>
      <c r="V69" s="15">
        <f>IF($F68="s-curve",$D68+($E68-$D68)*$I$2/(1+EXP($I$3*(COUNT($I$9:V$9)+$I$4))),TREND($D68:$E68,$D$8:$E$8,V$9))</f>
        <v>0.56046803746059481</v>
      </c>
      <c r="W69" s="15">
        <f>IF($F68="s-curve",$D68+($E68-$D68)*$I$2/(1+EXP($I$3*(COUNT($I$9:W$9)+$I$4))),TREND($D68:$E68,$D$8:$E$8,W$9))</f>
        <v>0.58632285878643842</v>
      </c>
      <c r="X69" s="15">
        <f>IF($F68="s-curve",$D68+($E68-$D68)*$I$2/(1+EXP($I$3*(COUNT($I$9:X$9)+$I$4))),TREND($D68:$E68,$D$8:$E$8,X$9))</f>
        <v>0.61217768011228912</v>
      </c>
      <c r="Y69" s="15">
        <f>IF($F68="s-curve",$D68+($E68-$D68)*$I$2/(1+EXP($I$3*(COUNT($I$9:Y$9)+$I$4))),TREND($D68:$E68,$D$8:$E$8,Y$9))</f>
        <v>0.63803250143813983</v>
      </c>
      <c r="Z69" s="15">
        <f>IF($F68="s-curve",$D68+($E68-$D68)*$I$2/(1+EXP($I$3*(COUNT($I$9:Z$9)+$I$4))),TREND($D68:$E68,$D$8:$E$8,Z$9))</f>
        <v>0.66388732276398343</v>
      </c>
      <c r="AA69" s="15">
        <f>IF($F68="s-curve",$D68+($E68-$D68)*$I$2/(1+EXP($I$3*(COUNT($I$9:AA$9)+$I$4))),TREND($D68:$E68,$D$8:$E$8,AA$9))</f>
        <v>0.68974214408983414</v>
      </c>
      <c r="AB69" s="15">
        <f>IF($F68="s-curve",$D68+($E68-$D68)*$I$2/(1+EXP($I$3*(COUNT($I$9:AB$9)+$I$4))),TREND($D68:$E68,$D$8:$E$8,AB$9))</f>
        <v>0.71559696541567774</v>
      </c>
      <c r="AC69" s="15">
        <f>IF($F68="s-curve",$D68+($E68-$D68)*$I$2/(1+EXP($I$3*(COUNT($I$9:AC$9)+$I$4))),TREND($D68:$E68,$D$8:$E$8,AC$9))</f>
        <v>0.74145178674152845</v>
      </c>
      <c r="AD69" s="15">
        <f>IF($F68="s-curve",$D68+($E68-$D68)*$I$2/(1+EXP($I$3*(COUNT($I$9:AD$9)+$I$4))),TREND($D68:$E68,$D$8:$E$8,AD$9))</f>
        <v>0.76730660806737205</v>
      </c>
      <c r="AE69" s="15">
        <f>IF($F68="s-curve",$D68+($E68-$D68)*$I$2/(1+EXP($I$3*(COUNT($I$9:AE$9)+$I$4))),TREND($D68:$E68,$D$8:$E$8,AE$9))</f>
        <v>0.79316142939322276</v>
      </c>
      <c r="AF69" s="15">
        <f>IF($F68="s-curve",$D68+($E68-$D68)*$I$2/(1+EXP($I$3*(COUNT($I$9:AF$9)+$I$4))),TREND($D68:$E68,$D$8:$E$8,AF$9))</f>
        <v>0.81901625071906636</v>
      </c>
      <c r="AG69" s="15">
        <f>IF($F68="s-curve",$D68+($E68-$D68)*$I$2/(1+EXP($I$3*(COUNT($I$9:AG$9)+$I$4))),TREND($D68:$E68,$D$8:$E$8,AG$9))</f>
        <v>0.84487107204491707</v>
      </c>
      <c r="AH69" s="15">
        <f>IF($F68="s-curve",$D68+($E68-$D68)*$I$2/(1+EXP($I$3*(COUNT($I$9:AH$9)+$I$4))),TREND($D68:$E68,$D$8:$E$8,AH$9))</f>
        <v>0.87072589337076067</v>
      </c>
      <c r="AI69" s="15">
        <f>IF($F68="s-curve",$D68+($E68-$D68)*$I$2/(1+EXP($I$3*(COUNT($I$9:AI$9)+$I$4))),TREND($D68:$E68,$D$8:$E$8,AI$9))</f>
        <v>0.89658071469661138</v>
      </c>
      <c r="AJ69" s="15">
        <f>IF($F68="s-curve",$D68+($E68-$D68)*$I$2/(1+EXP($I$3*(COUNT($I$9:AJ$9)+$I$4))),TREND($D68:$E68,$D$8:$E$8,AJ$9))</f>
        <v>0.92243553602245498</v>
      </c>
      <c r="AK69" s="15">
        <f>IF($F68="s-curve",$D68+($E68-$D68)*$I$2/(1+EXP($I$3*(COUNT($I$9:AK$9)+$I$4))),TREND($D68:$E68,$D$8:$E$8,AK$9))</f>
        <v>0.94829035734830569</v>
      </c>
      <c r="AL69" s="15">
        <f>IF($F68="s-curve",$D68+($E68-$D68)*$I$2/(1+EXP($I$3*(COUNT($I$9:AL$9)+$I$4))),TREND($D68:$E68,$D$8:$E$8,AL$9))</f>
        <v>0.9741451786741564</v>
      </c>
      <c r="AM69" s="15">
        <f>IF($F68="s-curve",$D68+($E68-$D68)*$I$2/(1+EXP($I$3*(COUNT($I$9:AM$9)+$I$4))),TREND($D68:$E68,$D$8:$E$8,AM$9))</f>
        <v>1</v>
      </c>
    </row>
    <row r="70" spans="1:39" x14ac:dyDescent="0.2">
      <c r="C70" s="15" t="s">
        <v>128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30"/>
      <c r="I70" s="29">
        <f t="shared" si="2"/>
        <v>0</v>
      </c>
      <c r="J70" s="15">
        <f>IF($F69="s-curve",$D69+($E69-$D69)*$I$2/(1+EXP($I$3*(COUNT($I$9:J$9)+$I$4))),TREND($D69:$E69,$D$8:$E$8,J$9))</f>
        <v>0</v>
      </c>
      <c r="K70" s="15">
        <f>IF($F69="s-curve",$D69+($E69-$D69)*$I$2/(1+EXP($I$3*(COUNT($I$9:K$9)+$I$4))),TREND($D69:$E69,$D$8:$E$8,K$9))</f>
        <v>0</v>
      </c>
      <c r="L70" s="15">
        <f>IF($F69="s-curve",$D69+($E69-$D69)*$I$2/(1+EXP($I$3*(COUNT($I$9:L$9)+$I$4))),TREND($D69:$E69,$D$8:$E$8,L$9))</f>
        <v>0</v>
      </c>
      <c r="M70" s="15">
        <f>IF($F69="s-curve",$D69+($E69-$D69)*$I$2/(1+EXP($I$3*(COUNT($I$9:M$9)+$I$4))),TREND($D69:$E69,$D$8:$E$8,M$9))</f>
        <v>0</v>
      </c>
      <c r="N70" s="15">
        <f>IF($F69="s-curve",$D69+($E69-$D69)*$I$2/(1+EXP($I$3*(COUNT($I$9:N$9)+$I$4))),TREND($D69:$E69,$D$8:$E$8,N$9))</f>
        <v>0</v>
      </c>
      <c r="O70" s="15">
        <f>IF($F69="s-curve",$D69+($E69-$D69)*$I$2/(1+EXP($I$3*(COUNT($I$9:O$9)+$I$4))),TREND($D69:$E69,$D$8:$E$8,O$9))</f>
        <v>0</v>
      </c>
      <c r="P70" s="15">
        <f>IF($F69="s-curve",$D69+($E69-$D69)*$I$2/(1+EXP($I$3*(COUNT($I$9:P$9)+$I$4))),TREND($D69:$E69,$D$8:$E$8,P$9))</f>
        <v>0</v>
      </c>
      <c r="Q70" s="15">
        <f>IF($F69="s-curve",$D69+($E69-$D69)*$I$2/(1+EXP($I$3*(COUNT($I$9:Q$9)+$I$4))),TREND($D69:$E69,$D$8:$E$8,Q$9))</f>
        <v>0</v>
      </c>
      <c r="R70" s="15">
        <f>IF($F69="s-curve",$D69+($E69-$D69)*$I$2/(1+EXP($I$3*(COUNT($I$9:R$9)+$I$4))),TREND($D69:$E69,$D$8:$E$8,R$9))</f>
        <v>0</v>
      </c>
      <c r="S70" s="15">
        <f>IF($F69="s-curve",$D69+($E69-$D69)*$I$2/(1+EXP($I$3*(COUNT($I$9:S$9)+$I$4))),TREND($D69:$E69,$D$8:$E$8,S$9))</f>
        <v>0</v>
      </c>
      <c r="T70" s="15">
        <f>IF($F69="s-curve",$D69+($E69-$D69)*$I$2/(1+EXP($I$3*(COUNT($I$9:T$9)+$I$4))),TREND($D69:$E69,$D$8:$E$8,T$9))</f>
        <v>0</v>
      </c>
      <c r="U70" s="15">
        <f>IF($F69="s-curve",$D69+($E69-$D69)*$I$2/(1+EXP($I$3*(COUNT($I$9:U$9)+$I$4))),TREND($D69:$E69,$D$8:$E$8,U$9))</f>
        <v>0</v>
      </c>
      <c r="V70" s="15">
        <f>IF($F69="s-curve",$D69+($E69-$D69)*$I$2/(1+EXP($I$3*(COUNT($I$9:V$9)+$I$4))),TREND($D69:$E69,$D$8:$E$8,V$9))</f>
        <v>0</v>
      </c>
      <c r="W70" s="15">
        <f>IF($F69="s-curve",$D69+($E69-$D69)*$I$2/(1+EXP($I$3*(COUNT($I$9:W$9)+$I$4))),TREND($D69:$E69,$D$8:$E$8,W$9))</f>
        <v>0</v>
      </c>
      <c r="X70" s="15">
        <f>IF($F69="s-curve",$D69+($E69-$D69)*$I$2/(1+EXP($I$3*(COUNT($I$9:X$9)+$I$4))),TREND($D69:$E69,$D$8:$E$8,X$9))</f>
        <v>0</v>
      </c>
      <c r="Y70" s="15">
        <f>IF($F69="s-curve",$D69+($E69-$D69)*$I$2/(1+EXP($I$3*(COUNT($I$9:Y$9)+$I$4))),TREND($D69:$E69,$D$8:$E$8,Y$9))</f>
        <v>0</v>
      </c>
      <c r="Z70" s="15">
        <f>IF($F69="s-curve",$D69+($E69-$D69)*$I$2/(1+EXP($I$3*(COUNT($I$9:Z$9)+$I$4))),TREND($D69:$E69,$D$8:$E$8,Z$9))</f>
        <v>0</v>
      </c>
      <c r="AA70" s="15">
        <f>IF($F69="s-curve",$D69+($E69-$D69)*$I$2/(1+EXP($I$3*(COUNT($I$9:AA$9)+$I$4))),TREND($D69:$E69,$D$8:$E$8,AA$9))</f>
        <v>0</v>
      </c>
      <c r="AB70" s="15">
        <f>IF($F69="s-curve",$D69+($E69-$D69)*$I$2/(1+EXP($I$3*(COUNT($I$9:AB$9)+$I$4))),TREND($D69:$E69,$D$8:$E$8,AB$9))</f>
        <v>0</v>
      </c>
      <c r="AC70" s="15">
        <f>IF($F69="s-curve",$D69+($E69-$D69)*$I$2/(1+EXP($I$3*(COUNT($I$9:AC$9)+$I$4))),TREND($D69:$E69,$D$8:$E$8,AC$9))</f>
        <v>0</v>
      </c>
      <c r="AD70" s="15">
        <f>IF($F69="s-curve",$D69+($E69-$D69)*$I$2/(1+EXP($I$3*(COUNT($I$9:AD$9)+$I$4))),TREND($D69:$E69,$D$8:$E$8,AD$9))</f>
        <v>0</v>
      </c>
      <c r="AE70" s="15">
        <f>IF($F69="s-curve",$D69+($E69-$D69)*$I$2/(1+EXP($I$3*(COUNT($I$9:AE$9)+$I$4))),TREND($D69:$E69,$D$8:$E$8,AE$9))</f>
        <v>0</v>
      </c>
      <c r="AF70" s="15">
        <f>IF($F69="s-curve",$D69+($E69-$D69)*$I$2/(1+EXP($I$3*(COUNT($I$9:AF$9)+$I$4))),TREND($D69:$E69,$D$8:$E$8,AF$9))</f>
        <v>0</v>
      </c>
      <c r="AG70" s="15">
        <f>IF($F69="s-curve",$D69+($E69-$D69)*$I$2/(1+EXP($I$3*(COUNT($I$9:AG$9)+$I$4))),TREND($D69:$E69,$D$8:$E$8,AG$9))</f>
        <v>0</v>
      </c>
      <c r="AH70" s="15">
        <f>IF($F69="s-curve",$D69+($E69-$D69)*$I$2/(1+EXP($I$3*(COUNT($I$9:AH$9)+$I$4))),TREND($D69:$E69,$D$8:$E$8,AH$9))</f>
        <v>0</v>
      </c>
      <c r="AI70" s="15">
        <f>IF($F69="s-curve",$D69+($E69-$D69)*$I$2/(1+EXP($I$3*(COUNT($I$9:AI$9)+$I$4))),TREND($D69:$E69,$D$8:$E$8,AI$9))</f>
        <v>0</v>
      </c>
      <c r="AJ70" s="15">
        <f>IF($F69="s-curve",$D69+($E69-$D69)*$I$2/(1+EXP($I$3*(COUNT($I$9:AJ$9)+$I$4))),TREND($D69:$E69,$D$8:$E$8,AJ$9))</f>
        <v>0</v>
      </c>
      <c r="AK70" s="15">
        <f>IF($F69="s-curve",$D69+($E69-$D69)*$I$2/(1+EXP($I$3*(COUNT($I$9:AK$9)+$I$4))),TREND($D69:$E69,$D$8:$E$8,AK$9))</f>
        <v>0</v>
      </c>
      <c r="AL70" s="15">
        <f>IF($F69="s-curve",$D69+($E69-$D69)*$I$2/(1+EXP($I$3*(COUNT($I$9:AL$9)+$I$4))),TREND($D69:$E69,$D$8:$E$8,AL$9))</f>
        <v>0</v>
      </c>
      <c r="AM70" s="15">
        <f>IF($F69="s-curve",$D69+($E69-$D69)*$I$2/(1+EXP($I$3*(COUNT($I$9:AM$9)+$I$4))),TREND($D69:$E69,$D$8:$E$8,AM$9))</f>
        <v>0</v>
      </c>
    </row>
    <row r="71" spans="1:39" ht="16" thickBot="1" x14ac:dyDescent="0.25">
      <c r="A71" s="32"/>
      <c r="B71" s="32"/>
      <c r="C71" s="32" t="s">
        <v>129</v>
      </c>
      <c r="D71" s="32">
        <v>0</v>
      </c>
      <c r="E71" s="32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30"/>
      <c r="I71" s="29">
        <f t="shared" si="2"/>
        <v>0</v>
      </c>
      <c r="J71" s="15">
        <f>IF($F70="s-curve",$D70+($E70-$D70)*$I$2/(1+EXP($I$3*(COUNT($I$9:J$9)+$I$4))),TREND($D70:$E70,$D$8:$E$8,J$9))</f>
        <v>0</v>
      </c>
      <c r="K71" s="15">
        <f>IF($F70="s-curve",$D70+($E70-$D70)*$I$2/(1+EXP($I$3*(COUNT($I$9:K$9)+$I$4))),TREND($D70:$E70,$D$8:$E$8,K$9))</f>
        <v>0</v>
      </c>
      <c r="L71" s="15">
        <f>IF($F70="s-curve",$D70+($E70-$D70)*$I$2/(1+EXP($I$3*(COUNT($I$9:L$9)+$I$4))),TREND($D70:$E70,$D$8:$E$8,L$9))</f>
        <v>0</v>
      </c>
      <c r="M71" s="15">
        <f>IF($F70="s-curve",$D70+($E70-$D70)*$I$2/(1+EXP($I$3*(COUNT($I$9:M$9)+$I$4))),TREND($D70:$E70,$D$8:$E$8,M$9))</f>
        <v>0</v>
      </c>
      <c r="N71" s="15">
        <f>IF($F70="s-curve",$D70+($E70-$D70)*$I$2/(1+EXP($I$3*(COUNT($I$9:N$9)+$I$4))),TREND($D70:$E70,$D$8:$E$8,N$9))</f>
        <v>0</v>
      </c>
      <c r="O71" s="15">
        <f>IF($F70="s-curve",$D70+($E70-$D70)*$I$2/(1+EXP($I$3*(COUNT($I$9:O$9)+$I$4))),TREND($D70:$E70,$D$8:$E$8,O$9))</f>
        <v>0</v>
      </c>
      <c r="P71" s="15">
        <f>IF($F70="s-curve",$D70+($E70-$D70)*$I$2/(1+EXP($I$3*(COUNT($I$9:P$9)+$I$4))),TREND($D70:$E70,$D$8:$E$8,P$9))</f>
        <v>0</v>
      </c>
      <c r="Q71" s="15">
        <f>IF($F70="s-curve",$D70+($E70-$D70)*$I$2/(1+EXP($I$3*(COUNT($I$9:Q$9)+$I$4))),TREND($D70:$E70,$D$8:$E$8,Q$9))</f>
        <v>0</v>
      </c>
      <c r="R71" s="15">
        <f>IF($F70="s-curve",$D70+($E70-$D70)*$I$2/(1+EXP($I$3*(COUNT($I$9:R$9)+$I$4))),TREND($D70:$E70,$D$8:$E$8,R$9))</f>
        <v>0</v>
      </c>
      <c r="S71" s="15">
        <f>IF($F70="s-curve",$D70+($E70-$D70)*$I$2/(1+EXP($I$3*(COUNT($I$9:S$9)+$I$4))),TREND($D70:$E70,$D$8:$E$8,S$9))</f>
        <v>0</v>
      </c>
      <c r="T71" s="15">
        <f>IF($F70="s-curve",$D70+($E70-$D70)*$I$2/(1+EXP($I$3*(COUNT($I$9:T$9)+$I$4))),TREND($D70:$E70,$D$8:$E$8,T$9))</f>
        <v>0</v>
      </c>
      <c r="U71" s="15">
        <f>IF($F70="s-curve",$D70+($E70-$D70)*$I$2/(1+EXP($I$3*(COUNT($I$9:U$9)+$I$4))),TREND($D70:$E70,$D$8:$E$8,U$9))</f>
        <v>0</v>
      </c>
      <c r="V71" s="15">
        <f>IF($F70="s-curve",$D70+($E70-$D70)*$I$2/(1+EXP($I$3*(COUNT($I$9:V$9)+$I$4))),TREND($D70:$E70,$D$8:$E$8,V$9))</f>
        <v>0</v>
      </c>
      <c r="W71" s="15">
        <f>IF($F70="s-curve",$D70+($E70-$D70)*$I$2/(1+EXP($I$3*(COUNT($I$9:W$9)+$I$4))),TREND($D70:$E70,$D$8:$E$8,W$9))</f>
        <v>0</v>
      </c>
      <c r="X71" s="15">
        <f>IF($F70="s-curve",$D70+($E70-$D70)*$I$2/(1+EXP($I$3*(COUNT($I$9:X$9)+$I$4))),TREND($D70:$E70,$D$8:$E$8,X$9))</f>
        <v>0</v>
      </c>
      <c r="Y71" s="15">
        <f>IF($F70="s-curve",$D70+($E70-$D70)*$I$2/(1+EXP($I$3*(COUNT($I$9:Y$9)+$I$4))),TREND($D70:$E70,$D$8:$E$8,Y$9))</f>
        <v>0</v>
      </c>
      <c r="Z71" s="15">
        <f>IF($F70="s-curve",$D70+($E70-$D70)*$I$2/(1+EXP($I$3*(COUNT($I$9:Z$9)+$I$4))),TREND($D70:$E70,$D$8:$E$8,Z$9))</f>
        <v>0</v>
      </c>
      <c r="AA71" s="15">
        <f>IF($F70="s-curve",$D70+($E70-$D70)*$I$2/(1+EXP($I$3*(COUNT($I$9:AA$9)+$I$4))),TREND($D70:$E70,$D$8:$E$8,AA$9))</f>
        <v>0</v>
      </c>
      <c r="AB71" s="15">
        <f>IF($F70="s-curve",$D70+($E70-$D70)*$I$2/(1+EXP($I$3*(COUNT($I$9:AB$9)+$I$4))),TREND($D70:$E70,$D$8:$E$8,AB$9))</f>
        <v>0</v>
      </c>
      <c r="AC71" s="15">
        <f>IF($F70="s-curve",$D70+($E70-$D70)*$I$2/(1+EXP($I$3*(COUNT($I$9:AC$9)+$I$4))),TREND($D70:$E70,$D$8:$E$8,AC$9))</f>
        <v>0</v>
      </c>
      <c r="AD71" s="15">
        <f>IF($F70="s-curve",$D70+($E70-$D70)*$I$2/(1+EXP($I$3*(COUNT($I$9:AD$9)+$I$4))),TREND($D70:$E70,$D$8:$E$8,AD$9))</f>
        <v>0</v>
      </c>
      <c r="AE71" s="15">
        <f>IF($F70="s-curve",$D70+($E70-$D70)*$I$2/(1+EXP($I$3*(COUNT($I$9:AE$9)+$I$4))),TREND($D70:$E70,$D$8:$E$8,AE$9))</f>
        <v>0</v>
      </c>
      <c r="AF71" s="15">
        <f>IF($F70="s-curve",$D70+($E70-$D70)*$I$2/(1+EXP($I$3*(COUNT($I$9:AF$9)+$I$4))),TREND($D70:$E70,$D$8:$E$8,AF$9))</f>
        <v>0</v>
      </c>
      <c r="AG71" s="15">
        <f>IF($F70="s-curve",$D70+($E70-$D70)*$I$2/(1+EXP($I$3*(COUNT($I$9:AG$9)+$I$4))),TREND($D70:$E70,$D$8:$E$8,AG$9))</f>
        <v>0</v>
      </c>
      <c r="AH71" s="15">
        <f>IF($F70="s-curve",$D70+($E70-$D70)*$I$2/(1+EXP($I$3*(COUNT($I$9:AH$9)+$I$4))),TREND($D70:$E70,$D$8:$E$8,AH$9))</f>
        <v>0</v>
      </c>
      <c r="AI71" s="15">
        <f>IF($F70="s-curve",$D70+($E70-$D70)*$I$2/(1+EXP($I$3*(COUNT($I$9:AI$9)+$I$4))),TREND($D70:$E70,$D$8:$E$8,AI$9))</f>
        <v>0</v>
      </c>
      <c r="AJ71" s="15">
        <f>IF($F70="s-curve",$D70+($E70-$D70)*$I$2/(1+EXP($I$3*(COUNT($I$9:AJ$9)+$I$4))),TREND($D70:$E70,$D$8:$E$8,AJ$9))</f>
        <v>0</v>
      </c>
      <c r="AK71" s="15">
        <f>IF($F70="s-curve",$D70+($E70-$D70)*$I$2/(1+EXP($I$3*(COUNT($I$9:AK$9)+$I$4))),TREND($D70:$E70,$D$8:$E$8,AK$9))</f>
        <v>0</v>
      </c>
      <c r="AL71" s="15">
        <f>IF($F70="s-curve",$D70+($E70-$D70)*$I$2/(1+EXP($I$3*(COUNT($I$9:AL$9)+$I$4))),TREND($D70:$E70,$D$8:$E$8,AL$9))</f>
        <v>0</v>
      </c>
      <c r="AM71" s="15">
        <f>IF($F70="s-curve",$D70+($E70-$D70)*$I$2/(1+EXP($I$3*(COUNT($I$9:AM$9)+$I$4))),TREND($D70:$E70,$D$8:$E$8,AM$9))</f>
        <v>0</v>
      </c>
    </row>
    <row r="72" spans="1:39" x14ac:dyDescent="0.2">
      <c r="A72" s="31" t="s">
        <v>17</v>
      </c>
      <c r="B72" s="15" t="s">
        <v>19</v>
      </c>
      <c r="C72" s="15" t="s">
        <v>2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30"/>
      <c r="I72" s="29">
        <f t="shared" si="2"/>
        <v>0</v>
      </c>
      <c r="J72" s="15">
        <f>IF($F71="s-curve",$D71+($E71-$D71)*$I$2/(1+EXP($I$3*(COUNT($I$9:J$9)+$I$4))),TREND($D71:$E71,$D$8:$E$8,J$9))</f>
        <v>0</v>
      </c>
      <c r="K72" s="15">
        <f>IF($F71="s-curve",$D71+($E71-$D71)*$I$2/(1+EXP($I$3*(COUNT($I$9:K$9)+$I$4))),TREND($D71:$E71,$D$8:$E$8,K$9))</f>
        <v>0</v>
      </c>
      <c r="L72" s="15">
        <f>IF($F71="s-curve",$D71+($E71-$D71)*$I$2/(1+EXP($I$3*(COUNT($I$9:L$9)+$I$4))),TREND($D71:$E71,$D$8:$E$8,L$9))</f>
        <v>0</v>
      </c>
      <c r="M72" s="15">
        <f>IF($F71="s-curve",$D71+($E71-$D71)*$I$2/(1+EXP($I$3*(COUNT($I$9:M$9)+$I$4))),TREND($D71:$E71,$D$8:$E$8,M$9))</f>
        <v>0</v>
      </c>
      <c r="N72" s="15">
        <f>IF($F71="s-curve",$D71+($E71-$D71)*$I$2/(1+EXP($I$3*(COUNT($I$9:N$9)+$I$4))),TREND($D71:$E71,$D$8:$E$8,N$9))</f>
        <v>0</v>
      </c>
      <c r="O72" s="15">
        <f>IF($F71="s-curve",$D71+($E71-$D71)*$I$2/(1+EXP($I$3*(COUNT($I$9:O$9)+$I$4))),TREND($D71:$E71,$D$8:$E$8,O$9))</f>
        <v>0</v>
      </c>
      <c r="P72" s="15">
        <f>IF($F71="s-curve",$D71+($E71-$D71)*$I$2/(1+EXP($I$3*(COUNT($I$9:P$9)+$I$4))),TREND($D71:$E71,$D$8:$E$8,P$9))</f>
        <v>0</v>
      </c>
      <c r="Q72" s="15">
        <f>IF($F71="s-curve",$D71+($E71-$D71)*$I$2/(1+EXP($I$3*(COUNT($I$9:Q$9)+$I$4))),TREND($D71:$E71,$D$8:$E$8,Q$9))</f>
        <v>0</v>
      </c>
      <c r="R72" s="15">
        <f>IF($F71="s-curve",$D71+($E71-$D71)*$I$2/(1+EXP($I$3*(COUNT($I$9:R$9)+$I$4))),TREND($D71:$E71,$D$8:$E$8,R$9))</f>
        <v>0</v>
      </c>
      <c r="S72" s="15">
        <f>IF($F71="s-curve",$D71+($E71-$D71)*$I$2/(1+EXP($I$3*(COUNT($I$9:S$9)+$I$4))),TREND($D71:$E71,$D$8:$E$8,S$9))</f>
        <v>0</v>
      </c>
      <c r="T72" s="15">
        <f>IF($F71="s-curve",$D71+($E71-$D71)*$I$2/(1+EXP($I$3*(COUNT($I$9:T$9)+$I$4))),TREND($D71:$E71,$D$8:$E$8,T$9))</f>
        <v>0</v>
      </c>
      <c r="U72" s="15">
        <f>IF($F71="s-curve",$D71+($E71-$D71)*$I$2/(1+EXP($I$3*(COUNT($I$9:U$9)+$I$4))),TREND($D71:$E71,$D$8:$E$8,U$9))</f>
        <v>0</v>
      </c>
      <c r="V72" s="15">
        <f>IF($F71="s-curve",$D71+($E71-$D71)*$I$2/(1+EXP($I$3*(COUNT($I$9:V$9)+$I$4))),TREND($D71:$E71,$D$8:$E$8,V$9))</f>
        <v>0</v>
      </c>
      <c r="W72" s="15">
        <f>IF($F71="s-curve",$D71+($E71-$D71)*$I$2/(1+EXP($I$3*(COUNT($I$9:W$9)+$I$4))),TREND($D71:$E71,$D$8:$E$8,W$9))</f>
        <v>0</v>
      </c>
      <c r="X72" s="15">
        <f>IF($F71="s-curve",$D71+($E71-$D71)*$I$2/(1+EXP($I$3*(COUNT($I$9:X$9)+$I$4))),TREND($D71:$E71,$D$8:$E$8,X$9))</f>
        <v>0</v>
      </c>
      <c r="Y72" s="15">
        <f>IF($F71="s-curve",$D71+($E71-$D71)*$I$2/(1+EXP($I$3*(COUNT($I$9:Y$9)+$I$4))),TREND($D71:$E71,$D$8:$E$8,Y$9))</f>
        <v>0</v>
      </c>
      <c r="Z72" s="15">
        <f>IF($F71="s-curve",$D71+($E71-$D71)*$I$2/(1+EXP($I$3*(COUNT($I$9:Z$9)+$I$4))),TREND($D71:$E71,$D$8:$E$8,Z$9))</f>
        <v>0</v>
      </c>
      <c r="AA72" s="15">
        <f>IF($F71="s-curve",$D71+($E71-$D71)*$I$2/(1+EXP($I$3*(COUNT($I$9:AA$9)+$I$4))),TREND($D71:$E71,$D$8:$E$8,AA$9))</f>
        <v>0</v>
      </c>
      <c r="AB72" s="15">
        <f>IF($F71="s-curve",$D71+($E71-$D71)*$I$2/(1+EXP($I$3*(COUNT($I$9:AB$9)+$I$4))),TREND($D71:$E71,$D$8:$E$8,AB$9))</f>
        <v>0</v>
      </c>
      <c r="AC72" s="15">
        <f>IF($F71="s-curve",$D71+($E71-$D71)*$I$2/(1+EXP($I$3*(COUNT($I$9:AC$9)+$I$4))),TREND($D71:$E71,$D$8:$E$8,AC$9))</f>
        <v>0</v>
      </c>
      <c r="AD72" s="15">
        <f>IF($F71="s-curve",$D71+($E71-$D71)*$I$2/(1+EXP($I$3*(COUNT($I$9:AD$9)+$I$4))),TREND($D71:$E71,$D$8:$E$8,AD$9))</f>
        <v>0</v>
      </c>
      <c r="AE72" s="15">
        <f>IF($F71="s-curve",$D71+($E71-$D71)*$I$2/(1+EXP($I$3*(COUNT($I$9:AE$9)+$I$4))),TREND($D71:$E71,$D$8:$E$8,AE$9))</f>
        <v>0</v>
      </c>
      <c r="AF72" s="15">
        <f>IF($F71="s-curve",$D71+($E71-$D71)*$I$2/(1+EXP($I$3*(COUNT($I$9:AF$9)+$I$4))),TREND($D71:$E71,$D$8:$E$8,AF$9))</f>
        <v>0</v>
      </c>
      <c r="AG72" s="15">
        <f>IF($F71="s-curve",$D71+($E71-$D71)*$I$2/(1+EXP($I$3*(COUNT($I$9:AG$9)+$I$4))),TREND($D71:$E71,$D$8:$E$8,AG$9))</f>
        <v>0</v>
      </c>
      <c r="AH72" s="15">
        <f>IF($F71="s-curve",$D71+($E71-$D71)*$I$2/(1+EXP($I$3*(COUNT($I$9:AH$9)+$I$4))),TREND($D71:$E71,$D$8:$E$8,AH$9))</f>
        <v>0</v>
      </c>
      <c r="AI72" s="15">
        <f>IF($F71="s-curve",$D71+($E71-$D71)*$I$2/(1+EXP($I$3*(COUNT($I$9:AI$9)+$I$4))),TREND($D71:$E71,$D$8:$E$8,AI$9))</f>
        <v>0</v>
      </c>
      <c r="AJ72" s="15">
        <f>IF($F71="s-curve",$D71+($E71-$D71)*$I$2/(1+EXP($I$3*(COUNT($I$9:AJ$9)+$I$4))),TREND($D71:$E71,$D$8:$E$8,AJ$9))</f>
        <v>0</v>
      </c>
      <c r="AK72" s="15">
        <f>IF($F71="s-curve",$D71+($E71-$D71)*$I$2/(1+EXP($I$3*(COUNT($I$9:AK$9)+$I$4))),TREND($D71:$E71,$D$8:$E$8,AK$9))</f>
        <v>0</v>
      </c>
      <c r="AL72" s="15">
        <f>IF($F71="s-curve",$D71+($E71-$D71)*$I$2/(1+EXP($I$3*(COUNT($I$9:AL$9)+$I$4))),TREND($D71:$E71,$D$8:$E$8,AL$9))</f>
        <v>0</v>
      </c>
      <c r="AM72" s="15">
        <f>IF($F71="s-curve",$D71+($E71-$D71)*$I$2/(1+EXP($I$3*(COUNT($I$9:AM$9)+$I$4))),TREND($D71:$E71,$D$8:$E$8,AM$9))</f>
        <v>0</v>
      </c>
    </row>
    <row r="73" spans="1:39" x14ac:dyDescent="0.2">
      <c r="C73" s="15" t="s">
        <v>3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30"/>
      <c r="I73" s="29">
        <f t="shared" ref="I73:I93" si="3">D72</f>
        <v>0</v>
      </c>
      <c r="J73" s="15">
        <f>IF($F72="s-curve",$D72+($E72-$D72)*$I$2/(1+EXP($I$3*(COUNT($I$9:J$9)+$I$4))),TREND($D72:$E72,$D$8:$E$8,J$9))</f>
        <v>0</v>
      </c>
      <c r="K73" s="15">
        <f>IF($F72="s-curve",$D72+($E72-$D72)*$I$2/(1+EXP($I$3*(COUNT($I$9:K$9)+$I$4))),TREND($D72:$E72,$D$8:$E$8,K$9))</f>
        <v>0</v>
      </c>
      <c r="L73" s="15">
        <f>IF($F72="s-curve",$D72+($E72-$D72)*$I$2/(1+EXP($I$3*(COUNT($I$9:L$9)+$I$4))),TREND($D72:$E72,$D$8:$E$8,L$9))</f>
        <v>0</v>
      </c>
      <c r="M73" s="15">
        <f>IF($F72="s-curve",$D72+($E72-$D72)*$I$2/(1+EXP($I$3*(COUNT($I$9:M$9)+$I$4))),TREND($D72:$E72,$D$8:$E$8,M$9))</f>
        <v>0</v>
      </c>
      <c r="N73" s="15">
        <f>IF($F72="s-curve",$D72+($E72-$D72)*$I$2/(1+EXP($I$3*(COUNT($I$9:N$9)+$I$4))),TREND($D72:$E72,$D$8:$E$8,N$9))</f>
        <v>0</v>
      </c>
      <c r="O73" s="15">
        <f>IF($F72="s-curve",$D72+($E72-$D72)*$I$2/(1+EXP($I$3*(COUNT($I$9:O$9)+$I$4))),TREND($D72:$E72,$D$8:$E$8,O$9))</f>
        <v>0</v>
      </c>
      <c r="P73" s="15">
        <f>IF($F72="s-curve",$D72+($E72-$D72)*$I$2/(1+EXP($I$3*(COUNT($I$9:P$9)+$I$4))),TREND($D72:$E72,$D$8:$E$8,P$9))</f>
        <v>0</v>
      </c>
      <c r="Q73" s="15">
        <f>IF($F72="s-curve",$D72+($E72-$D72)*$I$2/(1+EXP($I$3*(COUNT($I$9:Q$9)+$I$4))),TREND($D72:$E72,$D$8:$E$8,Q$9))</f>
        <v>0</v>
      </c>
      <c r="R73" s="15">
        <f>IF($F72="s-curve",$D72+($E72-$D72)*$I$2/(1+EXP($I$3*(COUNT($I$9:R$9)+$I$4))),TREND($D72:$E72,$D$8:$E$8,R$9))</f>
        <v>0</v>
      </c>
      <c r="S73" s="15">
        <f>IF($F72="s-curve",$D72+($E72-$D72)*$I$2/(1+EXP($I$3*(COUNT($I$9:S$9)+$I$4))),TREND($D72:$E72,$D$8:$E$8,S$9))</f>
        <v>0</v>
      </c>
      <c r="T73" s="15">
        <f>IF($F72="s-curve",$D72+($E72-$D72)*$I$2/(1+EXP($I$3*(COUNT($I$9:T$9)+$I$4))),TREND($D72:$E72,$D$8:$E$8,T$9))</f>
        <v>0</v>
      </c>
      <c r="U73" s="15">
        <f>IF($F72="s-curve",$D72+($E72-$D72)*$I$2/(1+EXP($I$3*(COUNT($I$9:U$9)+$I$4))),TREND($D72:$E72,$D$8:$E$8,U$9))</f>
        <v>0</v>
      </c>
      <c r="V73" s="15">
        <f>IF($F72="s-curve",$D72+($E72-$D72)*$I$2/(1+EXP($I$3*(COUNT($I$9:V$9)+$I$4))),TREND($D72:$E72,$D$8:$E$8,V$9))</f>
        <v>0</v>
      </c>
      <c r="W73" s="15">
        <f>IF($F72="s-curve",$D72+($E72-$D72)*$I$2/(1+EXP($I$3*(COUNT($I$9:W$9)+$I$4))),TREND($D72:$E72,$D$8:$E$8,W$9))</f>
        <v>0</v>
      </c>
      <c r="X73" s="15">
        <f>IF($F72="s-curve",$D72+($E72-$D72)*$I$2/(1+EXP($I$3*(COUNT($I$9:X$9)+$I$4))),TREND($D72:$E72,$D$8:$E$8,X$9))</f>
        <v>0</v>
      </c>
      <c r="Y73" s="15">
        <f>IF($F72="s-curve",$D72+($E72-$D72)*$I$2/(1+EXP($I$3*(COUNT($I$9:Y$9)+$I$4))),TREND($D72:$E72,$D$8:$E$8,Y$9))</f>
        <v>0</v>
      </c>
      <c r="Z73" s="15">
        <f>IF($F72="s-curve",$D72+($E72-$D72)*$I$2/(1+EXP($I$3*(COUNT($I$9:Z$9)+$I$4))),TREND($D72:$E72,$D$8:$E$8,Z$9))</f>
        <v>0</v>
      </c>
      <c r="AA73" s="15">
        <f>IF($F72="s-curve",$D72+($E72-$D72)*$I$2/(1+EXP($I$3*(COUNT($I$9:AA$9)+$I$4))),TREND($D72:$E72,$D$8:$E$8,AA$9))</f>
        <v>0</v>
      </c>
      <c r="AB73" s="15">
        <f>IF($F72="s-curve",$D72+($E72-$D72)*$I$2/(1+EXP($I$3*(COUNT($I$9:AB$9)+$I$4))),TREND($D72:$E72,$D$8:$E$8,AB$9))</f>
        <v>0</v>
      </c>
      <c r="AC73" s="15">
        <f>IF($F72="s-curve",$D72+($E72-$D72)*$I$2/(1+EXP($I$3*(COUNT($I$9:AC$9)+$I$4))),TREND($D72:$E72,$D$8:$E$8,AC$9))</f>
        <v>0</v>
      </c>
      <c r="AD73" s="15">
        <f>IF($F72="s-curve",$D72+($E72-$D72)*$I$2/(1+EXP($I$3*(COUNT($I$9:AD$9)+$I$4))),TREND($D72:$E72,$D$8:$E$8,AD$9))</f>
        <v>0</v>
      </c>
      <c r="AE73" s="15">
        <f>IF($F72="s-curve",$D72+($E72-$D72)*$I$2/(1+EXP($I$3*(COUNT($I$9:AE$9)+$I$4))),TREND($D72:$E72,$D$8:$E$8,AE$9))</f>
        <v>0</v>
      </c>
      <c r="AF73" s="15">
        <f>IF($F72="s-curve",$D72+($E72-$D72)*$I$2/(1+EXP($I$3*(COUNT($I$9:AF$9)+$I$4))),TREND($D72:$E72,$D$8:$E$8,AF$9))</f>
        <v>0</v>
      </c>
      <c r="AG73" s="15">
        <f>IF($F72="s-curve",$D72+($E72-$D72)*$I$2/(1+EXP($I$3*(COUNT($I$9:AG$9)+$I$4))),TREND($D72:$E72,$D$8:$E$8,AG$9))</f>
        <v>0</v>
      </c>
      <c r="AH73" s="15">
        <f>IF($F72="s-curve",$D72+($E72-$D72)*$I$2/(1+EXP($I$3*(COUNT($I$9:AH$9)+$I$4))),TREND($D72:$E72,$D$8:$E$8,AH$9))</f>
        <v>0</v>
      </c>
      <c r="AI73" s="15">
        <f>IF($F72="s-curve",$D72+($E72-$D72)*$I$2/(1+EXP($I$3*(COUNT($I$9:AI$9)+$I$4))),TREND($D72:$E72,$D$8:$E$8,AI$9))</f>
        <v>0</v>
      </c>
      <c r="AJ73" s="15">
        <f>IF($F72="s-curve",$D72+($E72-$D72)*$I$2/(1+EXP($I$3*(COUNT($I$9:AJ$9)+$I$4))),TREND($D72:$E72,$D$8:$E$8,AJ$9))</f>
        <v>0</v>
      </c>
      <c r="AK73" s="15">
        <f>IF($F72="s-curve",$D72+($E72-$D72)*$I$2/(1+EXP($I$3*(COUNT($I$9:AK$9)+$I$4))),TREND($D72:$E72,$D$8:$E$8,AK$9))</f>
        <v>0</v>
      </c>
      <c r="AL73" s="15">
        <f>IF($F72="s-curve",$D72+($E72-$D72)*$I$2/(1+EXP($I$3*(COUNT($I$9:AL$9)+$I$4))),TREND($D72:$E72,$D$8:$E$8,AL$9))</f>
        <v>0</v>
      </c>
      <c r="AM73" s="15">
        <f>IF($F72="s-curve",$D72+($E72-$D72)*$I$2/(1+EXP($I$3*(COUNT($I$9:AM$9)+$I$4))),TREND($D72:$E72,$D$8:$E$8,AM$9))</f>
        <v>0</v>
      </c>
    </row>
    <row r="74" spans="1:39" x14ac:dyDescent="0.2">
      <c r="C74" s="15" t="s">
        <v>4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30"/>
      <c r="I74" s="29">
        <f t="shared" si="3"/>
        <v>0</v>
      </c>
      <c r="J74" s="15">
        <f>IF($F73="s-curve",$D73+($E73-$D73)*$I$2/(1+EXP($I$3*(COUNT($I$9:J$9)+$I$4))),TREND($D73:$E73,$D$8:$E$8,J$9))</f>
        <v>0</v>
      </c>
      <c r="K74" s="15">
        <f>IF($F73="s-curve",$D73+($E73-$D73)*$I$2/(1+EXP($I$3*(COUNT($I$9:K$9)+$I$4))),TREND($D73:$E73,$D$8:$E$8,K$9))</f>
        <v>0</v>
      </c>
      <c r="L74" s="15">
        <f>IF($F73="s-curve",$D73+($E73-$D73)*$I$2/(1+EXP($I$3*(COUNT($I$9:L$9)+$I$4))),TREND($D73:$E73,$D$8:$E$8,L$9))</f>
        <v>0</v>
      </c>
      <c r="M74" s="15">
        <f>IF($F73="s-curve",$D73+($E73-$D73)*$I$2/(1+EXP($I$3*(COUNT($I$9:M$9)+$I$4))),TREND($D73:$E73,$D$8:$E$8,M$9))</f>
        <v>0</v>
      </c>
      <c r="N74" s="15">
        <f>IF($F73="s-curve",$D73+($E73-$D73)*$I$2/(1+EXP($I$3*(COUNT($I$9:N$9)+$I$4))),TREND($D73:$E73,$D$8:$E$8,N$9))</f>
        <v>0</v>
      </c>
      <c r="O74" s="15">
        <f>IF($F73="s-curve",$D73+($E73-$D73)*$I$2/(1+EXP($I$3*(COUNT($I$9:O$9)+$I$4))),TREND($D73:$E73,$D$8:$E$8,O$9))</f>
        <v>0</v>
      </c>
      <c r="P74" s="15">
        <f>IF($F73="s-curve",$D73+($E73-$D73)*$I$2/(1+EXP($I$3*(COUNT($I$9:P$9)+$I$4))),TREND($D73:$E73,$D$8:$E$8,P$9))</f>
        <v>0</v>
      </c>
      <c r="Q74" s="15">
        <f>IF($F73="s-curve",$D73+($E73-$D73)*$I$2/(1+EXP($I$3*(COUNT($I$9:Q$9)+$I$4))),TREND($D73:$E73,$D$8:$E$8,Q$9))</f>
        <v>0</v>
      </c>
      <c r="R74" s="15">
        <f>IF($F73="s-curve",$D73+($E73-$D73)*$I$2/(1+EXP($I$3*(COUNT($I$9:R$9)+$I$4))),TREND($D73:$E73,$D$8:$E$8,R$9))</f>
        <v>0</v>
      </c>
      <c r="S74" s="15">
        <f>IF($F73="s-curve",$D73+($E73-$D73)*$I$2/(1+EXP($I$3*(COUNT($I$9:S$9)+$I$4))),TREND($D73:$E73,$D$8:$E$8,S$9))</f>
        <v>0</v>
      </c>
      <c r="T74" s="15">
        <f>IF($F73="s-curve",$D73+($E73-$D73)*$I$2/(1+EXP($I$3*(COUNT($I$9:T$9)+$I$4))),TREND($D73:$E73,$D$8:$E$8,T$9))</f>
        <v>0</v>
      </c>
      <c r="U74" s="15">
        <f>IF($F73="s-curve",$D73+($E73-$D73)*$I$2/(1+EXP($I$3*(COUNT($I$9:U$9)+$I$4))),TREND($D73:$E73,$D$8:$E$8,U$9))</f>
        <v>0</v>
      </c>
      <c r="V74" s="15">
        <f>IF($F73="s-curve",$D73+($E73-$D73)*$I$2/(1+EXP($I$3*(COUNT($I$9:V$9)+$I$4))),TREND($D73:$E73,$D$8:$E$8,V$9))</f>
        <v>0</v>
      </c>
      <c r="W74" s="15">
        <f>IF($F73="s-curve",$D73+($E73-$D73)*$I$2/(1+EXP($I$3*(COUNT($I$9:W$9)+$I$4))),TREND($D73:$E73,$D$8:$E$8,W$9))</f>
        <v>0</v>
      </c>
      <c r="X74" s="15">
        <f>IF($F73="s-curve",$D73+($E73-$D73)*$I$2/(1+EXP($I$3*(COUNT($I$9:X$9)+$I$4))),TREND($D73:$E73,$D$8:$E$8,X$9))</f>
        <v>0</v>
      </c>
      <c r="Y74" s="15">
        <f>IF($F73="s-curve",$D73+($E73-$D73)*$I$2/(1+EXP($I$3*(COUNT($I$9:Y$9)+$I$4))),TREND($D73:$E73,$D$8:$E$8,Y$9))</f>
        <v>0</v>
      </c>
      <c r="Z74" s="15">
        <f>IF($F73="s-curve",$D73+($E73-$D73)*$I$2/(1+EXP($I$3*(COUNT($I$9:Z$9)+$I$4))),TREND($D73:$E73,$D$8:$E$8,Z$9))</f>
        <v>0</v>
      </c>
      <c r="AA74" s="15">
        <f>IF($F73="s-curve",$D73+($E73-$D73)*$I$2/(1+EXP($I$3*(COUNT($I$9:AA$9)+$I$4))),TREND($D73:$E73,$D$8:$E$8,AA$9))</f>
        <v>0</v>
      </c>
      <c r="AB74" s="15">
        <f>IF($F73="s-curve",$D73+($E73-$D73)*$I$2/(1+EXP($I$3*(COUNT($I$9:AB$9)+$I$4))),TREND($D73:$E73,$D$8:$E$8,AB$9))</f>
        <v>0</v>
      </c>
      <c r="AC74" s="15">
        <f>IF($F73="s-curve",$D73+($E73-$D73)*$I$2/(1+EXP($I$3*(COUNT($I$9:AC$9)+$I$4))),TREND($D73:$E73,$D$8:$E$8,AC$9))</f>
        <v>0</v>
      </c>
      <c r="AD74" s="15">
        <f>IF($F73="s-curve",$D73+($E73-$D73)*$I$2/(1+EXP($I$3*(COUNT($I$9:AD$9)+$I$4))),TREND($D73:$E73,$D$8:$E$8,AD$9))</f>
        <v>0</v>
      </c>
      <c r="AE74" s="15">
        <f>IF($F73="s-curve",$D73+($E73-$D73)*$I$2/(1+EXP($I$3*(COUNT($I$9:AE$9)+$I$4))),TREND($D73:$E73,$D$8:$E$8,AE$9))</f>
        <v>0</v>
      </c>
      <c r="AF74" s="15">
        <f>IF($F73="s-curve",$D73+($E73-$D73)*$I$2/(1+EXP($I$3*(COUNT($I$9:AF$9)+$I$4))),TREND($D73:$E73,$D$8:$E$8,AF$9))</f>
        <v>0</v>
      </c>
      <c r="AG74" s="15">
        <f>IF($F73="s-curve",$D73+($E73-$D73)*$I$2/(1+EXP($I$3*(COUNT($I$9:AG$9)+$I$4))),TREND($D73:$E73,$D$8:$E$8,AG$9))</f>
        <v>0</v>
      </c>
      <c r="AH74" s="15">
        <f>IF($F73="s-curve",$D73+($E73-$D73)*$I$2/(1+EXP($I$3*(COUNT($I$9:AH$9)+$I$4))),TREND($D73:$E73,$D$8:$E$8,AH$9))</f>
        <v>0</v>
      </c>
      <c r="AI74" s="15">
        <f>IF($F73="s-curve",$D73+($E73-$D73)*$I$2/(1+EXP($I$3*(COUNT($I$9:AI$9)+$I$4))),TREND($D73:$E73,$D$8:$E$8,AI$9))</f>
        <v>0</v>
      </c>
      <c r="AJ74" s="15">
        <f>IF($F73="s-curve",$D73+($E73-$D73)*$I$2/(1+EXP($I$3*(COUNT($I$9:AJ$9)+$I$4))),TREND($D73:$E73,$D$8:$E$8,AJ$9))</f>
        <v>0</v>
      </c>
      <c r="AK74" s="15">
        <f>IF($F73="s-curve",$D73+($E73-$D73)*$I$2/(1+EXP($I$3*(COUNT($I$9:AK$9)+$I$4))),TREND($D73:$E73,$D$8:$E$8,AK$9))</f>
        <v>0</v>
      </c>
      <c r="AL74" s="15">
        <f>IF($F73="s-curve",$D73+($E73-$D73)*$I$2/(1+EXP($I$3*(COUNT($I$9:AL$9)+$I$4))),TREND($D73:$E73,$D$8:$E$8,AL$9))</f>
        <v>0</v>
      </c>
      <c r="AM74" s="15">
        <f>IF($F73="s-curve",$D73+($E73-$D73)*$I$2/(1+EXP($I$3*(COUNT($I$9:AM$9)+$I$4))),TREND($D73:$E73,$D$8:$E$8,AM$9))</f>
        <v>0</v>
      </c>
    </row>
    <row r="75" spans="1:39" x14ac:dyDescent="0.2">
      <c r="C75" s="15" t="s">
        <v>5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30"/>
      <c r="I75" s="29">
        <f t="shared" si="3"/>
        <v>0</v>
      </c>
      <c r="J75" s="15">
        <f>IF($F74="s-curve",$D74+($E74-$D74)*$I$2/(1+EXP($I$3*(COUNT($I$9:J$9)+$I$4))),TREND($D74:$E74,$D$8:$E$8,J$9))</f>
        <v>0</v>
      </c>
      <c r="K75" s="15">
        <f>IF($F74="s-curve",$D74+($E74-$D74)*$I$2/(1+EXP($I$3*(COUNT($I$9:K$9)+$I$4))),TREND($D74:$E74,$D$8:$E$8,K$9))</f>
        <v>0</v>
      </c>
      <c r="L75" s="15">
        <f>IF($F74="s-curve",$D74+($E74-$D74)*$I$2/(1+EXP($I$3*(COUNT($I$9:L$9)+$I$4))),TREND($D74:$E74,$D$8:$E$8,L$9))</f>
        <v>0</v>
      </c>
      <c r="M75" s="15">
        <f>IF($F74="s-curve",$D74+($E74-$D74)*$I$2/(1+EXP($I$3*(COUNT($I$9:M$9)+$I$4))),TREND($D74:$E74,$D$8:$E$8,M$9))</f>
        <v>0</v>
      </c>
      <c r="N75" s="15">
        <f>IF($F74="s-curve",$D74+($E74-$D74)*$I$2/(1+EXP($I$3*(COUNT($I$9:N$9)+$I$4))),TREND($D74:$E74,$D$8:$E$8,N$9))</f>
        <v>0</v>
      </c>
      <c r="O75" s="15">
        <f>IF($F74="s-curve",$D74+($E74-$D74)*$I$2/(1+EXP($I$3*(COUNT($I$9:O$9)+$I$4))),TREND($D74:$E74,$D$8:$E$8,O$9))</f>
        <v>0</v>
      </c>
      <c r="P75" s="15">
        <f>IF($F74="s-curve",$D74+($E74-$D74)*$I$2/(1+EXP($I$3*(COUNT($I$9:P$9)+$I$4))),TREND($D74:$E74,$D$8:$E$8,P$9))</f>
        <v>0</v>
      </c>
      <c r="Q75" s="15">
        <f>IF($F74="s-curve",$D74+($E74-$D74)*$I$2/(1+EXP($I$3*(COUNT($I$9:Q$9)+$I$4))),TREND($D74:$E74,$D$8:$E$8,Q$9))</f>
        <v>0</v>
      </c>
      <c r="R75" s="15">
        <f>IF($F74="s-curve",$D74+($E74-$D74)*$I$2/(1+EXP($I$3*(COUNT($I$9:R$9)+$I$4))),TREND($D74:$E74,$D$8:$E$8,R$9))</f>
        <v>0</v>
      </c>
      <c r="S75" s="15">
        <f>IF($F74="s-curve",$D74+($E74-$D74)*$I$2/(1+EXP($I$3*(COUNT($I$9:S$9)+$I$4))),TREND($D74:$E74,$D$8:$E$8,S$9))</f>
        <v>0</v>
      </c>
      <c r="T75" s="15">
        <f>IF($F74="s-curve",$D74+($E74-$D74)*$I$2/(1+EXP($I$3*(COUNT($I$9:T$9)+$I$4))),TREND($D74:$E74,$D$8:$E$8,T$9))</f>
        <v>0</v>
      </c>
      <c r="U75" s="15">
        <f>IF($F74="s-curve",$D74+($E74-$D74)*$I$2/(1+EXP($I$3*(COUNT($I$9:U$9)+$I$4))),TREND($D74:$E74,$D$8:$E$8,U$9))</f>
        <v>0</v>
      </c>
      <c r="V75" s="15">
        <f>IF($F74="s-curve",$D74+($E74-$D74)*$I$2/(1+EXP($I$3*(COUNT($I$9:V$9)+$I$4))),TREND($D74:$E74,$D$8:$E$8,V$9))</f>
        <v>0</v>
      </c>
      <c r="W75" s="15">
        <f>IF($F74="s-curve",$D74+($E74-$D74)*$I$2/(1+EXP($I$3*(COUNT($I$9:W$9)+$I$4))),TREND($D74:$E74,$D$8:$E$8,W$9))</f>
        <v>0</v>
      </c>
      <c r="X75" s="15">
        <f>IF($F74="s-curve",$D74+($E74-$D74)*$I$2/(1+EXP($I$3*(COUNT($I$9:X$9)+$I$4))),TREND($D74:$E74,$D$8:$E$8,X$9))</f>
        <v>0</v>
      </c>
      <c r="Y75" s="15">
        <f>IF($F74="s-curve",$D74+($E74-$D74)*$I$2/(1+EXP($I$3*(COUNT($I$9:Y$9)+$I$4))),TREND($D74:$E74,$D$8:$E$8,Y$9))</f>
        <v>0</v>
      </c>
      <c r="Z75" s="15">
        <f>IF($F74="s-curve",$D74+($E74-$D74)*$I$2/(1+EXP($I$3*(COUNT($I$9:Z$9)+$I$4))),TREND($D74:$E74,$D$8:$E$8,Z$9))</f>
        <v>0</v>
      </c>
      <c r="AA75" s="15">
        <f>IF($F74="s-curve",$D74+($E74-$D74)*$I$2/(1+EXP($I$3*(COUNT($I$9:AA$9)+$I$4))),TREND($D74:$E74,$D$8:$E$8,AA$9))</f>
        <v>0</v>
      </c>
      <c r="AB75" s="15">
        <f>IF($F74="s-curve",$D74+($E74-$D74)*$I$2/(1+EXP($I$3*(COUNT($I$9:AB$9)+$I$4))),TREND($D74:$E74,$D$8:$E$8,AB$9))</f>
        <v>0</v>
      </c>
      <c r="AC75" s="15">
        <f>IF($F74="s-curve",$D74+($E74-$D74)*$I$2/(1+EXP($I$3*(COUNT($I$9:AC$9)+$I$4))),TREND($D74:$E74,$D$8:$E$8,AC$9))</f>
        <v>0</v>
      </c>
      <c r="AD75" s="15">
        <f>IF($F74="s-curve",$D74+($E74-$D74)*$I$2/(1+EXP($I$3*(COUNT($I$9:AD$9)+$I$4))),TREND($D74:$E74,$D$8:$E$8,AD$9))</f>
        <v>0</v>
      </c>
      <c r="AE75" s="15">
        <f>IF($F74="s-curve",$D74+($E74-$D74)*$I$2/(1+EXP($I$3*(COUNT($I$9:AE$9)+$I$4))),TREND($D74:$E74,$D$8:$E$8,AE$9))</f>
        <v>0</v>
      </c>
      <c r="AF75" s="15">
        <f>IF($F74="s-curve",$D74+($E74-$D74)*$I$2/(1+EXP($I$3*(COUNT($I$9:AF$9)+$I$4))),TREND($D74:$E74,$D$8:$E$8,AF$9))</f>
        <v>0</v>
      </c>
      <c r="AG75" s="15">
        <f>IF($F74="s-curve",$D74+($E74-$D74)*$I$2/(1+EXP($I$3*(COUNT($I$9:AG$9)+$I$4))),TREND($D74:$E74,$D$8:$E$8,AG$9))</f>
        <v>0</v>
      </c>
      <c r="AH75" s="15">
        <f>IF($F74="s-curve",$D74+($E74-$D74)*$I$2/(1+EXP($I$3*(COUNT($I$9:AH$9)+$I$4))),TREND($D74:$E74,$D$8:$E$8,AH$9))</f>
        <v>0</v>
      </c>
      <c r="AI75" s="15">
        <f>IF($F74="s-curve",$D74+($E74-$D74)*$I$2/(1+EXP($I$3*(COUNT($I$9:AI$9)+$I$4))),TREND($D74:$E74,$D$8:$E$8,AI$9))</f>
        <v>0</v>
      </c>
      <c r="AJ75" s="15">
        <f>IF($F74="s-curve",$D74+($E74-$D74)*$I$2/(1+EXP($I$3*(COUNT($I$9:AJ$9)+$I$4))),TREND($D74:$E74,$D$8:$E$8,AJ$9))</f>
        <v>0</v>
      </c>
      <c r="AK75" s="15">
        <f>IF($F74="s-curve",$D74+($E74-$D74)*$I$2/(1+EXP($I$3*(COUNT($I$9:AK$9)+$I$4))),TREND($D74:$E74,$D$8:$E$8,AK$9))</f>
        <v>0</v>
      </c>
      <c r="AL75" s="15">
        <f>IF($F74="s-curve",$D74+($E74-$D74)*$I$2/(1+EXP($I$3*(COUNT($I$9:AL$9)+$I$4))),TREND($D74:$E74,$D$8:$E$8,AL$9))</f>
        <v>0</v>
      </c>
      <c r="AM75" s="15">
        <f>IF($F74="s-curve",$D74+($E74-$D74)*$I$2/(1+EXP($I$3*(COUNT($I$9:AM$9)+$I$4))),TREND($D74:$E74,$D$8:$E$8,AM$9))</f>
        <v>0</v>
      </c>
    </row>
    <row r="76" spans="1:39" x14ac:dyDescent="0.2">
      <c r="C76" s="15" t="s">
        <v>6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30"/>
      <c r="I76" s="29">
        <f t="shared" si="3"/>
        <v>1</v>
      </c>
      <c r="J76" s="15">
        <f>IF($F75="s-curve",$D75+($E75-$D75)*$I$2/(1+EXP($I$3*(COUNT($I$9:J$9)+$I$4))),TREND($D75:$E75,$D$8:$E$8,J$9))</f>
        <v>1</v>
      </c>
      <c r="K76" s="15">
        <f>IF($F75="s-curve",$D75+($E75-$D75)*$I$2/(1+EXP($I$3*(COUNT($I$9:K$9)+$I$4))),TREND($D75:$E75,$D$8:$E$8,K$9))</f>
        <v>1</v>
      </c>
      <c r="L76" s="15">
        <f>IF($F75="s-curve",$D75+($E75-$D75)*$I$2/(1+EXP($I$3*(COUNT($I$9:L$9)+$I$4))),TREND($D75:$E75,$D$8:$E$8,L$9))</f>
        <v>1</v>
      </c>
      <c r="M76" s="15">
        <f>IF($F75="s-curve",$D75+($E75-$D75)*$I$2/(1+EXP($I$3*(COUNT($I$9:M$9)+$I$4))),TREND($D75:$E75,$D$8:$E$8,M$9))</f>
        <v>1</v>
      </c>
      <c r="N76" s="15">
        <f>IF($F75="s-curve",$D75+($E75-$D75)*$I$2/(1+EXP($I$3*(COUNT($I$9:N$9)+$I$4))),TREND($D75:$E75,$D$8:$E$8,N$9))</f>
        <v>1</v>
      </c>
      <c r="O76" s="15">
        <f>IF($F75="s-curve",$D75+($E75-$D75)*$I$2/(1+EXP($I$3*(COUNT($I$9:O$9)+$I$4))),TREND($D75:$E75,$D$8:$E$8,O$9))</f>
        <v>1</v>
      </c>
      <c r="P76" s="15">
        <f>IF($F75="s-curve",$D75+($E75-$D75)*$I$2/(1+EXP($I$3*(COUNT($I$9:P$9)+$I$4))),TREND($D75:$E75,$D$8:$E$8,P$9))</f>
        <v>1</v>
      </c>
      <c r="Q76" s="15">
        <f>IF($F75="s-curve",$D75+($E75-$D75)*$I$2/(1+EXP($I$3*(COUNT($I$9:Q$9)+$I$4))),TREND($D75:$E75,$D$8:$E$8,Q$9))</f>
        <v>1</v>
      </c>
      <c r="R76" s="15">
        <f>IF($F75="s-curve",$D75+($E75-$D75)*$I$2/(1+EXP($I$3*(COUNT($I$9:R$9)+$I$4))),TREND($D75:$E75,$D$8:$E$8,R$9))</f>
        <v>1</v>
      </c>
      <c r="S76" s="15">
        <f>IF($F75="s-curve",$D75+($E75-$D75)*$I$2/(1+EXP($I$3*(COUNT($I$9:S$9)+$I$4))),TREND($D75:$E75,$D$8:$E$8,S$9))</f>
        <v>1</v>
      </c>
      <c r="T76" s="15">
        <f>IF($F75="s-curve",$D75+($E75-$D75)*$I$2/(1+EXP($I$3*(COUNT($I$9:T$9)+$I$4))),TREND($D75:$E75,$D$8:$E$8,T$9))</f>
        <v>1</v>
      </c>
      <c r="U76" s="15">
        <f>IF($F75="s-curve",$D75+($E75-$D75)*$I$2/(1+EXP($I$3*(COUNT($I$9:U$9)+$I$4))),TREND($D75:$E75,$D$8:$E$8,U$9))</f>
        <v>1</v>
      </c>
      <c r="V76" s="15">
        <f>IF($F75="s-curve",$D75+($E75-$D75)*$I$2/(1+EXP($I$3*(COUNT($I$9:V$9)+$I$4))),TREND($D75:$E75,$D$8:$E$8,V$9))</f>
        <v>1</v>
      </c>
      <c r="W76" s="15">
        <f>IF($F75="s-curve",$D75+($E75-$D75)*$I$2/(1+EXP($I$3*(COUNT($I$9:W$9)+$I$4))),TREND($D75:$E75,$D$8:$E$8,W$9))</f>
        <v>1</v>
      </c>
      <c r="X76" s="15">
        <f>IF($F75="s-curve",$D75+($E75-$D75)*$I$2/(1+EXP($I$3*(COUNT($I$9:X$9)+$I$4))),TREND($D75:$E75,$D$8:$E$8,X$9))</f>
        <v>1</v>
      </c>
      <c r="Y76" s="15">
        <f>IF($F75="s-curve",$D75+($E75-$D75)*$I$2/(1+EXP($I$3*(COUNT($I$9:Y$9)+$I$4))),TREND($D75:$E75,$D$8:$E$8,Y$9))</f>
        <v>1</v>
      </c>
      <c r="Z76" s="15">
        <f>IF($F75="s-curve",$D75+($E75-$D75)*$I$2/(1+EXP($I$3*(COUNT($I$9:Z$9)+$I$4))),TREND($D75:$E75,$D$8:$E$8,Z$9))</f>
        <v>1</v>
      </c>
      <c r="AA76" s="15">
        <f>IF($F75="s-curve",$D75+($E75-$D75)*$I$2/(1+EXP($I$3*(COUNT($I$9:AA$9)+$I$4))),TREND($D75:$E75,$D$8:$E$8,AA$9))</f>
        <v>1</v>
      </c>
      <c r="AB76" s="15">
        <f>IF($F75="s-curve",$D75+($E75-$D75)*$I$2/(1+EXP($I$3*(COUNT($I$9:AB$9)+$I$4))),TREND($D75:$E75,$D$8:$E$8,AB$9))</f>
        <v>1</v>
      </c>
      <c r="AC76" s="15">
        <f>IF($F75="s-curve",$D75+($E75-$D75)*$I$2/(1+EXP($I$3*(COUNT($I$9:AC$9)+$I$4))),TREND($D75:$E75,$D$8:$E$8,AC$9))</f>
        <v>1</v>
      </c>
      <c r="AD76" s="15">
        <f>IF($F75="s-curve",$D75+($E75-$D75)*$I$2/(1+EXP($I$3*(COUNT($I$9:AD$9)+$I$4))),TREND($D75:$E75,$D$8:$E$8,AD$9))</f>
        <v>1</v>
      </c>
      <c r="AE76" s="15">
        <f>IF($F75="s-curve",$D75+($E75-$D75)*$I$2/(1+EXP($I$3*(COUNT($I$9:AE$9)+$I$4))),TREND($D75:$E75,$D$8:$E$8,AE$9))</f>
        <v>1</v>
      </c>
      <c r="AF76" s="15">
        <f>IF($F75="s-curve",$D75+($E75-$D75)*$I$2/(1+EXP($I$3*(COUNT($I$9:AF$9)+$I$4))),TREND($D75:$E75,$D$8:$E$8,AF$9))</f>
        <v>1</v>
      </c>
      <c r="AG76" s="15">
        <f>IF($F75="s-curve",$D75+($E75-$D75)*$I$2/(1+EXP($I$3*(COUNT($I$9:AG$9)+$I$4))),TREND($D75:$E75,$D$8:$E$8,AG$9))</f>
        <v>1</v>
      </c>
      <c r="AH76" s="15">
        <f>IF($F75="s-curve",$D75+($E75-$D75)*$I$2/(1+EXP($I$3*(COUNT($I$9:AH$9)+$I$4))),TREND($D75:$E75,$D$8:$E$8,AH$9))</f>
        <v>1</v>
      </c>
      <c r="AI76" s="15">
        <f>IF($F75="s-curve",$D75+($E75-$D75)*$I$2/(1+EXP($I$3*(COUNT($I$9:AI$9)+$I$4))),TREND($D75:$E75,$D$8:$E$8,AI$9))</f>
        <v>1</v>
      </c>
      <c r="AJ76" s="15">
        <f>IF($F75="s-curve",$D75+($E75-$D75)*$I$2/(1+EXP($I$3*(COUNT($I$9:AJ$9)+$I$4))),TREND($D75:$E75,$D$8:$E$8,AJ$9))</f>
        <v>1</v>
      </c>
      <c r="AK76" s="15">
        <f>IF($F75="s-curve",$D75+($E75-$D75)*$I$2/(1+EXP($I$3*(COUNT($I$9:AK$9)+$I$4))),TREND($D75:$E75,$D$8:$E$8,AK$9))</f>
        <v>1</v>
      </c>
      <c r="AL76" s="15">
        <f>IF($F75="s-curve",$D75+($E75-$D75)*$I$2/(1+EXP($I$3*(COUNT($I$9:AL$9)+$I$4))),TREND($D75:$E75,$D$8:$E$8,AL$9))</f>
        <v>1</v>
      </c>
      <c r="AM76" s="15">
        <f>IF($F75="s-curve",$D75+($E75-$D75)*$I$2/(1+EXP($I$3*(COUNT($I$9:AM$9)+$I$4))),TREND($D75:$E75,$D$8:$E$8,AM$9))</f>
        <v>1</v>
      </c>
    </row>
    <row r="77" spans="1:39" x14ac:dyDescent="0.2">
      <c r="C77" s="15" t="s">
        <v>128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30"/>
      <c r="I77" s="29">
        <f t="shared" si="3"/>
        <v>0</v>
      </c>
      <c r="J77" s="15">
        <f>IF($F76="s-curve",$D76+($E76-$D76)*$I$2/(1+EXP($I$3*(COUNT($I$9:J$9)+$I$4))),TREND($D76:$E76,$D$8:$E$8,J$9))</f>
        <v>0</v>
      </c>
      <c r="K77" s="15">
        <f>IF($F76="s-curve",$D76+($E76-$D76)*$I$2/(1+EXP($I$3*(COUNT($I$9:K$9)+$I$4))),TREND($D76:$E76,$D$8:$E$8,K$9))</f>
        <v>0</v>
      </c>
      <c r="L77" s="15">
        <f>IF($F76="s-curve",$D76+($E76-$D76)*$I$2/(1+EXP($I$3*(COUNT($I$9:L$9)+$I$4))),TREND($D76:$E76,$D$8:$E$8,L$9))</f>
        <v>0</v>
      </c>
      <c r="M77" s="15">
        <f>IF($F76="s-curve",$D76+($E76-$D76)*$I$2/(1+EXP($I$3*(COUNT($I$9:M$9)+$I$4))),TREND($D76:$E76,$D$8:$E$8,M$9))</f>
        <v>0</v>
      </c>
      <c r="N77" s="15">
        <f>IF($F76="s-curve",$D76+($E76-$D76)*$I$2/(1+EXP($I$3*(COUNT($I$9:N$9)+$I$4))),TREND($D76:$E76,$D$8:$E$8,N$9))</f>
        <v>0</v>
      </c>
      <c r="O77" s="15">
        <f>IF($F76="s-curve",$D76+($E76-$D76)*$I$2/(1+EXP($I$3*(COUNT($I$9:O$9)+$I$4))),TREND($D76:$E76,$D$8:$E$8,O$9))</f>
        <v>0</v>
      </c>
      <c r="P77" s="15">
        <f>IF($F76="s-curve",$D76+($E76-$D76)*$I$2/(1+EXP($I$3*(COUNT($I$9:P$9)+$I$4))),TREND($D76:$E76,$D$8:$E$8,P$9))</f>
        <v>0</v>
      </c>
      <c r="Q77" s="15">
        <f>IF($F76="s-curve",$D76+($E76-$D76)*$I$2/(1+EXP($I$3*(COUNT($I$9:Q$9)+$I$4))),TREND($D76:$E76,$D$8:$E$8,Q$9))</f>
        <v>0</v>
      </c>
      <c r="R77" s="15">
        <f>IF($F76="s-curve",$D76+($E76-$D76)*$I$2/(1+EXP($I$3*(COUNT($I$9:R$9)+$I$4))),TREND($D76:$E76,$D$8:$E$8,R$9))</f>
        <v>0</v>
      </c>
      <c r="S77" s="15">
        <f>IF($F76="s-curve",$D76+($E76-$D76)*$I$2/(1+EXP($I$3*(COUNT($I$9:S$9)+$I$4))),TREND($D76:$E76,$D$8:$E$8,S$9))</f>
        <v>0</v>
      </c>
      <c r="T77" s="15">
        <f>IF($F76="s-curve",$D76+($E76-$D76)*$I$2/(1+EXP($I$3*(COUNT($I$9:T$9)+$I$4))),TREND($D76:$E76,$D$8:$E$8,T$9))</f>
        <v>0</v>
      </c>
      <c r="U77" s="15">
        <f>IF($F76="s-curve",$D76+($E76-$D76)*$I$2/(1+EXP($I$3*(COUNT($I$9:U$9)+$I$4))),TREND($D76:$E76,$D$8:$E$8,U$9))</f>
        <v>0</v>
      </c>
      <c r="V77" s="15">
        <f>IF($F76="s-curve",$D76+($E76-$D76)*$I$2/(1+EXP($I$3*(COUNT($I$9:V$9)+$I$4))),TREND($D76:$E76,$D$8:$E$8,V$9))</f>
        <v>0</v>
      </c>
      <c r="W77" s="15">
        <f>IF($F76="s-curve",$D76+($E76-$D76)*$I$2/(1+EXP($I$3*(COUNT($I$9:W$9)+$I$4))),TREND($D76:$E76,$D$8:$E$8,W$9))</f>
        <v>0</v>
      </c>
      <c r="X77" s="15">
        <f>IF($F76="s-curve",$D76+($E76-$D76)*$I$2/(1+EXP($I$3*(COUNT($I$9:X$9)+$I$4))),TREND($D76:$E76,$D$8:$E$8,X$9))</f>
        <v>0</v>
      </c>
      <c r="Y77" s="15">
        <f>IF($F76="s-curve",$D76+($E76-$D76)*$I$2/(1+EXP($I$3*(COUNT($I$9:Y$9)+$I$4))),TREND($D76:$E76,$D$8:$E$8,Y$9))</f>
        <v>0</v>
      </c>
      <c r="Z77" s="15">
        <f>IF($F76="s-curve",$D76+($E76-$D76)*$I$2/(1+EXP($I$3*(COUNT($I$9:Z$9)+$I$4))),TREND($D76:$E76,$D$8:$E$8,Z$9))</f>
        <v>0</v>
      </c>
      <c r="AA77" s="15">
        <f>IF($F76="s-curve",$D76+($E76-$D76)*$I$2/(1+EXP($I$3*(COUNT($I$9:AA$9)+$I$4))),TREND($D76:$E76,$D$8:$E$8,AA$9))</f>
        <v>0</v>
      </c>
      <c r="AB77" s="15">
        <f>IF($F76="s-curve",$D76+($E76-$D76)*$I$2/(1+EXP($I$3*(COUNT($I$9:AB$9)+$I$4))),TREND($D76:$E76,$D$8:$E$8,AB$9))</f>
        <v>0</v>
      </c>
      <c r="AC77" s="15">
        <f>IF($F76="s-curve",$D76+($E76-$D76)*$I$2/(1+EXP($I$3*(COUNT($I$9:AC$9)+$I$4))),TREND($D76:$E76,$D$8:$E$8,AC$9))</f>
        <v>0</v>
      </c>
      <c r="AD77" s="15">
        <f>IF($F76="s-curve",$D76+($E76-$D76)*$I$2/(1+EXP($I$3*(COUNT($I$9:AD$9)+$I$4))),TREND($D76:$E76,$D$8:$E$8,AD$9))</f>
        <v>0</v>
      </c>
      <c r="AE77" s="15">
        <f>IF($F76="s-curve",$D76+($E76-$D76)*$I$2/(1+EXP($I$3*(COUNT($I$9:AE$9)+$I$4))),TREND($D76:$E76,$D$8:$E$8,AE$9))</f>
        <v>0</v>
      </c>
      <c r="AF77" s="15">
        <f>IF($F76="s-curve",$D76+($E76-$D76)*$I$2/(1+EXP($I$3*(COUNT($I$9:AF$9)+$I$4))),TREND($D76:$E76,$D$8:$E$8,AF$9))</f>
        <v>0</v>
      </c>
      <c r="AG77" s="15">
        <f>IF($F76="s-curve",$D76+($E76-$D76)*$I$2/(1+EXP($I$3*(COUNT($I$9:AG$9)+$I$4))),TREND($D76:$E76,$D$8:$E$8,AG$9))</f>
        <v>0</v>
      </c>
      <c r="AH77" s="15">
        <f>IF($F76="s-curve",$D76+($E76-$D76)*$I$2/(1+EXP($I$3*(COUNT($I$9:AH$9)+$I$4))),TREND($D76:$E76,$D$8:$E$8,AH$9))</f>
        <v>0</v>
      </c>
      <c r="AI77" s="15">
        <f>IF($F76="s-curve",$D76+($E76-$D76)*$I$2/(1+EXP($I$3*(COUNT($I$9:AI$9)+$I$4))),TREND($D76:$E76,$D$8:$E$8,AI$9))</f>
        <v>0</v>
      </c>
      <c r="AJ77" s="15">
        <f>IF($F76="s-curve",$D76+($E76-$D76)*$I$2/(1+EXP($I$3*(COUNT($I$9:AJ$9)+$I$4))),TREND($D76:$E76,$D$8:$E$8,AJ$9))</f>
        <v>0</v>
      </c>
      <c r="AK77" s="15">
        <f>IF($F76="s-curve",$D76+($E76-$D76)*$I$2/(1+EXP($I$3*(COUNT($I$9:AK$9)+$I$4))),TREND($D76:$E76,$D$8:$E$8,AK$9))</f>
        <v>0</v>
      </c>
      <c r="AL77" s="15">
        <f>IF($F76="s-curve",$D76+($E76-$D76)*$I$2/(1+EXP($I$3*(COUNT($I$9:AL$9)+$I$4))),TREND($D76:$E76,$D$8:$E$8,AL$9))</f>
        <v>0</v>
      </c>
      <c r="AM77" s="15">
        <f>IF($F76="s-curve",$D76+($E76-$D76)*$I$2/(1+EXP($I$3*(COUNT($I$9:AM$9)+$I$4))),TREND($D76:$E76,$D$8:$E$8,AM$9))</f>
        <v>0</v>
      </c>
    </row>
    <row r="78" spans="1:39" ht="16" thickBot="1" x14ac:dyDescent="0.25">
      <c r="A78" s="32"/>
      <c r="B78" s="32"/>
      <c r="C78" s="32" t="s">
        <v>129</v>
      </c>
      <c r="D78" s="32">
        <v>0</v>
      </c>
      <c r="E78" s="32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30"/>
      <c r="I78" s="29">
        <f t="shared" si="3"/>
        <v>0</v>
      </c>
      <c r="J78" s="15">
        <f>IF($F77="s-curve",$D77+($E77-$D77)*$I$2/(1+EXP($I$3*(COUNT($I$9:J$9)+$I$4))),TREND($D77:$E77,$D$8:$E$8,J$9))</f>
        <v>0</v>
      </c>
      <c r="K78" s="15">
        <f>IF($F77="s-curve",$D77+($E77-$D77)*$I$2/(1+EXP($I$3*(COUNT($I$9:K$9)+$I$4))),TREND($D77:$E77,$D$8:$E$8,K$9))</f>
        <v>0</v>
      </c>
      <c r="L78" s="15">
        <f>IF($F77="s-curve",$D77+($E77-$D77)*$I$2/(1+EXP($I$3*(COUNT($I$9:L$9)+$I$4))),TREND($D77:$E77,$D$8:$E$8,L$9))</f>
        <v>0</v>
      </c>
      <c r="M78" s="15">
        <f>IF($F77="s-curve",$D77+($E77-$D77)*$I$2/(1+EXP($I$3*(COUNT($I$9:M$9)+$I$4))),TREND($D77:$E77,$D$8:$E$8,M$9))</f>
        <v>0</v>
      </c>
      <c r="N78" s="15">
        <f>IF($F77="s-curve",$D77+($E77-$D77)*$I$2/(1+EXP($I$3*(COUNT($I$9:N$9)+$I$4))),TREND($D77:$E77,$D$8:$E$8,N$9))</f>
        <v>0</v>
      </c>
      <c r="O78" s="15">
        <f>IF($F77="s-curve",$D77+($E77-$D77)*$I$2/(1+EXP($I$3*(COUNT($I$9:O$9)+$I$4))),TREND($D77:$E77,$D$8:$E$8,O$9))</f>
        <v>0</v>
      </c>
      <c r="P78" s="15">
        <f>IF($F77="s-curve",$D77+($E77-$D77)*$I$2/(1+EXP($I$3*(COUNT($I$9:P$9)+$I$4))),TREND($D77:$E77,$D$8:$E$8,P$9))</f>
        <v>0</v>
      </c>
      <c r="Q78" s="15">
        <f>IF($F77="s-curve",$D77+($E77-$D77)*$I$2/(1+EXP($I$3*(COUNT($I$9:Q$9)+$I$4))),TREND($D77:$E77,$D$8:$E$8,Q$9))</f>
        <v>0</v>
      </c>
      <c r="R78" s="15">
        <f>IF($F77="s-curve",$D77+($E77-$D77)*$I$2/(1+EXP($I$3*(COUNT($I$9:R$9)+$I$4))),TREND($D77:$E77,$D$8:$E$8,R$9))</f>
        <v>0</v>
      </c>
      <c r="S78" s="15">
        <f>IF($F77="s-curve",$D77+($E77-$D77)*$I$2/(1+EXP($I$3*(COUNT($I$9:S$9)+$I$4))),TREND($D77:$E77,$D$8:$E$8,S$9))</f>
        <v>0</v>
      </c>
      <c r="T78" s="15">
        <f>IF($F77="s-curve",$D77+($E77-$D77)*$I$2/(1+EXP($I$3*(COUNT($I$9:T$9)+$I$4))),TREND($D77:$E77,$D$8:$E$8,T$9))</f>
        <v>0</v>
      </c>
      <c r="U78" s="15">
        <f>IF($F77="s-curve",$D77+($E77-$D77)*$I$2/(1+EXP($I$3*(COUNT($I$9:U$9)+$I$4))),TREND($D77:$E77,$D$8:$E$8,U$9))</f>
        <v>0</v>
      </c>
      <c r="V78" s="15">
        <f>IF($F77="s-curve",$D77+($E77-$D77)*$I$2/(1+EXP($I$3*(COUNT($I$9:V$9)+$I$4))),TREND($D77:$E77,$D$8:$E$8,V$9))</f>
        <v>0</v>
      </c>
      <c r="W78" s="15">
        <f>IF($F77="s-curve",$D77+($E77-$D77)*$I$2/(1+EXP($I$3*(COUNT($I$9:W$9)+$I$4))),TREND($D77:$E77,$D$8:$E$8,W$9))</f>
        <v>0</v>
      </c>
      <c r="X78" s="15">
        <f>IF($F77="s-curve",$D77+($E77-$D77)*$I$2/(1+EXP($I$3*(COUNT($I$9:X$9)+$I$4))),TREND($D77:$E77,$D$8:$E$8,X$9))</f>
        <v>0</v>
      </c>
      <c r="Y78" s="15">
        <f>IF($F77="s-curve",$D77+($E77-$D77)*$I$2/(1+EXP($I$3*(COUNT($I$9:Y$9)+$I$4))),TREND($D77:$E77,$D$8:$E$8,Y$9))</f>
        <v>0</v>
      </c>
      <c r="Z78" s="15">
        <f>IF($F77="s-curve",$D77+($E77-$D77)*$I$2/(1+EXP($I$3*(COUNT($I$9:Z$9)+$I$4))),TREND($D77:$E77,$D$8:$E$8,Z$9))</f>
        <v>0</v>
      </c>
      <c r="AA78" s="15">
        <f>IF($F77="s-curve",$D77+($E77-$D77)*$I$2/(1+EXP($I$3*(COUNT($I$9:AA$9)+$I$4))),TREND($D77:$E77,$D$8:$E$8,AA$9))</f>
        <v>0</v>
      </c>
      <c r="AB78" s="15">
        <f>IF($F77="s-curve",$D77+($E77-$D77)*$I$2/(1+EXP($I$3*(COUNT($I$9:AB$9)+$I$4))),TREND($D77:$E77,$D$8:$E$8,AB$9))</f>
        <v>0</v>
      </c>
      <c r="AC78" s="15">
        <f>IF($F77="s-curve",$D77+($E77-$D77)*$I$2/(1+EXP($I$3*(COUNT($I$9:AC$9)+$I$4))),TREND($D77:$E77,$D$8:$E$8,AC$9))</f>
        <v>0</v>
      </c>
      <c r="AD78" s="15">
        <f>IF($F77="s-curve",$D77+($E77-$D77)*$I$2/(1+EXP($I$3*(COUNT($I$9:AD$9)+$I$4))),TREND($D77:$E77,$D$8:$E$8,AD$9))</f>
        <v>0</v>
      </c>
      <c r="AE78" s="15">
        <f>IF($F77="s-curve",$D77+($E77-$D77)*$I$2/(1+EXP($I$3*(COUNT($I$9:AE$9)+$I$4))),TREND($D77:$E77,$D$8:$E$8,AE$9))</f>
        <v>0</v>
      </c>
      <c r="AF78" s="15">
        <f>IF($F77="s-curve",$D77+($E77-$D77)*$I$2/(1+EXP($I$3*(COUNT($I$9:AF$9)+$I$4))),TREND($D77:$E77,$D$8:$E$8,AF$9))</f>
        <v>0</v>
      </c>
      <c r="AG78" s="15">
        <f>IF($F77="s-curve",$D77+($E77-$D77)*$I$2/(1+EXP($I$3*(COUNT($I$9:AG$9)+$I$4))),TREND($D77:$E77,$D$8:$E$8,AG$9))</f>
        <v>0</v>
      </c>
      <c r="AH78" s="15">
        <f>IF($F77="s-curve",$D77+($E77-$D77)*$I$2/(1+EXP($I$3*(COUNT($I$9:AH$9)+$I$4))),TREND($D77:$E77,$D$8:$E$8,AH$9))</f>
        <v>0</v>
      </c>
      <c r="AI78" s="15">
        <f>IF($F77="s-curve",$D77+($E77-$D77)*$I$2/(1+EXP($I$3*(COUNT($I$9:AI$9)+$I$4))),TREND($D77:$E77,$D$8:$E$8,AI$9))</f>
        <v>0</v>
      </c>
      <c r="AJ78" s="15">
        <f>IF($F77="s-curve",$D77+($E77-$D77)*$I$2/(1+EXP($I$3*(COUNT($I$9:AJ$9)+$I$4))),TREND($D77:$E77,$D$8:$E$8,AJ$9))</f>
        <v>0</v>
      </c>
      <c r="AK78" s="15">
        <f>IF($F77="s-curve",$D77+($E77-$D77)*$I$2/(1+EXP($I$3*(COUNT($I$9:AK$9)+$I$4))),TREND($D77:$E77,$D$8:$E$8,AK$9))</f>
        <v>0</v>
      </c>
      <c r="AL78" s="15">
        <f>IF($F77="s-curve",$D77+($E77-$D77)*$I$2/(1+EXP($I$3*(COUNT($I$9:AL$9)+$I$4))),TREND($D77:$E77,$D$8:$E$8,AL$9))</f>
        <v>0</v>
      </c>
      <c r="AM78" s="15">
        <f>IF($F77="s-curve",$D77+($E77-$D77)*$I$2/(1+EXP($I$3*(COUNT($I$9:AM$9)+$I$4))),TREND($D77:$E77,$D$8:$E$8,AM$9))</f>
        <v>0</v>
      </c>
    </row>
    <row r="79" spans="1:39" x14ac:dyDescent="0.2">
      <c r="A79" s="15" t="s">
        <v>18</v>
      </c>
      <c r="B79" s="15" t="s">
        <v>20</v>
      </c>
      <c r="C79" s="15" t="s">
        <v>2</v>
      </c>
      <c r="D79" s="29">
        <f>'SYVbT-passenger'!B7/SUM('SYVbT-passenger'!7:7)</f>
        <v>0</v>
      </c>
      <c r="E79" s="33">
        <v>1</v>
      </c>
      <c r="F79" s="9" t="str">
        <f>IF(D79=E79,"n/a",IF(OR(C79="battery electric vehicle",C79="natural gas vehicle",C79="plugin hybrid vehicle"),"s-curve","linear"))</f>
        <v>s-curve</v>
      </c>
      <c r="H79" s="30"/>
      <c r="I79" s="29">
        <f t="shared" si="3"/>
        <v>0</v>
      </c>
      <c r="J79" s="15">
        <f>IF($F78="s-curve",$D78+($E78-$D78)*$I$2/(1+EXP($I$3*(COUNT($I$9:J$9)+$I$4))),TREND($D78:$E78,$D$8:$E$8,J$9))</f>
        <v>0</v>
      </c>
      <c r="K79" s="15">
        <f>IF($F78="s-curve",$D78+($E78-$D78)*$I$2/(1+EXP($I$3*(COUNT($I$9:K$9)+$I$4))),TREND($D78:$E78,$D$8:$E$8,K$9))</f>
        <v>0</v>
      </c>
      <c r="L79" s="15">
        <f>IF($F78="s-curve",$D78+($E78-$D78)*$I$2/(1+EXP($I$3*(COUNT($I$9:L$9)+$I$4))),TREND($D78:$E78,$D$8:$E$8,L$9))</f>
        <v>0</v>
      </c>
      <c r="M79" s="15">
        <f>IF($F78="s-curve",$D78+($E78-$D78)*$I$2/(1+EXP($I$3*(COUNT($I$9:M$9)+$I$4))),TREND($D78:$E78,$D$8:$E$8,M$9))</f>
        <v>0</v>
      </c>
      <c r="N79" s="15">
        <f>IF($F78="s-curve",$D78+($E78-$D78)*$I$2/(1+EXP($I$3*(COUNT($I$9:N$9)+$I$4))),TREND($D78:$E78,$D$8:$E$8,N$9))</f>
        <v>0</v>
      </c>
      <c r="O79" s="15">
        <f>IF($F78="s-curve",$D78+($E78-$D78)*$I$2/(1+EXP($I$3*(COUNT($I$9:O$9)+$I$4))),TREND($D78:$E78,$D$8:$E$8,O$9))</f>
        <v>0</v>
      </c>
      <c r="P79" s="15">
        <f>IF($F78="s-curve",$D78+($E78-$D78)*$I$2/(1+EXP($I$3*(COUNT($I$9:P$9)+$I$4))),TREND($D78:$E78,$D$8:$E$8,P$9))</f>
        <v>0</v>
      </c>
      <c r="Q79" s="15">
        <f>IF($F78="s-curve",$D78+($E78-$D78)*$I$2/(1+EXP($I$3*(COUNT($I$9:Q$9)+$I$4))),TREND($D78:$E78,$D$8:$E$8,Q$9))</f>
        <v>0</v>
      </c>
      <c r="R79" s="15">
        <f>IF($F78="s-curve",$D78+($E78-$D78)*$I$2/(1+EXP($I$3*(COUNT($I$9:R$9)+$I$4))),TREND($D78:$E78,$D$8:$E$8,R$9))</f>
        <v>0</v>
      </c>
      <c r="S79" s="15">
        <f>IF($F78="s-curve",$D78+($E78-$D78)*$I$2/(1+EXP($I$3*(COUNT($I$9:S$9)+$I$4))),TREND($D78:$E78,$D$8:$E$8,S$9))</f>
        <v>0</v>
      </c>
      <c r="T79" s="15">
        <f>IF($F78="s-curve",$D78+($E78-$D78)*$I$2/(1+EXP($I$3*(COUNT($I$9:T$9)+$I$4))),TREND($D78:$E78,$D$8:$E$8,T$9))</f>
        <v>0</v>
      </c>
      <c r="U79" s="15">
        <f>IF($F78="s-curve",$D78+($E78-$D78)*$I$2/(1+EXP($I$3*(COUNT($I$9:U$9)+$I$4))),TREND($D78:$E78,$D$8:$E$8,U$9))</f>
        <v>0</v>
      </c>
      <c r="V79" s="15">
        <f>IF($F78="s-curve",$D78+($E78-$D78)*$I$2/(1+EXP($I$3*(COUNT($I$9:V$9)+$I$4))),TREND($D78:$E78,$D$8:$E$8,V$9))</f>
        <v>0</v>
      </c>
      <c r="W79" s="15">
        <f>IF($F78="s-curve",$D78+($E78-$D78)*$I$2/(1+EXP($I$3*(COUNT($I$9:W$9)+$I$4))),TREND($D78:$E78,$D$8:$E$8,W$9))</f>
        <v>0</v>
      </c>
      <c r="X79" s="15">
        <f>IF($F78="s-curve",$D78+($E78-$D78)*$I$2/(1+EXP($I$3*(COUNT($I$9:X$9)+$I$4))),TREND($D78:$E78,$D$8:$E$8,X$9))</f>
        <v>0</v>
      </c>
      <c r="Y79" s="15">
        <f>IF($F78="s-curve",$D78+($E78-$D78)*$I$2/(1+EXP($I$3*(COUNT($I$9:Y$9)+$I$4))),TREND($D78:$E78,$D$8:$E$8,Y$9))</f>
        <v>0</v>
      </c>
      <c r="Z79" s="15">
        <f>IF($F78="s-curve",$D78+($E78-$D78)*$I$2/(1+EXP($I$3*(COUNT($I$9:Z$9)+$I$4))),TREND($D78:$E78,$D$8:$E$8,Z$9))</f>
        <v>0</v>
      </c>
      <c r="AA79" s="15">
        <f>IF($F78="s-curve",$D78+($E78-$D78)*$I$2/(1+EXP($I$3*(COUNT($I$9:AA$9)+$I$4))),TREND($D78:$E78,$D$8:$E$8,AA$9))</f>
        <v>0</v>
      </c>
      <c r="AB79" s="15">
        <f>IF($F78="s-curve",$D78+($E78-$D78)*$I$2/(1+EXP($I$3*(COUNT($I$9:AB$9)+$I$4))),TREND($D78:$E78,$D$8:$E$8,AB$9))</f>
        <v>0</v>
      </c>
      <c r="AC79" s="15">
        <f>IF($F78="s-curve",$D78+($E78-$D78)*$I$2/(1+EXP($I$3*(COUNT($I$9:AC$9)+$I$4))),TREND($D78:$E78,$D$8:$E$8,AC$9))</f>
        <v>0</v>
      </c>
      <c r="AD79" s="15">
        <f>IF($F78="s-curve",$D78+($E78-$D78)*$I$2/(1+EXP($I$3*(COUNT($I$9:AD$9)+$I$4))),TREND($D78:$E78,$D$8:$E$8,AD$9))</f>
        <v>0</v>
      </c>
      <c r="AE79" s="15">
        <f>IF($F78="s-curve",$D78+($E78-$D78)*$I$2/(1+EXP($I$3*(COUNT($I$9:AE$9)+$I$4))),TREND($D78:$E78,$D$8:$E$8,AE$9))</f>
        <v>0</v>
      </c>
      <c r="AF79" s="15">
        <f>IF($F78="s-curve",$D78+($E78-$D78)*$I$2/(1+EXP($I$3*(COUNT($I$9:AF$9)+$I$4))),TREND($D78:$E78,$D$8:$E$8,AF$9))</f>
        <v>0</v>
      </c>
      <c r="AG79" s="15">
        <f>IF($F78="s-curve",$D78+($E78-$D78)*$I$2/(1+EXP($I$3*(COUNT($I$9:AG$9)+$I$4))),TREND($D78:$E78,$D$8:$E$8,AG$9))</f>
        <v>0</v>
      </c>
      <c r="AH79" s="15">
        <f>IF($F78="s-curve",$D78+($E78-$D78)*$I$2/(1+EXP($I$3*(COUNT($I$9:AH$9)+$I$4))),TREND($D78:$E78,$D$8:$E$8,AH$9))</f>
        <v>0</v>
      </c>
      <c r="AI79" s="15">
        <f>IF($F78="s-curve",$D78+($E78-$D78)*$I$2/(1+EXP($I$3*(COUNT($I$9:AI$9)+$I$4))),TREND($D78:$E78,$D$8:$E$8,AI$9))</f>
        <v>0</v>
      </c>
      <c r="AJ79" s="15">
        <f>IF($F78="s-curve",$D78+($E78-$D78)*$I$2/(1+EXP($I$3*(COUNT($I$9:AJ$9)+$I$4))),TREND($D78:$E78,$D$8:$E$8,AJ$9))</f>
        <v>0</v>
      </c>
      <c r="AK79" s="15">
        <f>IF($F78="s-curve",$D78+($E78-$D78)*$I$2/(1+EXP($I$3*(COUNT($I$9:AK$9)+$I$4))),TREND($D78:$E78,$D$8:$E$8,AK$9))</f>
        <v>0</v>
      </c>
      <c r="AL79" s="15">
        <f>IF($F78="s-curve",$D78+($E78-$D78)*$I$2/(1+EXP($I$3*(COUNT($I$9:AL$9)+$I$4))),TREND($D78:$E78,$D$8:$E$8,AL$9))</f>
        <v>0</v>
      </c>
      <c r="AM79" s="15">
        <f>IF($F78="s-curve",$D78+($E78-$D78)*$I$2/(1+EXP($I$3*(COUNT($I$9:AM$9)+$I$4))),TREND($D78:$E78,$D$8:$E$8,AM$9))</f>
        <v>0</v>
      </c>
    </row>
    <row r="80" spans="1:39" x14ac:dyDescent="0.2">
      <c r="C80" s="15" t="s">
        <v>3</v>
      </c>
      <c r="D80" s="29">
        <f>'SYVbT-passenger'!C7/SUM('SYVbT-passenger'!7:7)</f>
        <v>0</v>
      </c>
      <c r="E80" s="34">
        <v>0</v>
      </c>
      <c r="F80" s="9" t="str">
        <f>IF(D80=E80,"n/a",IF(OR(C80="battery electric vehicle",C80="natural gas vehicle",C80="plugin hybrid vehicle"),"s-curve","linear"))</f>
        <v>n/a</v>
      </c>
      <c r="H80" s="30"/>
      <c r="I80" s="29">
        <f t="shared" si="3"/>
        <v>0</v>
      </c>
      <c r="J80" s="15">
        <f>IF($F79="s-curve",$D79+($E79-$D79)*$I$2/(1+EXP($I$3*(COUNT($I$9:J$9)+$I$4))),TREND($D79:$E79,$D$8:$E$8,J$9))</f>
        <v>1.4774031693273055E-2</v>
      </c>
      <c r="K80" s="15">
        <f>IF($F79="s-curve",$D79+($E79-$D79)*$I$2/(1+EXP($I$3*(COUNT($I$9:K$9)+$I$4))),TREND($D79:$E79,$D$8:$E$8,K$9))</f>
        <v>1.984030573407751E-2</v>
      </c>
      <c r="L80" s="15">
        <f>IF($F79="s-curve",$D79+($E79-$D79)*$I$2/(1+EXP($I$3*(COUNT($I$9:L$9)+$I$4))),TREND($D79:$E79,$D$8:$E$8,L$9))</f>
        <v>2.6596993576865863E-2</v>
      </c>
      <c r="M80" s="15">
        <f>IF($F79="s-curve",$D79+($E79-$D79)*$I$2/(1+EXP($I$3*(COUNT($I$9:M$9)+$I$4))),TREND($D79:$E79,$D$8:$E$8,M$9))</f>
        <v>3.5571189272636181E-2</v>
      </c>
      <c r="N80" s="15">
        <f>IF($F79="s-curve",$D79+($E79-$D79)*$I$2/(1+EXP($I$3*(COUNT($I$9:N$9)+$I$4))),TREND($D79:$E79,$D$8:$E$8,N$9))</f>
        <v>4.7425873177566781E-2</v>
      </c>
      <c r="O80" s="15">
        <f>IF($F79="s-curve",$D79+($E79-$D79)*$I$2/(1+EXP($I$3*(COUNT($I$9:O$9)+$I$4))),TREND($D79:$E79,$D$8:$E$8,O$9))</f>
        <v>6.2973356056996513E-2</v>
      </c>
      <c r="P80" s="15">
        <f>IF($F79="s-curve",$D79+($E79-$D79)*$I$2/(1+EXP($I$3*(COUNT($I$9:P$9)+$I$4))),TREND($D79:$E79,$D$8:$E$8,P$9))</f>
        <v>8.317269649392238E-2</v>
      </c>
      <c r="Q80" s="15">
        <f>IF($F79="s-curve",$D79+($E79-$D79)*$I$2/(1+EXP($I$3*(COUNT($I$9:Q$9)+$I$4))),TREND($D79:$E79,$D$8:$E$8,Q$9))</f>
        <v>0.10909682119561293</v>
      </c>
      <c r="R80" s="15">
        <f>IF($F79="s-curve",$D79+($E79-$D79)*$I$2/(1+EXP($I$3*(COUNT($I$9:R$9)+$I$4))),TREND($D79:$E79,$D$8:$E$8,R$9))</f>
        <v>0.14185106490048782</v>
      </c>
      <c r="S80" s="15">
        <f>IF($F79="s-curve",$D79+($E79-$D79)*$I$2/(1+EXP($I$3*(COUNT($I$9:S$9)+$I$4))),TREND($D79:$E79,$D$8:$E$8,S$9))</f>
        <v>0.18242552380635635</v>
      </c>
      <c r="T80" s="15">
        <f>IF($F79="s-curve",$D79+($E79-$D79)*$I$2/(1+EXP($I$3*(COUNT($I$9:T$9)+$I$4))),TREND($D79:$E79,$D$8:$E$8,T$9))</f>
        <v>0.23147521650098238</v>
      </c>
      <c r="U80" s="15">
        <f>IF($F79="s-curve",$D79+($E79-$D79)*$I$2/(1+EXP($I$3*(COUNT($I$9:U$9)+$I$4))),TREND($D79:$E79,$D$8:$E$8,U$9))</f>
        <v>0.28905049737499605</v>
      </c>
      <c r="V80" s="15">
        <f>IF($F79="s-curve",$D79+($E79-$D79)*$I$2/(1+EXP($I$3*(COUNT($I$9:V$9)+$I$4))),TREND($D79:$E79,$D$8:$E$8,V$9))</f>
        <v>0.35434369377420455</v>
      </c>
      <c r="W80" s="15">
        <f>IF($F79="s-curve",$D79+($E79-$D79)*$I$2/(1+EXP($I$3*(COUNT($I$9:W$9)+$I$4))),TREND($D79:$E79,$D$8:$E$8,W$9))</f>
        <v>0.42555748318834102</v>
      </c>
      <c r="X80" s="15">
        <f>IF($F79="s-curve",$D79+($E79-$D79)*$I$2/(1+EXP($I$3*(COUNT($I$9:X$9)+$I$4))),TREND($D79:$E79,$D$8:$E$8,X$9))</f>
        <v>0.5</v>
      </c>
      <c r="Y80" s="15">
        <f>IF($F79="s-curve",$D79+($E79-$D79)*$I$2/(1+EXP($I$3*(COUNT($I$9:Y$9)+$I$4))),TREND($D79:$E79,$D$8:$E$8,Y$9))</f>
        <v>0.57444251681165903</v>
      </c>
      <c r="Z80" s="15">
        <f>IF($F79="s-curve",$D79+($E79-$D79)*$I$2/(1+EXP($I$3*(COUNT($I$9:Z$9)+$I$4))),TREND($D79:$E79,$D$8:$E$8,Z$9))</f>
        <v>0.6456563062257954</v>
      </c>
      <c r="AA80" s="15">
        <f>IF($F79="s-curve",$D79+($E79-$D79)*$I$2/(1+EXP($I$3*(COUNT($I$9:AA$9)+$I$4))),TREND($D79:$E79,$D$8:$E$8,AA$9))</f>
        <v>0.71094950262500389</v>
      </c>
      <c r="AB80" s="15">
        <f>IF($F79="s-curve",$D79+($E79-$D79)*$I$2/(1+EXP($I$3*(COUNT($I$9:AB$9)+$I$4))),TREND($D79:$E79,$D$8:$E$8,AB$9))</f>
        <v>0.76852478349901754</v>
      </c>
      <c r="AC80" s="15">
        <f>IF($F79="s-curve",$D79+($E79-$D79)*$I$2/(1+EXP($I$3*(COUNT($I$9:AC$9)+$I$4))),TREND($D79:$E79,$D$8:$E$8,AC$9))</f>
        <v>0.81757447619364365</v>
      </c>
      <c r="AD80" s="15">
        <f>IF($F79="s-curve",$D79+($E79-$D79)*$I$2/(1+EXP($I$3*(COUNT($I$9:AD$9)+$I$4))),TREND($D79:$E79,$D$8:$E$8,AD$9))</f>
        <v>0.85814893509951229</v>
      </c>
      <c r="AE80" s="15">
        <f>IF($F79="s-curve",$D79+($E79-$D79)*$I$2/(1+EXP($I$3*(COUNT($I$9:AE$9)+$I$4))),TREND($D79:$E79,$D$8:$E$8,AE$9))</f>
        <v>0.89090317880438707</v>
      </c>
      <c r="AF80" s="15">
        <f>IF($F79="s-curve",$D79+($E79-$D79)*$I$2/(1+EXP($I$3*(COUNT($I$9:AF$9)+$I$4))),TREND($D79:$E79,$D$8:$E$8,AF$9))</f>
        <v>0.91682730350607766</v>
      </c>
      <c r="AG80" s="15">
        <f>IF($F79="s-curve",$D79+($E79-$D79)*$I$2/(1+EXP($I$3*(COUNT($I$9:AG$9)+$I$4))),TREND($D79:$E79,$D$8:$E$8,AG$9))</f>
        <v>0.9370266439430035</v>
      </c>
      <c r="AH80" s="15">
        <f>IF($F79="s-curve",$D79+($E79-$D79)*$I$2/(1+EXP($I$3*(COUNT($I$9:AH$9)+$I$4))),TREND($D79:$E79,$D$8:$E$8,AH$9))</f>
        <v>0.95257412682243336</v>
      </c>
      <c r="AI80" s="15">
        <f>IF($F79="s-curve",$D79+($E79-$D79)*$I$2/(1+EXP($I$3*(COUNT($I$9:AI$9)+$I$4))),TREND($D79:$E79,$D$8:$E$8,AI$9))</f>
        <v>0.96442881072736386</v>
      </c>
      <c r="AJ80" s="15">
        <f>IF($F79="s-curve",$D79+($E79-$D79)*$I$2/(1+EXP($I$3*(COUNT($I$9:AJ$9)+$I$4))),TREND($D79:$E79,$D$8:$E$8,AJ$9))</f>
        <v>0.97340300642313404</v>
      </c>
      <c r="AK80" s="15">
        <f>IF($F79="s-curve",$D79+($E79-$D79)*$I$2/(1+EXP($I$3*(COUNT($I$9:AK$9)+$I$4))),TREND($D79:$E79,$D$8:$E$8,AK$9))</f>
        <v>0.98015969426592253</v>
      </c>
      <c r="AL80" s="15">
        <f>IF($F79="s-curve",$D79+($E79-$D79)*$I$2/(1+EXP($I$3*(COUNT($I$9:AL$9)+$I$4))),TREND($D79:$E79,$D$8:$E$8,AL$9))</f>
        <v>0.98522596830672693</v>
      </c>
      <c r="AM80" s="15">
        <f>IF($F79="s-curve",$D79+($E79-$D79)*$I$2/(1+EXP($I$3*(COUNT($I$9:AM$9)+$I$4))),TREND($D79:$E79,$D$8:$E$8,AM$9))</f>
        <v>0.98901305736940681</v>
      </c>
    </row>
    <row r="81" spans="1:39" x14ac:dyDescent="0.2">
      <c r="C81" s="15" t="s">
        <v>4</v>
      </c>
      <c r="D81" s="15">
        <v>1</v>
      </c>
      <c r="E81" s="34">
        <v>1</v>
      </c>
      <c r="F81" s="9" t="str">
        <f>IF(D81=E81,"n/a",IF(OR(C81="battery electric vehicle",C81="natural gas vehicle",C81="plugin hybrid vehicle"),"s-curve","linear"))</f>
        <v>n/a</v>
      </c>
      <c r="H81" s="30"/>
      <c r="I81" s="29">
        <f t="shared" si="3"/>
        <v>0</v>
      </c>
      <c r="J81" s="15">
        <f>IF($F80="s-curve",$D80+($E80-$D80)*$I$2/(1+EXP($I$3*(COUNT($I$9:J$9)+$I$4))),TREND($D80:$E80,$D$8:$E$8,J$9))</f>
        <v>0</v>
      </c>
      <c r="K81" s="15">
        <f>IF($F80="s-curve",$D80+($E80-$D80)*$I$2/(1+EXP($I$3*(COUNT($I$9:K$9)+$I$4))),TREND($D80:$E80,$D$8:$E$8,K$9))</f>
        <v>0</v>
      </c>
      <c r="L81" s="15">
        <f>IF($F80="s-curve",$D80+($E80-$D80)*$I$2/(1+EXP($I$3*(COUNT($I$9:L$9)+$I$4))),TREND($D80:$E80,$D$8:$E$8,L$9))</f>
        <v>0</v>
      </c>
      <c r="M81" s="15">
        <f>IF($F80="s-curve",$D80+($E80-$D80)*$I$2/(1+EXP($I$3*(COUNT($I$9:M$9)+$I$4))),TREND($D80:$E80,$D$8:$E$8,M$9))</f>
        <v>0</v>
      </c>
      <c r="N81" s="15">
        <f>IF($F80="s-curve",$D80+($E80-$D80)*$I$2/(1+EXP($I$3*(COUNT($I$9:N$9)+$I$4))),TREND($D80:$E80,$D$8:$E$8,N$9))</f>
        <v>0</v>
      </c>
      <c r="O81" s="15">
        <f>IF($F80="s-curve",$D80+($E80-$D80)*$I$2/(1+EXP($I$3*(COUNT($I$9:O$9)+$I$4))),TREND($D80:$E80,$D$8:$E$8,O$9))</f>
        <v>0</v>
      </c>
      <c r="P81" s="15">
        <f>IF($F80="s-curve",$D80+($E80-$D80)*$I$2/(1+EXP($I$3*(COUNT($I$9:P$9)+$I$4))),TREND($D80:$E80,$D$8:$E$8,P$9))</f>
        <v>0</v>
      </c>
      <c r="Q81" s="15">
        <f>IF($F80="s-curve",$D80+($E80-$D80)*$I$2/(1+EXP($I$3*(COUNT($I$9:Q$9)+$I$4))),TREND($D80:$E80,$D$8:$E$8,Q$9))</f>
        <v>0</v>
      </c>
      <c r="R81" s="15">
        <f>IF($F80="s-curve",$D80+($E80-$D80)*$I$2/(1+EXP($I$3*(COUNT($I$9:R$9)+$I$4))),TREND($D80:$E80,$D$8:$E$8,R$9))</f>
        <v>0</v>
      </c>
      <c r="S81" s="15">
        <f>IF($F80="s-curve",$D80+($E80-$D80)*$I$2/(1+EXP($I$3*(COUNT($I$9:S$9)+$I$4))),TREND($D80:$E80,$D$8:$E$8,S$9))</f>
        <v>0</v>
      </c>
      <c r="T81" s="15">
        <f>IF($F80="s-curve",$D80+($E80-$D80)*$I$2/(1+EXP($I$3*(COUNT($I$9:T$9)+$I$4))),TREND($D80:$E80,$D$8:$E$8,T$9))</f>
        <v>0</v>
      </c>
      <c r="U81" s="15">
        <f>IF($F80="s-curve",$D80+($E80-$D80)*$I$2/(1+EXP($I$3*(COUNT($I$9:U$9)+$I$4))),TREND($D80:$E80,$D$8:$E$8,U$9))</f>
        <v>0</v>
      </c>
      <c r="V81" s="15">
        <f>IF($F80="s-curve",$D80+($E80-$D80)*$I$2/(1+EXP($I$3*(COUNT($I$9:V$9)+$I$4))),TREND($D80:$E80,$D$8:$E$8,V$9))</f>
        <v>0</v>
      </c>
      <c r="W81" s="15">
        <f>IF($F80="s-curve",$D80+($E80-$D80)*$I$2/(1+EXP($I$3*(COUNT($I$9:W$9)+$I$4))),TREND($D80:$E80,$D$8:$E$8,W$9))</f>
        <v>0</v>
      </c>
      <c r="X81" s="15">
        <f>IF($F80="s-curve",$D80+($E80-$D80)*$I$2/(1+EXP($I$3*(COUNT($I$9:X$9)+$I$4))),TREND($D80:$E80,$D$8:$E$8,X$9))</f>
        <v>0</v>
      </c>
      <c r="Y81" s="15">
        <f>IF($F80="s-curve",$D80+($E80-$D80)*$I$2/(1+EXP($I$3*(COUNT($I$9:Y$9)+$I$4))),TREND($D80:$E80,$D$8:$E$8,Y$9))</f>
        <v>0</v>
      </c>
      <c r="Z81" s="15">
        <f>IF($F80="s-curve",$D80+($E80-$D80)*$I$2/(1+EXP($I$3*(COUNT($I$9:Z$9)+$I$4))),TREND($D80:$E80,$D$8:$E$8,Z$9))</f>
        <v>0</v>
      </c>
      <c r="AA81" s="15">
        <f>IF($F80="s-curve",$D80+($E80-$D80)*$I$2/(1+EXP($I$3*(COUNT($I$9:AA$9)+$I$4))),TREND($D80:$E80,$D$8:$E$8,AA$9))</f>
        <v>0</v>
      </c>
      <c r="AB81" s="15">
        <f>IF($F80="s-curve",$D80+($E80-$D80)*$I$2/(1+EXP($I$3*(COUNT($I$9:AB$9)+$I$4))),TREND($D80:$E80,$D$8:$E$8,AB$9))</f>
        <v>0</v>
      </c>
      <c r="AC81" s="15">
        <f>IF($F80="s-curve",$D80+($E80-$D80)*$I$2/(1+EXP($I$3*(COUNT($I$9:AC$9)+$I$4))),TREND($D80:$E80,$D$8:$E$8,AC$9))</f>
        <v>0</v>
      </c>
      <c r="AD81" s="15">
        <f>IF($F80="s-curve",$D80+($E80-$D80)*$I$2/(1+EXP($I$3*(COUNT($I$9:AD$9)+$I$4))),TREND($D80:$E80,$D$8:$E$8,AD$9))</f>
        <v>0</v>
      </c>
      <c r="AE81" s="15">
        <f>IF($F80="s-curve",$D80+($E80-$D80)*$I$2/(1+EXP($I$3*(COUNT($I$9:AE$9)+$I$4))),TREND($D80:$E80,$D$8:$E$8,AE$9))</f>
        <v>0</v>
      </c>
      <c r="AF81" s="15">
        <f>IF($F80="s-curve",$D80+($E80-$D80)*$I$2/(1+EXP($I$3*(COUNT($I$9:AF$9)+$I$4))),TREND($D80:$E80,$D$8:$E$8,AF$9))</f>
        <v>0</v>
      </c>
      <c r="AG81" s="15">
        <f>IF($F80="s-curve",$D80+($E80-$D80)*$I$2/(1+EXP($I$3*(COUNT($I$9:AG$9)+$I$4))),TREND($D80:$E80,$D$8:$E$8,AG$9))</f>
        <v>0</v>
      </c>
      <c r="AH81" s="15">
        <f>IF($F80="s-curve",$D80+($E80-$D80)*$I$2/(1+EXP($I$3*(COUNT($I$9:AH$9)+$I$4))),TREND($D80:$E80,$D$8:$E$8,AH$9))</f>
        <v>0</v>
      </c>
      <c r="AI81" s="15">
        <f>IF($F80="s-curve",$D80+($E80-$D80)*$I$2/(1+EXP($I$3*(COUNT($I$9:AI$9)+$I$4))),TREND($D80:$E80,$D$8:$E$8,AI$9))</f>
        <v>0</v>
      </c>
      <c r="AJ81" s="15">
        <f>IF($F80="s-curve",$D80+($E80-$D80)*$I$2/(1+EXP($I$3*(COUNT($I$9:AJ$9)+$I$4))),TREND($D80:$E80,$D$8:$E$8,AJ$9))</f>
        <v>0</v>
      </c>
      <c r="AK81" s="15">
        <f>IF($F80="s-curve",$D80+($E80-$D80)*$I$2/(1+EXP($I$3*(COUNT($I$9:AK$9)+$I$4))),TREND($D80:$E80,$D$8:$E$8,AK$9))</f>
        <v>0</v>
      </c>
      <c r="AL81" s="15">
        <f>IF($F80="s-curve",$D80+($E80-$D80)*$I$2/(1+EXP($I$3*(COUNT($I$9:AL$9)+$I$4))),TREND($D80:$E80,$D$8:$E$8,AL$9))</f>
        <v>0</v>
      </c>
      <c r="AM81" s="15">
        <f>IF($F80="s-curve",$D80+($E80-$D80)*$I$2/(1+EXP($I$3*(COUNT($I$9:AM$9)+$I$4))),TREND($D80:$E80,$D$8:$E$8,AM$9))</f>
        <v>0</v>
      </c>
    </row>
    <row r="82" spans="1:39" x14ac:dyDescent="0.2">
      <c r="C82" s="15" t="s">
        <v>5</v>
      </c>
      <c r="D82" s="29">
        <f>'SYVbT-passenger'!E7/SUM('SYVbT-passenger'!7:7)</f>
        <v>0</v>
      </c>
      <c r="E82" s="34">
        <v>0</v>
      </c>
      <c r="F82" s="9" t="str">
        <f>IF(D82=E82,"n/a",IF(OR(C82="battery electric vehicle",C82="natural gas vehicle",C82="plugin hybrid vehicle"),"s-curve","linear"))</f>
        <v>n/a</v>
      </c>
      <c r="H82" s="30"/>
      <c r="I82" s="29">
        <f t="shared" si="3"/>
        <v>1</v>
      </c>
      <c r="J82" s="15">
        <f>IF($F81="s-curve",$D81+($E81-$D81)*$I$2/(1+EXP($I$3*(COUNT($I$9:J$9)+$I$4))),TREND($D81:$E81,$D$8:$E$8,J$9))</f>
        <v>1</v>
      </c>
      <c r="K82" s="15">
        <f>IF($F81="s-curve",$D81+($E81-$D81)*$I$2/(1+EXP($I$3*(COUNT($I$9:K$9)+$I$4))),TREND($D81:$E81,$D$8:$E$8,K$9))</f>
        <v>1</v>
      </c>
      <c r="L82" s="15">
        <f>IF($F81="s-curve",$D81+($E81-$D81)*$I$2/(1+EXP($I$3*(COUNT($I$9:L$9)+$I$4))),TREND($D81:$E81,$D$8:$E$8,L$9))</f>
        <v>1</v>
      </c>
      <c r="M82" s="15">
        <f>IF($F81="s-curve",$D81+($E81-$D81)*$I$2/(1+EXP($I$3*(COUNT($I$9:M$9)+$I$4))),TREND($D81:$E81,$D$8:$E$8,M$9))</f>
        <v>1</v>
      </c>
      <c r="N82" s="15">
        <f>IF($F81="s-curve",$D81+($E81-$D81)*$I$2/(1+EXP($I$3*(COUNT($I$9:N$9)+$I$4))),TREND($D81:$E81,$D$8:$E$8,N$9))</f>
        <v>1</v>
      </c>
      <c r="O82" s="15">
        <f>IF($F81="s-curve",$D81+($E81-$D81)*$I$2/(1+EXP($I$3*(COUNT($I$9:O$9)+$I$4))),TREND($D81:$E81,$D$8:$E$8,O$9))</f>
        <v>1</v>
      </c>
      <c r="P82" s="15">
        <f>IF($F81="s-curve",$D81+($E81-$D81)*$I$2/(1+EXP($I$3*(COUNT($I$9:P$9)+$I$4))),TREND($D81:$E81,$D$8:$E$8,P$9))</f>
        <v>1</v>
      </c>
      <c r="Q82" s="15">
        <f>IF($F81="s-curve",$D81+($E81-$D81)*$I$2/(1+EXP($I$3*(COUNT($I$9:Q$9)+$I$4))),TREND($D81:$E81,$D$8:$E$8,Q$9))</f>
        <v>1</v>
      </c>
      <c r="R82" s="15">
        <f>IF($F81="s-curve",$D81+($E81-$D81)*$I$2/(1+EXP($I$3*(COUNT($I$9:R$9)+$I$4))),TREND($D81:$E81,$D$8:$E$8,R$9))</f>
        <v>1</v>
      </c>
      <c r="S82" s="15">
        <f>IF($F81="s-curve",$D81+($E81-$D81)*$I$2/(1+EXP($I$3*(COUNT($I$9:S$9)+$I$4))),TREND($D81:$E81,$D$8:$E$8,S$9))</f>
        <v>1</v>
      </c>
      <c r="T82" s="15">
        <f>IF($F81="s-curve",$D81+($E81-$D81)*$I$2/(1+EXP($I$3*(COUNT($I$9:T$9)+$I$4))),TREND($D81:$E81,$D$8:$E$8,T$9))</f>
        <v>1</v>
      </c>
      <c r="U82" s="15">
        <f>IF($F81="s-curve",$D81+($E81-$D81)*$I$2/(1+EXP($I$3*(COUNT($I$9:U$9)+$I$4))),TREND($D81:$E81,$D$8:$E$8,U$9))</f>
        <v>1</v>
      </c>
      <c r="V82" s="15">
        <f>IF($F81="s-curve",$D81+($E81-$D81)*$I$2/(1+EXP($I$3*(COUNT($I$9:V$9)+$I$4))),TREND($D81:$E81,$D$8:$E$8,V$9))</f>
        <v>1</v>
      </c>
      <c r="W82" s="15">
        <f>IF($F81="s-curve",$D81+($E81-$D81)*$I$2/(1+EXP($I$3*(COUNT($I$9:W$9)+$I$4))),TREND($D81:$E81,$D$8:$E$8,W$9))</f>
        <v>1</v>
      </c>
      <c r="X82" s="15">
        <f>IF($F81="s-curve",$D81+($E81-$D81)*$I$2/(1+EXP($I$3*(COUNT($I$9:X$9)+$I$4))),TREND($D81:$E81,$D$8:$E$8,X$9))</f>
        <v>1</v>
      </c>
      <c r="Y82" s="15">
        <f>IF($F81="s-curve",$D81+($E81-$D81)*$I$2/(1+EXP($I$3*(COUNT($I$9:Y$9)+$I$4))),TREND($D81:$E81,$D$8:$E$8,Y$9))</f>
        <v>1</v>
      </c>
      <c r="Z82" s="15">
        <f>IF($F81="s-curve",$D81+($E81-$D81)*$I$2/(1+EXP($I$3*(COUNT($I$9:Z$9)+$I$4))),TREND($D81:$E81,$D$8:$E$8,Z$9))</f>
        <v>1</v>
      </c>
      <c r="AA82" s="15">
        <f>IF($F81="s-curve",$D81+($E81-$D81)*$I$2/(1+EXP($I$3*(COUNT($I$9:AA$9)+$I$4))),TREND($D81:$E81,$D$8:$E$8,AA$9))</f>
        <v>1</v>
      </c>
      <c r="AB82" s="15">
        <f>IF($F81="s-curve",$D81+($E81-$D81)*$I$2/(1+EXP($I$3*(COUNT($I$9:AB$9)+$I$4))),TREND($D81:$E81,$D$8:$E$8,AB$9))</f>
        <v>1</v>
      </c>
      <c r="AC82" s="15">
        <f>IF($F81="s-curve",$D81+($E81-$D81)*$I$2/(1+EXP($I$3*(COUNT($I$9:AC$9)+$I$4))),TREND($D81:$E81,$D$8:$E$8,AC$9))</f>
        <v>1</v>
      </c>
      <c r="AD82" s="15">
        <f>IF($F81="s-curve",$D81+($E81-$D81)*$I$2/(1+EXP($I$3*(COUNT($I$9:AD$9)+$I$4))),TREND($D81:$E81,$D$8:$E$8,AD$9))</f>
        <v>1</v>
      </c>
      <c r="AE82" s="15">
        <f>IF($F81="s-curve",$D81+($E81-$D81)*$I$2/(1+EXP($I$3*(COUNT($I$9:AE$9)+$I$4))),TREND($D81:$E81,$D$8:$E$8,AE$9))</f>
        <v>1</v>
      </c>
      <c r="AF82" s="15">
        <f>IF($F81="s-curve",$D81+($E81-$D81)*$I$2/(1+EXP($I$3*(COUNT($I$9:AF$9)+$I$4))),TREND($D81:$E81,$D$8:$E$8,AF$9))</f>
        <v>1</v>
      </c>
      <c r="AG82" s="15">
        <f>IF($F81="s-curve",$D81+($E81-$D81)*$I$2/(1+EXP($I$3*(COUNT($I$9:AG$9)+$I$4))),TREND($D81:$E81,$D$8:$E$8,AG$9))</f>
        <v>1</v>
      </c>
      <c r="AH82" s="15">
        <f>IF($F81="s-curve",$D81+($E81-$D81)*$I$2/(1+EXP($I$3*(COUNT($I$9:AH$9)+$I$4))),TREND($D81:$E81,$D$8:$E$8,AH$9))</f>
        <v>1</v>
      </c>
      <c r="AI82" s="15">
        <f>IF($F81="s-curve",$D81+($E81-$D81)*$I$2/(1+EXP($I$3*(COUNT($I$9:AI$9)+$I$4))),TREND($D81:$E81,$D$8:$E$8,AI$9))</f>
        <v>1</v>
      </c>
      <c r="AJ82" s="15">
        <f>IF($F81="s-curve",$D81+($E81-$D81)*$I$2/(1+EXP($I$3*(COUNT($I$9:AJ$9)+$I$4))),TREND($D81:$E81,$D$8:$E$8,AJ$9))</f>
        <v>1</v>
      </c>
      <c r="AK82" s="15">
        <f>IF($F81="s-curve",$D81+($E81-$D81)*$I$2/(1+EXP($I$3*(COUNT($I$9:AK$9)+$I$4))),TREND($D81:$E81,$D$8:$E$8,AK$9))</f>
        <v>1</v>
      </c>
      <c r="AL82" s="15">
        <f>IF($F81="s-curve",$D81+($E81-$D81)*$I$2/(1+EXP($I$3*(COUNT($I$9:AL$9)+$I$4))),TREND($D81:$E81,$D$8:$E$8,AL$9))</f>
        <v>1</v>
      </c>
      <c r="AM82" s="15">
        <f>IF($F81="s-curve",$D81+($E81-$D81)*$I$2/(1+EXP($I$3*(COUNT($I$9:AM$9)+$I$4))),TREND($D81:$E81,$D$8:$E$8,AM$9))</f>
        <v>1</v>
      </c>
    </row>
    <row r="83" spans="1:39" x14ac:dyDescent="0.2">
      <c r="C83" s="15" t="s">
        <v>6</v>
      </c>
      <c r="D83" s="29">
        <f>'SYVbT-passenger'!F7/SUM('SYVbT-passenger'!7:7)</f>
        <v>0</v>
      </c>
      <c r="E83" s="34">
        <v>0</v>
      </c>
      <c r="F83" s="9" t="str">
        <f>IF(D83=E83,"n/a",IF(OR(C83="battery electric vehicle",C83="natural gas vehicle",C83="plugin hybrid vehicle"),"s-curve","linear"))</f>
        <v>n/a</v>
      </c>
      <c r="H83" s="30"/>
      <c r="I83" s="29">
        <f t="shared" si="3"/>
        <v>0</v>
      </c>
      <c r="J83" s="15">
        <f>IF($F82="s-curve",$D82+($E82-$D82)*$I$2/(1+EXP($I$3*(COUNT($I$9:J$9)+$I$4))),TREND($D82:$E82,$D$8:$E$8,J$9))</f>
        <v>0</v>
      </c>
      <c r="K83" s="15">
        <f>IF($F82="s-curve",$D82+($E82-$D82)*$I$2/(1+EXP($I$3*(COUNT($I$9:K$9)+$I$4))),TREND($D82:$E82,$D$8:$E$8,K$9))</f>
        <v>0</v>
      </c>
      <c r="L83" s="15">
        <f>IF($F82="s-curve",$D82+($E82-$D82)*$I$2/(1+EXP($I$3*(COUNT($I$9:L$9)+$I$4))),TREND($D82:$E82,$D$8:$E$8,L$9))</f>
        <v>0</v>
      </c>
      <c r="M83" s="15">
        <f>IF($F82="s-curve",$D82+($E82-$D82)*$I$2/(1+EXP($I$3*(COUNT($I$9:M$9)+$I$4))),TREND($D82:$E82,$D$8:$E$8,M$9))</f>
        <v>0</v>
      </c>
      <c r="N83" s="15">
        <f>IF($F82="s-curve",$D82+($E82-$D82)*$I$2/(1+EXP($I$3*(COUNT($I$9:N$9)+$I$4))),TREND($D82:$E82,$D$8:$E$8,N$9))</f>
        <v>0</v>
      </c>
      <c r="O83" s="15">
        <f>IF($F82="s-curve",$D82+($E82-$D82)*$I$2/(1+EXP($I$3*(COUNT($I$9:O$9)+$I$4))),TREND($D82:$E82,$D$8:$E$8,O$9))</f>
        <v>0</v>
      </c>
      <c r="P83" s="15">
        <f>IF($F82="s-curve",$D82+($E82-$D82)*$I$2/(1+EXP($I$3*(COUNT($I$9:P$9)+$I$4))),TREND($D82:$E82,$D$8:$E$8,P$9))</f>
        <v>0</v>
      </c>
      <c r="Q83" s="15">
        <f>IF($F82="s-curve",$D82+($E82-$D82)*$I$2/(1+EXP($I$3*(COUNT($I$9:Q$9)+$I$4))),TREND($D82:$E82,$D$8:$E$8,Q$9))</f>
        <v>0</v>
      </c>
      <c r="R83" s="15">
        <f>IF($F82="s-curve",$D82+($E82-$D82)*$I$2/(1+EXP($I$3*(COUNT($I$9:R$9)+$I$4))),TREND($D82:$E82,$D$8:$E$8,R$9))</f>
        <v>0</v>
      </c>
      <c r="S83" s="15">
        <f>IF($F82="s-curve",$D82+($E82-$D82)*$I$2/(1+EXP($I$3*(COUNT($I$9:S$9)+$I$4))),TREND($D82:$E82,$D$8:$E$8,S$9))</f>
        <v>0</v>
      </c>
      <c r="T83" s="15">
        <f>IF($F82="s-curve",$D82+($E82-$D82)*$I$2/(1+EXP($I$3*(COUNT($I$9:T$9)+$I$4))),TREND($D82:$E82,$D$8:$E$8,T$9))</f>
        <v>0</v>
      </c>
      <c r="U83" s="15">
        <f>IF($F82="s-curve",$D82+($E82-$D82)*$I$2/(1+EXP($I$3*(COUNT($I$9:U$9)+$I$4))),TREND($D82:$E82,$D$8:$E$8,U$9))</f>
        <v>0</v>
      </c>
      <c r="V83" s="15">
        <f>IF($F82="s-curve",$D82+($E82-$D82)*$I$2/(1+EXP($I$3*(COUNT($I$9:V$9)+$I$4))),TREND($D82:$E82,$D$8:$E$8,V$9))</f>
        <v>0</v>
      </c>
      <c r="W83" s="15">
        <f>IF($F82="s-curve",$D82+($E82-$D82)*$I$2/(1+EXP($I$3*(COUNT($I$9:W$9)+$I$4))),TREND($D82:$E82,$D$8:$E$8,W$9))</f>
        <v>0</v>
      </c>
      <c r="X83" s="15">
        <f>IF($F82="s-curve",$D82+($E82-$D82)*$I$2/(1+EXP($I$3*(COUNT($I$9:X$9)+$I$4))),TREND($D82:$E82,$D$8:$E$8,X$9))</f>
        <v>0</v>
      </c>
      <c r="Y83" s="15">
        <f>IF($F82="s-curve",$D82+($E82-$D82)*$I$2/(1+EXP($I$3*(COUNT($I$9:Y$9)+$I$4))),TREND($D82:$E82,$D$8:$E$8,Y$9))</f>
        <v>0</v>
      </c>
      <c r="Z83" s="15">
        <f>IF($F82="s-curve",$D82+($E82-$D82)*$I$2/(1+EXP($I$3*(COUNT($I$9:Z$9)+$I$4))),TREND($D82:$E82,$D$8:$E$8,Z$9))</f>
        <v>0</v>
      </c>
      <c r="AA83" s="15">
        <f>IF($F82="s-curve",$D82+($E82-$D82)*$I$2/(1+EXP($I$3*(COUNT($I$9:AA$9)+$I$4))),TREND($D82:$E82,$D$8:$E$8,AA$9))</f>
        <v>0</v>
      </c>
      <c r="AB83" s="15">
        <f>IF($F82="s-curve",$D82+($E82-$D82)*$I$2/(1+EXP($I$3*(COUNT($I$9:AB$9)+$I$4))),TREND($D82:$E82,$D$8:$E$8,AB$9))</f>
        <v>0</v>
      </c>
      <c r="AC83" s="15">
        <f>IF($F82="s-curve",$D82+($E82-$D82)*$I$2/(1+EXP($I$3*(COUNT($I$9:AC$9)+$I$4))),TREND($D82:$E82,$D$8:$E$8,AC$9))</f>
        <v>0</v>
      </c>
      <c r="AD83" s="15">
        <f>IF($F82="s-curve",$D82+($E82-$D82)*$I$2/(1+EXP($I$3*(COUNT($I$9:AD$9)+$I$4))),TREND($D82:$E82,$D$8:$E$8,AD$9))</f>
        <v>0</v>
      </c>
      <c r="AE83" s="15">
        <f>IF($F82="s-curve",$D82+($E82-$D82)*$I$2/(1+EXP($I$3*(COUNT($I$9:AE$9)+$I$4))),TREND($D82:$E82,$D$8:$E$8,AE$9))</f>
        <v>0</v>
      </c>
      <c r="AF83" s="15">
        <f>IF($F82="s-curve",$D82+($E82-$D82)*$I$2/(1+EXP($I$3*(COUNT($I$9:AF$9)+$I$4))),TREND($D82:$E82,$D$8:$E$8,AF$9))</f>
        <v>0</v>
      </c>
      <c r="AG83" s="15">
        <f>IF($F82="s-curve",$D82+($E82-$D82)*$I$2/(1+EXP($I$3*(COUNT($I$9:AG$9)+$I$4))),TREND($D82:$E82,$D$8:$E$8,AG$9))</f>
        <v>0</v>
      </c>
      <c r="AH83" s="15">
        <f>IF($F82="s-curve",$D82+($E82-$D82)*$I$2/(1+EXP($I$3*(COUNT($I$9:AH$9)+$I$4))),TREND($D82:$E82,$D$8:$E$8,AH$9))</f>
        <v>0</v>
      </c>
      <c r="AI83" s="15">
        <f>IF($F82="s-curve",$D82+($E82-$D82)*$I$2/(1+EXP($I$3*(COUNT($I$9:AI$9)+$I$4))),TREND($D82:$E82,$D$8:$E$8,AI$9))</f>
        <v>0</v>
      </c>
      <c r="AJ83" s="15">
        <f>IF($F82="s-curve",$D82+($E82-$D82)*$I$2/(1+EXP($I$3*(COUNT($I$9:AJ$9)+$I$4))),TREND($D82:$E82,$D$8:$E$8,AJ$9))</f>
        <v>0</v>
      </c>
      <c r="AK83" s="15">
        <f>IF($F82="s-curve",$D82+($E82-$D82)*$I$2/(1+EXP($I$3*(COUNT($I$9:AK$9)+$I$4))),TREND($D82:$E82,$D$8:$E$8,AK$9))</f>
        <v>0</v>
      </c>
      <c r="AL83" s="15">
        <f>IF($F82="s-curve",$D82+($E82-$D82)*$I$2/(1+EXP($I$3*(COUNT($I$9:AL$9)+$I$4))),TREND($D82:$E82,$D$8:$E$8,AL$9))</f>
        <v>0</v>
      </c>
      <c r="AM83" s="15">
        <f>IF($F82="s-curve",$D82+($E82-$D82)*$I$2/(1+EXP($I$3*(COUNT($I$9:AM$9)+$I$4))),TREND($D82:$E82,$D$8:$E$8,AM$9))</f>
        <v>0</v>
      </c>
    </row>
    <row r="84" spans="1:39" x14ac:dyDescent="0.2">
      <c r="C84" s="15" t="s">
        <v>128</v>
      </c>
      <c r="D84" s="29">
        <f>'SYVbT-passenger'!G7/SUM('SYVbT-passenger'!7:7)</f>
        <v>0</v>
      </c>
      <c r="E84" s="34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30"/>
      <c r="I84" s="29">
        <f t="shared" si="3"/>
        <v>0</v>
      </c>
      <c r="J84" s="15">
        <f>IF($F83="s-curve",$D83+($E83-$D83)*$I$2/(1+EXP($I$3*(COUNT($I$9:J$9)+$I$4))),TREND($D83:$E83,$D$8:$E$8,J$9))</f>
        <v>0</v>
      </c>
      <c r="K84" s="15">
        <f>IF($F83="s-curve",$D83+($E83-$D83)*$I$2/(1+EXP($I$3*(COUNT($I$9:K$9)+$I$4))),TREND($D83:$E83,$D$8:$E$8,K$9))</f>
        <v>0</v>
      </c>
      <c r="L84" s="15">
        <f>IF($F83="s-curve",$D83+($E83-$D83)*$I$2/(1+EXP($I$3*(COUNT($I$9:L$9)+$I$4))),TREND($D83:$E83,$D$8:$E$8,L$9))</f>
        <v>0</v>
      </c>
      <c r="M84" s="15">
        <f>IF($F83="s-curve",$D83+($E83-$D83)*$I$2/(1+EXP($I$3*(COUNT($I$9:M$9)+$I$4))),TREND($D83:$E83,$D$8:$E$8,M$9))</f>
        <v>0</v>
      </c>
      <c r="N84" s="15">
        <f>IF($F83="s-curve",$D83+($E83-$D83)*$I$2/(1+EXP($I$3*(COUNT($I$9:N$9)+$I$4))),TREND($D83:$E83,$D$8:$E$8,N$9))</f>
        <v>0</v>
      </c>
      <c r="O84" s="15">
        <f>IF($F83="s-curve",$D83+($E83-$D83)*$I$2/(1+EXP($I$3*(COUNT($I$9:O$9)+$I$4))),TREND($D83:$E83,$D$8:$E$8,O$9))</f>
        <v>0</v>
      </c>
      <c r="P84" s="15">
        <f>IF($F83="s-curve",$D83+($E83-$D83)*$I$2/(1+EXP($I$3*(COUNT($I$9:P$9)+$I$4))),TREND($D83:$E83,$D$8:$E$8,P$9))</f>
        <v>0</v>
      </c>
      <c r="Q84" s="15">
        <f>IF($F83="s-curve",$D83+($E83-$D83)*$I$2/(1+EXP($I$3*(COUNT($I$9:Q$9)+$I$4))),TREND($D83:$E83,$D$8:$E$8,Q$9))</f>
        <v>0</v>
      </c>
      <c r="R84" s="15">
        <f>IF($F83="s-curve",$D83+($E83-$D83)*$I$2/(1+EXP($I$3*(COUNT($I$9:R$9)+$I$4))),TREND($D83:$E83,$D$8:$E$8,R$9))</f>
        <v>0</v>
      </c>
      <c r="S84" s="15">
        <f>IF($F83="s-curve",$D83+($E83-$D83)*$I$2/(1+EXP($I$3*(COUNT($I$9:S$9)+$I$4))),TREND($D83:$E83,$D$8:$E$8,S$9))</f>
        <v>0</v>
      </c>
      <c r="T84" s="15">
        <f>IF($F83="s-curve",$D83+($E83-$D83)*$I$2/(1+EXP($I$3*(COUNT($I$9:T$9)+$I$4))),TREND($D83:$E83,$D$8:$E$8,T$9))</f>
        <v>0</v>
      </c>
      <c r="U84" s="15">
        <f>IF($F83="s-curve",$D83+($E83-$D83)*$I$2/(1+EXP($I$3*(COUNT($I$9:U$9)+$I$4))),TREND($D83:$E83,$D$8:$E$8,U$9))</f>
        <v>0</v>
      </c>
      <c r="V84" s="15">
        <f>IF($F83="s-curve",$D83+($E83-$D83)*$I$2/(1+EXP($I$3*(COUNT($I$9:V$9)+$I$4))),TREND($D83:$E83,$D$8:$E$8,V$9))</f>
        <v>0</v>
      </c>
      <c r="W84" s="15">
        <f>IF($F83="s-curve",$D83+($E83-$D83)*$I$2/(1+EXP($I$3*(COUNT($I$9:W$9)+$I$4))),TREND($D83:$E83,$D$8:$E$8,W$9))</f>
        <v>0</v>
      </c>
      <c r="X84" s="15">
        <f>IF($F83="s-curve",$D83+($E83-$D83)*$I$2/(1+EXP($I$3*(COUNT($I$9:X$9)+$I$4))),TREND($D83:$E83,$D$8:$E$8,X$9))</f>
        <v>0</v>
      </c>
      <c r="Y84" s="15">
        <f>IF($F83="s-curve",$D83+($E83-$D83)*$I$2/(1+EXP($I$3*(COUNT($I$9:Y$9)+$I$4))),TREND($D83:$E83,$D$8:$E$8,Y$9))</f>
        <v>0</v>
      </c>
      <c r="Z84" s="15">
        <f>IF($F83="s-curve",$D83+($E83-$D83)*$I$2/(1+EXP($I$3*(COUNT($I$9:Z$9)+$I$4))),TREND($D83:$E83,$D$8:$E$8,Z$9))</f>
        <v>0</v>
      </c>
      <c r="AA84" s="15">
        <f>IF($F83="s-curve",$D83+($E83-$D83)*$I$2/(1+EXP($I$3*(COUNT($I$9:AA$9)+$I$4))),TREND($D83:$E83,$D$8:$E$8,AA$9))</f>
        <v>0</v>
      </c>
      <c r="AB84" s="15">
        <f>IF($F83="s-curve",$D83+($E83-$D83)*$I$2/(1+EXP($I$3*(COUNT($I$9:AB$9)+$I$4))),TREND($D83:$E83,$D$8:$E$8,AB$9))</f>
        <v>0</v>
      </c>
      <c r="AC84" s="15">
        <f>IF($F83="s-curve",$D83+($E83-$D83)*$I$2/(1+EXP($I$3*(COUNT($I$9:AC$9)+$I$4))),TREND($D83:$E83,$D$8:$E$8,AC$9))</f>
        <v>0</v>
      </c>
      <c r="AD84" s="15">
        <f>IF($F83="s-curve",$D83+($E83-$D83)*$I$2/(1+EXP($I$3*(COUNT($I$9:AD$9)+$I$4))),TREND($D83:$E83,$D$8:$E$8,AD$9))</f>
        <v>0</v>
      </c>
      <c r="AE84" s="15">
        <f>IF($F83="s-curve",$D83+($E83-$D83)*$I$2/(1+EXP($I$3*(COUNT($I$9:AE$9)+$I$4))),TREND($D83:$E83,$D$8:$E$8,AE$9))</f>
        <v>0</v>
      </c>
      <c r="AF84" s="15">
        <f>IF($F83="s-curve",$D83+($E83-$D83)*$I$2/(1+EXP($I$3*(COUNT($I$9:AF$9)+$I$4))),TREND($D83:$E83,$D$8:$E$8,AF$9))</f>
        <v>0</v>
      </c>
      <c r="AG84" s="15">
        <f>IF($F83="s-curve",$D83+($E83-$D83)*$I$2/(1+EXP($I$3*(COUNT($I$9:AG$9)+$I$4))),TREND($D83:$E83,$D$8:$E$8,AG$9))</f>
        <v>0</v>
      </c>
      <c r="AH84" s="15">
        <f>IF($F83="s-curve",$D83+($E83-$D83)*$I$2/(1+EXP($I$3*(COUNT($I$9:AH$9)+$I$4))),TREND($D83:$E83,$D$8:$E$8,AH$9))</f>
        <v>0</v>
      </c>
      <c r="AI84" s="15">
        <f>IF($F83="s-curve",$D83+($E83-$D83)*$I$2/(1+EXP($I$3*(COUNT($I$9:AI$9)+$I$4))),TREND($D83:$E83,$D$8:$E$8,AI$9))</f>
        <v>0</v>
      </c>
      <c r="AJ84" s="15">
        <f>IF($F83="s-curve",$D83+($E83-$D83)*$I$2/(1+EXP($I$3*(COUNT($I$9:AJ$9)+$I$4))),TREND($D83:$E83,$D$8:$E$8,AJ$9))</f>
        <v>0</v>
      </c>
      <c r="AK84" s="15">
        <f>IF($F83="s-curve",$D83+($E83-$D83)*$I$2/(1+EXP($I$3*(COUNT($I$9:AK$9)+$I$4))),TREND($D83:$E83,$D$8:$E$8,AK$9))</f>
        <v>0</v>
      </c>
      <c r="AL84" s="15">
        <f>IF($F83="s-curve",$D83+($E83-$D83)*$I$2/(1+EXP($I$3*(COUNT($I$9:AL$9)+$I$4))),TREND($D83:$E83,$D$8:$E$8,AL$9))</f>
        <v>0</v>
      </c>
      <c r="AM84" s="15">
        <f>IF($F83="s-curve",$D83+($E83-$D83)*$I$2/(1+EXP($I$3*(COUNT($I$9:AM$9)+$I$4))),TREND($D83:$E83,$D$8:$E$8,AM$9))</f>
        <v>0</v>
      </c>
    </row>
    <row r="85" spans="1:39" ht="16" thickBot="1" x14ac:dyDescent="0.25">
      <c r="A85" s="32"/>
      <c r="B85" s="32"/>
      <c r="C85" s="32" t="s">
        <v>129</v>
      </c>
      <c r="D85" s="38">
        <f>'SYVbT-passenger'!H7/SUM('SYVbT-passenger'!7:7)</f>
        <v>0</v>
      </c>
      <c r="E85" s="39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30"/>
      <c r="I85" s="29">
        <f t="shared" si="3"/>
        <v>0</v>
      </c>
      <c r="J85" s="15">
        <f>IF($F84="s-curve",$D84+($E84-$D84)*$I$2/(1+EXP($I$3*(COUNT($I$9:J$9)+$I$4))),TREND($D84:$E84,$D$8:$E$8,J$9))</f>
        <v>0</v>
      </c>
      <c r="K85" s="15">
        <f>IF($F84="s-curve",$D84+($E84-$D84)*$I$2/(1+EXP($I$3*(COUNT($I$9:K$9)+$I$4))),TREND($D84:$E84,$D$8:$E$8,K$9))</f>
        <v>0</v>
      </c>
      <c r="L85" s="15">
        <f>IF($F84="s-curve",$D84+($E84-$D84)*$I$2/(1+EXP($I$3*(COUNT($I$9:L$9)+$I$4))),TREND($D84:$E84,$D$8:$E$8,L$9))</f>
        <v>0</v>
      </c>
      <c r="M85" s="15">
        <f>IF($F84="s-curve",$D84+($E84-$D84)*$I$2/(1+EXP($I$3*(COUNT($I$9:M$9)+$I$4))),TREND($D84:$E84,$D$8:$E$8,M$9))</f>
        <v>0</v>
      </c>
      <c r="N85" s="15">
        <f>IF($F84="s-curve",$D84+($E84-$D84)*$I$2/(1+EXP($I$3*(COUNT($I$9:N$9)+$I$4))),TREND($D84:$E84,$D$8:$E$8,N$9))</f>
        <v>0</v>
      </c>
      <c r="O85" s="15">
        <f>IF($F84="s-curve",$D84+($E84-$D84)*$I$2/(1+EXP($I$3*(COUNT($I$9:O$9)+$I$4))),TREND($D84:$E84,$D$8:$E$8,O$9))</f>
        <v>0</v>
      </c>
      <c r="P85" s="15">
        <f>IF($F84="s-curve",$D84+($E84-$D84)*$I$2/(1+EXP($I$3*(COUNT($I$9:P$9)+$I$4))),TREND($D84:$E84,$D$8:$E$8,P$9))</f>
        <v>0</v>
      </c>
      <c r="Q85" s="15">
        <f>IF($F84="s-curve",$D84+($E84-$D84)*$I$2/(1+EXP($I$3*(COUNT($I$9:Q$9)+$I$4))),TREND($D84:$E84,$D$8:$E$8,Q$9))</f>
        <v>0</v>
      </c>
      <c r="R85" s="15">
        <f>IF($F84="s-curve",$D84+($E84-$D84)*$I$2/(1+EXP($I$3*(COUNT($I$9:R$9)+$I$4))),TREND($D84:$E84,$D$8:$E$8,R$9))</f>
        <v>0</v>
      </c>
      <c r="S85" s="15">
        <f>IF($F84="s-curve",$D84+($E84-$D84)*$I$2/(1+EXP($I$3*(COUNT($I$9:S$9)+$I$4))),TREND($D84:$E84,$D$8:$E$8,S$9))</f>
        <v>0</v>
      </c>
      <c r="T85" s="15">
        <f>IF($F84="s-curve",$D84+($E84-$D84)*$I$2/(1+EXP($I$3*(COUNT($I$9:T$9)+$I$4))),TREND($D84:$E84,$D$8:$E$8,T$9))</f>
        <v>0</v>
      </c>
      <c r="U85" s="15">
        <f>IF($F84="s-curve",$D84+($E84-$D84)*$I$2/(1+EXP($I$3*(COUNT($I$9:U$9)+$I$4))),TREND($D84:$E84,$D$8:$E$8,U$9))</f>
        <v>0</v>
      </c>
      <c r="V85" s="15">
        <f>IF($F84="s-curve",$D84+($E84-$D84)*$I$2/(1+EXP($I$3*(COUNT($I$9:V$9)+$I$4))),TREND($D84:$E84,$D$8:$E$8,V$9))</f>
        <v>0</v>
      </c>
      <c r="W85" s="15">
        <f>IF($F84="s-curve",$D84+($E84-$D84)*$I$2/(1+EXP($I$3*(COUNT($I$9:W$9)+$I$4))),TREND($D84:$E84,$D$8:$E$8,W$9))</f>
        <v>0</v>
      </c>
      <c r="X85" s="15">
        <f>IF($F84="s-curve",$D84+($E84-$D84)*$I$2/(1+EXP($I$3*(COUNT($I$9:X$9)+$I$4))),TREND($D84:$E84,$D$8:$E$8,X$9))</f>
        <v>0</v>
      </c>
      <c r="Y85" s="15">
        <f>IF($F84="s-curve",$D84+($E84-$D84)*$I$2/(1+EXP($I$3*(COUNT($I$9:Y$9)+$I$4))),TREND($D84:$E84,$D$8:$E$8,Y$9))</f>
        <v>0</v>
      </c>
      <c r="Z85" s="15">
        <f>IF($F84="s-curve",$D84+($E84-$D84)*$I$2/(1+EXP($I$3*(COUNT($I$9:Z$9)+$I$4))),TREND($D84:$E84,$D$8:$E$8,Z$9))</f>
        <v>0</v>
      </c>
      <c r="AA85" s="15">
        <f>IF($F84="s-curve",$D84+($E84-$D84)*$I$2/(1+EXP($I$3*(COUNT($I$9:AA$9)+$I$4))),TREND($D84:$E84,$D$8:$E$8,AA$9))</f>
        <v>0</v>
      </c>
      <c r="AB85" s="15">
        <f>IF($F84="s-curve",$D84+($E84-$D84)*$I$2/(1+EXP($I$3*(COUNT($I$9:AB$9)+$I$4))),TREND($D84:$E84,$D$8:$E$8,AB$9))</f>
        <v>0</v>
      </c>
      <c r="AC85" s="15">
        <f>IF($F84="s-curve",$D84+($E84-$D84)*$I$2/(1+EXP($I$3*(COUNT($I$9:AC$9)+$I$4))),TREND($D84:$E84,$D$8:$E$8,AC$9))</f>
        <v>0</v>
      </c>
      <c r="AD85" s="15">
        <f>IF($F84="s-curve",$D84+($E84-$D84)*$I$2/(1+EXP($I$3*(COUNT($I$9:AD$9)+$I$4))),TREND($D84:$E84,$D$8:$E$8,AD$9))</f>
        <v>0</v>
      </c>
      <c r="AE85" s="15">
        <f>IF($F84="s-curve",$D84+($E84-$D84)*$I$2/(1+EXP($I$3*(COUNT($I$9:AE$9)+$I$4))),TREND($D84:$E84,$D$8:$E$8,AE$9))</f>
        <v>0</v>
      </c>
      <c r="AF85" s="15">
        <f>IF($F84="s-curve",$D84+($E84-$D84)*$I$2/(1+EXP($I$3*(COUNT($I$9:AF$9)+$I$4))),TREND($D84:$E84,$D$8:$E$8,AF$9))</f>
        <v>0</v>
      </c>
      <c r="AG85" s="15">
        <f>IF($F84="s-curve",$D84+($E84-$D84)*$I$2/(1+EXP($I$3*(COUNT($I$9:AG$9)+$I$4))),TREND($D84:$E84,$D$8:$E$8,AG$9))</f>
        <v>0</v>
      </c>
      <c r="AH85" s="15">
        <f>IF($F84="s-curve",$D84+($E84-$D84)*$I$2/(1+EXP($I$3*(COUNT($I$9:AH$9)+$I$4))),TREND($D84:$E84,$D$8:$E$8,AH$9))</f>
        <v>0</v>
      </c>
      <c r="AI85" s="15">
        <f>IF($F84="s-curve",$D84+($E84-$D84)*$I$2/(1+EXP($I$3*(COUNT($I$9:AI$9)+$I$4))),TREND($D84:$E84,$D$8:$E$8,AI$9))</f>
        <v>0</v>
      </c>
      <c r="AJ85" s="15">
        <f>IF($F84="s-curve",$D84+($E84-$D84)*$I$2/(1+EXP($I$3*(COUNT($I$9:AJ$9)+$I$4))),TREND($D84:$E84,$D$8:$E$8,AJ$9))</f>
        <v>0</v>
      </c>
      <c r="AK85" s="15">
        <f>IF($F84="s-curve",$D84+($E84-$D84)*$I$2/(1+EXP($I$3*(COUNT($I$9:AK$9)+$I$4))),TREND($D84:$E84,$D$8:$E$8,AK$9))</f>
        <v>0</v>
      </c>
      <c r="AL85" s="15">
        <f>IF($F84="s-curve",$D84+($E84-$D84)*$I$2/(1+EXP($I$3*(COUNT($I$9:AL$9)+$I$4))),TREND($D84:$E84,$D$8:$E$8,AL$9))</f>
        <v>0</v>
      </c>
      <c r="AM85" s="15">
        <f>IF($F84="s-curve",$D84+($E84-$D84)*$I$2/(1+EXP($I$3*(COUNT($I$9:AM$9)+$I$4))),TREND($D84:$E84,$D$8:$E$8,AM$9))</f>
        <v>0</v>
      </c>
    </row>
    <row r="86" spans="1:39" x14ac:dyDescent="0.2">
      <c r="A86" s="31" t="s">
        <v>18</v>
      </c>
      <c r="B86" s="15" t="s">
        <v>19</v>
      </c>
      <c r="C86" s="15" t="s">
        <v>2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30"/>
      <c r="I86" s="29">
        <f t="shared" si="3"/>
        <v>0</v>
      </c>
      <c r="J86" s="15">
        <f>IF($F85="s-curve",$D85+($E85-$D85)*$I$2/(1+EXP($I$3*(COUNT($I$9:J$9)+$I$4))),TREND($D85:$E85,$D$8:$E$8,J$9))</f>
        <v>0</v>
      </c>
      <c r="K86" s="15">
        <f>IF($F85="s-curve",$D85+($E85-$D85)*$I$2/(1+EXP($I$3*(COUNT($I$9:K$9)+$I$4))),TREND($D85:$E85,$D$8:$E$8,K$9))</f>
        <v>0</v>
      </c>
      <c r="L86" s="15">
        <f>IF($F85="s-curve",$D85+($E85-$D85)*$I$2/(1+EXP($I$3*(COUNT($I$9:L$9)+$I$4))),TREND($D85:$E85,$D$8:$E$8,L$9))</f>
        <v>0</v>
      </c>
      <c r="M86" s="15">
        <f>IF($F85="s-curve",$D85+($E85-$D85)*$I$2/(1+EXP($I$3*(COUNT($I$9:M$9)+$I$4))),TREND($D85:$E85,$D$8:$E$8,M$9))</f>
        <v>0</v>
      </c>
      <c r="N86" s="15">
        <f>IF($F85="s-curve",$D85+($E85-$D85)*$I$2/(1+EXP($I$3*(COUNT($I$9:N$9)+$I$4))),TREND($D85:$E85,$D$8:$E$8,N$9))</f>
        <v>0</v>
      </c>
      <c r="O86" s="15">
        <f>IF($F85="s-curve",$D85+($E85-$D85)*$I$2/(1+EXP($I$3*(COUNT($I$9:O$9)+$I$4))),TREND($D85:$E85,$D$8:$E$8,O$9))</f>
        <v>0</v>
      </c>
      <c r="P86" s="15">
        <f>IF($F85="s-curve",$D85+($E85-$D85)*$I$2/(1+EXP($I$3*(COUNT($I$9:P$9)+$I$4))),TREND($D85:$E85,$D$8:$E$8,P$9))</f>
        <v>0</v>
      </c>
      <c r="Q86" s="15">
        <f>IF($F85="s-curve",$D85+($E85-$D85)*$I$2/(1+EXP($I$3*(COUNT($I$9:Q$9)+$I$4))),TREND($D85:$E85,$D$8:$E$8,Q$9))</f>
        <v>0</v>
      </c>
      <c r="R86" s="15">
        <f>IF($F85="s-curve",$D85+($E85-$D85)*$I$2/(1+EXP($I$3*(COUNT($I$9:R$9)+$I$4))),TREND($D85:$E85,$D$8:$E$8,R$9))</f>
        <v>0</v>
      </c>
      <c r="S86" s="15">
        <f>IF($F85="s-curve",$D85+($E85-$D85)*$I$2/(1+EXP($I$3*(COUNT($I$9:S$9)+$I$4))),TREND($D85:$E85,$D$8:$E$8,S$9))</f>
        <v>0</v>
      </c>
      <c r="T86" s="15">
        <f>IF($F85="s-curve",$D85+($E85-$D85)*$I$2/(1+EXP($I$3*(COUNT($I$9:T$9)+$I$4))),TREND($D85:$E85,$D$8:$E$8,T$9))</f>
        <v>0</v>
      </c>
      <c r="U86" s="15">
        <f>IF($F85="s-curve",$D85+($E85-$D85)*$I$2/(1+EXP($I$3*(COUNT($I$9:U$9)+$I$4))),TREND($D85:$E85,$D$8:$E$8,U$9))</f>
        <v>0</v>
      </c>
      <c r="V86" s="15">
        <f>IF($F85="s-curve",$D85+($E85-$D85)*$I$2/(1+EXP($I$3*(COUNT($I$9:V$9)+$I$4))),TREND($D85:$E85,$D$8:$E$8,V$9))</f>
        <v>0</v>
      </c>
      <c r="W86" s="15">
        <f>IF($F85="s-curve",$D85+($E85-$D85)*$I$2/(1+EXP($I$3*(COUNT($I$9:W$9)+$I$4))),TREND($D85:$E85,$D$8:$E$8,W$9))</f>
        <v>0</v>
      </c>
      <c r="X86" s="15">
        <f>IF($F85="s-curve",$D85+($E85-$D85)*$I$2/(1+EXP($I$3*(COUNT($I$9:X$9)+$I$4))),TREND($D85:$E85,$D$8:$E$8,X$9))</f>
        <v>0</v>
      </c>
      <c r="Y86" s="15">
        <f>IF($F85="s-curve",$D85+($E85-$D85)*$I$2/(1+EXP($I$3*(COUNT($I$9:Y$9)+$I$4))),TREND($D85:$E85,$D$8:$E$8,Y$9))</f>
        <v>0</v>
      </c>
      <c r="Z86" s="15">
        <f>IF($F85="s-curve",$D85+($E85-$D85)*$I$2/(1+EXP($I$3*(COUNT($I$9:Z$9)+$I$4))),TREND($D85:$E85,$D$8:$E$8,Z$9))</f>
        <v>0</v>
      </c>
      <c r="AA86" s="15">
        <f>IF($F85="s-curve",$D85+($E85-$D85)*$I$2/(1+EXP($I$3*(COUNT($I$9:AA$9)+$I$4))),TREND($D85:$E85,$D$8:$E$8,AA$9))</f>
        <v>0</v>
      </c>
      <c r="AB86" s="15">
        <f>IF($F85="s-curve",$D85+($E85-$D85)*$I$2/(1+EXP($I$3*(COUNT($I$9:AB$9)+$I$4))),TREND($D85:$E85,$D$8:$E$8,AB$9))</f>
        <v>0</v>
      </c>
      <c r="AC86" s="15">
        <f>IF($F85="s-curve",$D85+($E85-$D85)*$I$2/(1+EXP($I$3*(COUNT($I$9:AC$9)+$I$4))),TREND($D85:$E85,$D$8:$E$8,AC$9))</f>
        <v>0</v>
      </c>
      <c r="AD86" s="15">
        <f>IF($F85="s-curve",$D85+($E85-$D85)*$I$2/(1+EXP($I$3*(COUNT($I$9:AD$9)+$I$4))),TREND($D85:$E85,$D$8:$E$8,AD$9))</f>
        <v>0</v>
      </c>
      <c r="AE86" s="15">
        <f>IF($F85="s-curve",$D85+($E85-$D85)*$I$2/(1+EXP($I$3*(COUNT($I$9:AE$9)+$I$4))),TREND($D85:$E85,$D$8:$E$8,AE$9))</f>
        <v>0</v>
      </c>
      <c r="AF86" s="15">
        <f>IF($F85="s-curve",$D85+($E85-$D85)*$I$2/(1+EXP($I$3*(COUNT($I$9:AF$9)+$I$4))),TREND($D85:$E85,$D$8:$E$8,AF$9))</f>
        <v>0</v>
      </c>
      <c r="AG86" s="15">
        <f>IF($F85="s-curve",$D85+($E85-$D85)*$I$2/(1+EXP($I$3*(COUNT($I$9:AG$9)+$I$4))),TREND($D85:$E85,$D$8:$E$8,AG$9))</f>
        <v>0</v>
      </c>
      <c r="AH86" s="15">
        <f>IF($F85="s-curve",$D85+($E85-$D85)*$I$2/(1+EXP($I$3*(COUNT($I$9:AH$9)+$I$4))),TREND($D85:$E85,$D$8:$E$8,AH$9))</f>
        <v>0</v>
      </c>
      <c r="AI86" s="15">
        <f>IF($F85="s-curve",$D85+($E85-$D85)*$I$2/(1+EXP($I$3*(COUNT($I$9:AI$9)+$I$4))),TREND($D85:$E85,$D$8:$E$8,AI$9))</f>
        <v>0</v>
      </c>
      <c r="AJ86" s="15">
        <f>IF($F85="s-curve",$D85+($E85-$D85)*$I$2/(1+EXP($I$3*(COUNT($I$9:AJ$9)+$I$4))),TREND($D85:$E85,$D$8:$E$8,AJ$9))</f>
        <v>0</v>
      </c>
      <c r="AK86" s="15">
        <f>IF($F85="s-curve",$D85+($E85-$D85)*$I$2/(1+EXP($I$3*(COUNT($I$9:AK$9)+$I$4))),TREND($D85:$E85,$D$8:$E$8,AK$9))</f>
        <v>0</v>
      </c>
      <c r="AL86" s="15">
        <f>IF($F85="s-curve",$D85+($E85-$D85)*$I$2/(1+EXP($I$3*(COUNT($I$9:AL$9)+$I$4))),TREND($D85:$E85,$D$8:$E$8,AL$9))</f>
        <v>0</v>
      </c>
      <c r="AM86" s="15">
        <f>IF($F85="s-curve",$D85+($E85-$D85)*$I$2/(1+EXP($I$3*(COUNT($I$9:AM$9)+$I$4))),TREND($D85:$E85,$D$8:$E$8,AM$9))</f>
        <v>0</v>
      </c>
    </row>
    <row r="87" spans="1:39" x14ac:dyDescent="0.2">
      <c r="C87" s="15" t="s">
        <v>3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30"/>
      <c r="I87" s="29">
        <f t="shared" si="3"/>
        <v>0</v>
      </c>
      <c r="J87" s="15">
        <f>IF($F86="s-curve",$D86+($E86-$D86)*$I$2/(1+EXP($I$3*(COUNT($I$9:J$9)+$I$4))),TREND($D86:$E86,$D$8:$E$8,J$9))</f>
        <v>0</v>
      </c>
      <c r="K87" s="15">
        <f>IF($F86="s-curve",$D86+($E86-$D86)*$I$2/(1+EXP($I$3*(COUNT($I$9:K$9)+$I$4))),TREND($D86:$E86,$D$8:$E$8,K$9))</f>
        <v>0</v>
      </c>
      <c r="L87" s="15">
        <f>IF($F86="s-curve",$D86+($E86-$D86)*$I$2/(1+EXP($I$3*(COUNT($I$9:L$9)+$I$4))),TREND($D86:$E86,$D$8:$E$8,L$9))</f>
        <v>0</v>
      </c>
      <c r="M87" s="15">
        <f>IF($F86="s-curve",$D86+($E86-$D86)*$I$2/(1+EXP($I$3*(COUNT($I$9:M$9)+$I$4))),TREND($D86:$E86,$D$8:$E$8,M$9))</f>
        <v>0</v>
      </c>
      <c r="N87" s="15">
        <f>IF($F86="s-curve",$D86+($E86-$D86)*$I$2/(1+EXP($I$3*(COUNT($I$9:N$9)+$I$4))),TREND($D86:$E86,$D$8:$E$8,N$9))</f>
        <v>0</v>
      </c>
      <c r="O87" s="15">
        <f>IF($F86="s-curve",$D86+($E86-$D86)*$I$2/(1+EXP($I$3*(COUNT($I$9:O$9)+$I$4))),TREND($D86:$E86,$D$8:$E$8,O$9))</f>
        <v>0</v>
      </c>
      <c r="P87" s="15">
        <f>IF($F86="s-curve",$D86+($E86-$D86)*$I$2/(1+EXP($I$3*(COUNT($I$9:P$9)+$I$4))),TREND($D86:$E86,$D$8:$E$8,P$9))</f>
        <v>0</v>
      </c>
      <c r="Q87" s="15">
        <f>IF($F86="s-curve",$D86+($E86-$D86)*$I$2/(1+EXP($I$3*(COUNT($I$9:Q$9)+$I$4))),TREND($D86:$E86,$D$8:$E$8,Q$9))</f>
        <v>0</v>
      </c>
      <c r="R87" s="15">
        <f>IF($F86="s-curve",$D86+($E86-$D86)*$I$2/(1+EXP($I$3*(COUNT($I$9:R$9)+$I$4))),TREND($D86:$E86,$D$8:$E$8,R$9))</f>
        <v>0</v>
      </c>
      <c r="S87" s="15">
        <f>IF($F86="s-curve",$D86+($E86-$D86)*$I$2/(1+EXP($I$3*(COUNT($I$9:S$9)+$I$4))),TREND($D86:$E86,$D$8:$E$8,S$9))</f>
        <v>0</v>
      </c>
      <c r="T87" s="15">
        <f>IF($F86="s-curve",$D86+($E86-$D86)*$I$2/(1+EXP($I$3*(COUNT($I$9:T$9)+$I$4))),TREND($D86:$E86,$D$8:$E$8,T$9))</f>
        <v>0</v>
      </c>
      <c r="U87" s="15">
        <f>IF($F86="s-curve",$D86+($E86-$D86)*$I$2/(1+EXP($I$3*(COUNT($I$9:U$9)+$I$4))),TREND($D86:$E86,$D$8:$E$8,U$9))</f>
        <v>0</v>
      </c>
      <c r="V87" s="15">
        <f>IF($F86="s-curve",$D86+($E86-$D86)*$I$2/(1+EXP($I$3*(COUNT($I$9:V$9)+$I$4))),TREND($D86:$E86,$D$8:$E$8,V$9))</f>
        <v>0</v>
      </c>
      <c r="W87" s="15">
        <f>IF($F86="s-curve",$D86+($E86-$D86)*$I$2/(1+EXP($I$3*(COUNT($I$9:W$9)+$I$4))),TREND($D86:$E86,$D$8:$E$8,W$9))</f>
        <v>0</v>
      </c>
      <c r="X87" s="15">
        <f>IF($F86="s-curve",$D86+($E86-$D86)*$I$2/(1+EXP($I$3*(COUNT($I$9:X$9)+$I$4))),TREND($D86:$E86,$D$8:$E$8,X$9))</f>
        <v>0</v>
      </c>
      <c r="Y87" s="15">
        <f>IF($F86="s-curve",$D86+($E86-$D86)*$I$2/(1+EXP($I$3*(COUNT($I$9:Y$9)+$I$4))),TREND($D86:$E86,$D$8:$E$8,Y$9))</f>
        <v>0</v>
      </c>
      <c r="Z87" s="15">
        <f>IF($F86="s-curve",$D86+($E86-$D86)*$I$2/(1+EXP($I$3*(COUNT($I$9:Z$9)+$I$4))),TREND($D86:$E86,$D$8:$E$8,Z$9))</f>
        <v>0</v>
      </c>
      <c r="AA87" s="15">
        <f>IF($F86="s-curve",$D86+($E86-$D86)*$I$2/(1+EXP($I$3*(COUNT($I$9:AA$9)+$I$4))),TREND($D86:$E86,$D$8:$E$8,AA$9))</f>
        <v>0</v>
      </c>
      <c r="AB87" s="15">
        <f>IF($F86="s-curve",$D86+($E86-$D86)*$I$2/(1+EXP($I$3*(COUNT($I$9:AB$9)+$I$4))),TREND($D86:$E86,$D$8:$E$8,AB$9))</f>
        <v>0</v>
      </c>
      <c r="AC87" s="15">
        <f>IF($F86="s-curve",$D86+($E86-$D86)*$I$2/(1+EXP($I$3*(COUNT($I$9:AC$9)+$I$4))),TREND($D86:$E86,$D$8:$E$8,AC$9))</f>
        <v>0</v>
      </c>
      <c r="AD87" s="15">
        <f>IF($F86="s-curve",$D86+($E86-$D86)*$I$2/(1+EXP($I$3*(COUNT($I$9:AD$9)+$I$4))),TREND($D86:$E86,$D$8:$E$8,AD$9))</f>
        <v>0</v>
      </c>
      <c r="AE87" s="15">
        <f>IF($F86="s-curve",$D86+($E86-$D86)*$I$2/(1+EXP($I$3*(COUNT($I$9:AE$9)+$I$4))),TREND($D86:$E86,$D$8:$E$8,AE$9))</f>
        <v>0</v>
      </c>
      <c r="AF87" s="15">
        <f>IF($F86="s-curve",$D86+($E86-$D86)*$I$2/(1+EXP($I$3*(COUNT($I$9:AF$9)+$I$4))),TREND($D86:$E86,$D$8:$E$8,AF$9))</f>
        <v>0</v>
      </c>
      <c r="AG87" s="15">
        <f>IF($F86="s-curve",$D86+($E86-$D86)*$I$2/(1+EXP($I$3*(COUNT($I$9:AG$9)+$I$4))),TREND($D86:$E86,$D$8:$E$8,AG$9))</f>
        <v>0</v>
      </c>
      <c r="AH87" s="15">
        <f>IF($F86="s-curve",$D86+($E86-$D86)*$I$2/(1+EXP($I$3*(COUNT($I$9:AH$9)+$I$4))),TREND($D86:$E86,$D$8:$E$8,AH$9))</f>
        <v>0</v>
      </c>
      <c r="AI87" s="15">
        <f>IF($F86="s-curve",$D86+($E86-$D86)*$I$2/(1+EXP($I$3*(COUNT($I$9:AI$9)+$I$4))),TREND($D86:$E86,$D$8:$E$8,AI$9))</f>
        <v>0</v>
      </c>
      <c r="AJ87" s="15">
        <f>IF($F86="s-curve",$D86+($E86-$D86)*$I$2/(1+EXP($I$3*(COUNT($I$9:AJ$9)+$I$4))),TREND($D86:$E86,$D$8:$E$8,AJ$9))</f>
        <v>0</v>
      </c>
      <c r="AK87" s="15">
        <f>IF($F86="s-curve",$D86+($E86-$D86)*$I$2/(1+EXP($I$3*(COUNT($I$9:AK$9)+$I$4))),TREND($D86:$E86,$D$8:$E$8,AK$9))</f>
        <v>0</v>
      </c>
      <c r="AL87" s="15">
        <f>IF($F86="s-curve",$D86+($E86-$D86)*$I$2/(1+EXP($I$3*(COUNT($I$9:AL$9)+$I$4))),TREND($D86:$E86,$D$8:$E$8,AL$9))</f>
        <v>0</v>
      </c>
      <c r="AM87" s="15">
        <f>IF($F86="s-curve",$D86+($E86-$D86)*$I$2/(1+EXP($I$3*(COUNT($I$9:AM$9)+$I$4))),TREND($D86:$E86,$D$8:$E$8,AM$9))</f>
        <v>0</v>
      </c>
    </row>
    <row r="88" spans="1:39" x14ac:dyDescent="0.2">
      <c r="C88" s="15" t="s">
        <v>4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30"/>
      <c r="I88" s="29">
        <f t="shared" si="3"/>
        <v>0</v>
      </c>
      <c r="J88" s="15">
        <f>IF($F87="s-curve",$D87+($E87-$D87)*$I$2/(1+EXP($I$3*(COUNT($I$9:J$9)+$I$4))),TREND($D87:$E87,$D$8:$E$8,J$9))</f>
        <v>0</v>
      </c>
      <c r="K88" s="15">
        <f>IF($F87="s-curve",$D87+($E87-$D87)*$I$2/(1+EXP($I$3*(COUNT($I$9:K$9)+$I$4))),TREND($D87:$E87,$D$8:$E$8,K$9))</f>
        <v>0</v>
      </c>
      <c r="L88" s="15">
        <f>IF($F87="s-curve",$D87+($E87-$D87)*$I$2/(1+EXP($I$3*(COUNT($I$9:L$9)+$I$4))),TREND($D87:$E87,$D$8:$E$8,L$9))</f>
        <v>0</v>
      </c>
      <c r="M88" s="15">
        <f>IF($F87="s-curve",$D87+($E87-$D87)*$I$2/(1+EXP($I$3*(COUNT($I$9:M$9)+$I$4))),TREND($D87:$E87,$D$8:$E$8,M$9))</f>
        <v>0</v>
      </c>
      <c r="N88" s="15">
        <f>IF($F87="s-curve",$D87+($E87-$D87)*$I$2/(1+EXP($I$3*(COUNT($I$9:N$9)+$I$4))),TREND($D87:$E87,$D$8:$E$8,N$9))</f>
        <v>0</v>
      </c>
      <c r="O88" s="15">
        <f>IF($F87="s-curve",$D87+($E87-$D87)*$I$2/(1+EXP($I$3*(COUNT($I$9:O$9)+$I$4))),TREND($D87:$E87,$D$8:$E$8,O$9))</f>
        <v>0</v>
      </c>
      <c r="P88" s="15">
        <f>IF($F87="s-curve",$D87+($E87-$D87)*$I$2/(1+EXP($I$3*(COUNT($I$9:P$9)+$I$4))),TREND($D87:$E87,$D$8:$E$8,P$9))</f>
        <v>0</v>
      </c>
      <c r="Q88" s="15">
        <f>IF($F87="s-curve",$D87+($E87-$D87)*$I$2/(1+EXP($I$3*(COUNT($I$9:Q$9)+$I$4))),TREND($D87:$E87,$D$8:$E$8,Q$9))</f>
        <v>0</v>
      </c>
      <c r="R88" s="15">
        <f>IF($F87="s-curve",$D87+($E87-$D87)*$I$2/(1+EXP($I$3*(COUNT($I$9:R$9)+$I$4))),TREND($D87:$E87,$D$8:$E$8,R$9))</f>
        <v>0</v>
      </c>
      <c r="S88" s="15">
        <f>IF($F87="s-curve",$D87+($E87-$D87)*$I$2/(1+EXP($I$3*(COUNT($I$9:S$9)+$I$4))),TREND($D87:$E87,$D$8:$E$8,S$9))</f>
        <v>0</v>
      </c>
      <c r="T88" s="15">
        <f>IF($F87="s-curve",$D87+($E87-$D87)*$I$2/(1+EXP($I$3*(COUNT($I$9:T$9)+$I$4))),TREND($D87:$E87,$D$8:$E$8,T$9))</f>
        <v>0</v>
      </c>
      <c r="U88" s="15">
        <f>IF($F87="s-curve",$D87+($E87-$D87)*$I$2/(1+EXP($I$3*(COUNT($I$9:U$9)+$I$4))),TREND($D87:$E87,$D$8:$E$8,U$9))</f>
        <v>0</v>
      </c>
      <c r="V88" s="15">
        <f>IF($F87="s-curve",$D87+($E87-$D87)*$I$2/(1+EXP($I$3*(COUNT($I$9:V$9)+$I$4))),TREND($D87:$E87,$D$8:$E$8,V$9))</f>
        <v>0</v>
      </c>
      <c r="W88" s="15">
        <f>IF($F87="s-curve",$D87+($E87-$D87)*$I$2/(1+EXP($I$3*(COUNT($I$9:W$9)+$I$4))),TREND($D87:$E87,$D$8:$E$8,W$9))</f>
        <v>0</v>
      </c>
      <c r="X88" s="15">
        <f>IF($F87="s-curve",$D87+($E87-$D87)*$I$2/(1+EXP($I$3*(COUNT($I$9:X$9)+$I$4))),TREND($D87:$E87,$D$8:$E$8,X$9))</f>
        <v>0</v>
      </c>
      <c r="Y88" s="15">
        <f>IF($F87="s-curve",$D87+($E87-$D87)*$I$2/(1+EXP($I$3*(COUNT($I$9:Y$9)+$I$4))),TREND($D87:$E87,$D$8:$E$8,Y$9))</f>
        <v>0</v>
      </c>
      <c r="Z88" s="15">
        <f>IF($F87="s-curve",$D87+($E87-$D87)*$I$2/(1+EXP($I$3*(COUNT($I$9:Z$9)+$I$4))),TREND($D87:$E87,$D$8:$E$8,Z$9))</f>
        <v>0</v>
      </c>
      <c r="AA88" s="15">
        <f>IF($F87="s-curve",$D87+($E87-$D87)*$I$2/(1+EXP($I$3*(COUNT($I$9:AA$9)+$I$4))),TREND($D87:$E87,$D$8:$E$8,AA$9))</f>
        <v>0</v>
      </c>
      <c r="AB88" s="15">
        <f>IF($F87="s-curve",$D87+($E87-$D87)*$I$2/(1+EXP($I$3*(COUNT($I$9:AB$9)+$I$4))),TREND($D87:$E87,$D$8:$E$8,AB$9))</f>
        <v>0</v>
      </c>
      <c r="AC88" s="15">
        <f>IF($F87="s-curve",$D87+($E87-$D87)*$I$2/(1+EXP($I$3*(COUNT($I$9:AC$9)+$I$4))),TREND($D87:$E87,$D$8:$E$8,AC$9))</f>
        <v>0</v>
      </c>
      <c r="AD88" s="15">
        <f>IF($F87="s-curve",$D87+($E87-$D87)*$I$2/(1+EXP($I$3*(COUNT($I$9:AD$9)+$I$4))),TREND($D87:$E87,$D$8:$E$8,AD$9))</f>
        <v>0</v>
      </c>
      <c r="AE88" s="15">
        <f>IF($F87="s-curve",$D87+($E87-$D87)*$I$2/(1+EXP($I$3*(COUNT($I$9:AE$9)+$I$4))),TREND($D87:$E87,$D$8:$E$8,AE$9))</f>
        <v>0</v>
      </c>
      <c r="AF88" s="15">
        <f>IF($F87="s-curve",$D87+($E87-$D87)*$I$2/(1+EXP($I$3*(COUNT($I$9:AF$9)+$I$4))),TREND($D87:$E87,$D$8:$E$8,AF$9))</f>
        <v>0</v>
      </c>
      <c r="AG88" s="15">
        <f>IF($F87="s-curve",$D87+($E87-$D87)*$I$2/(1+EXP($I$3*(COUNT($I$9:AG$9)+$I$4))),TREND($D87:$E87,$D$8:$E$8,AG$9))</f>
        <v>0</v>
      </c>
      <c r="AH88" s="15">
        <f>IF($F87="s-curve",$D87+($E87-$D87)*$I$2/(1+EXP($I$3*(COUNT($I$9:AH$9)+$I$4))),TREND($D87:$E87,$D$8:$E$8,AH$9))</f>
        <v>0</v>
      </c>
      <c r="AI88" s="15">
        <f>IF($F87="s-curve",$D87+($E87-$D87)*$I$2/(1+EXP($I$3*(COUNT($I$9:AI$9)+$I$4))),TREND($D87:$E87,$D$8:$E$8,AI$9))</f>
        <v>0</v>
      </c>
      <c r="AJ88" s="15">
        <f>IF($F87="s-curve",$D87+($E87-$D87)*$I$2/(1+EXP($I$3*(COUNT($I$9:AJ$9)+$I$4))),TREND($D87:$E87,$D$8:$E$8,AJ$9))</f>
        <v>0</v>
      </c>
      <c r="AK88" s="15">
        <f>IF($F87="s-curve",$D87+($E87-$D87)*$I$2/(1+EXP($I$3*(COUNT($I$9:AK$9)+$I$4))),TREND($D87:$E87,$D$8:$E$8,AK$9))</f>
        <v>0</v>
      </c>
      <c r="AL88" s="15">
        <f>IF($F87="s-curve",$D87+($E87-$D87)*$I$2/(1+EXP($I$3*(COUNT($I$9:AL$9)+$I$4))),TREND($D87:$E87,$D$8:$E$8,AL$9))</f>
        <v>0</v>
      </c>
      <c r="AM88" s="15">
        <f>IF($F87="s-curve",$D87+($E87-$D87)*$I$2/(1+EXP($I$3*(COUNT($I$9:AM$9)+$I$4))),TREND($D87:$E87,$D$8:$E$8,AM$9))</f>
        <v>0</v>
      </c>
    </row>
    <row r="89" spans="1:39" x14ac:dyDescent="0.2">
      <c r="C89" s="15" t="s">
        <v>5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30"/>
      <c r="I89" s="29">
        <f t="shared" si="3"/>
        <v>0</v>
      </c>
      <c r="J89" s="15">
        <f>IF($F88="s-curve",$D88+($E88-$D88)*$I$2/(1+EXP($I$3*(COUNT($I$9:J$9)+$I$4))),TREND($D88:$E88,$D$8:$E$8,J$9))</f>
        <v>0</v>
      </c>
      <c r="K89" s="15">
        <f>IF($F88="s-curve",$D88+($E88-$D88)*$I$2/(1+EXP($I$3*(COUNT($I$9:K$9)+$I$4))),TREND($D88:$E88,$D$8:$E$8,K$9))</f>
        <v>0</v>
      </c>
      <c r="L89" s="15">
        <f>IF($F88="s-curve",$D88+($E88-$D88)*$I$2/(1+EXP($I$3*(COUNT($I$9:L$9)+$I$4))),TREND($D88:$E88,$D$8:$E$8,L$9))</f>
        <v>0</v>
      </c>
      <c r="M89" s="15">
        <f>IF($F88="s-curve",$D88+($E88-$D88)*$I$2/(1+EXP($I$3*(COUNT($I$9:M$9)+$I$4))),TREND($D88:$E88,$D$8:$E$8,M$9))</f>
        <v>0</v>
      </c>
      <c r="N89" s="15">
        <f>IF($F88="s-curve",$D88+($E88-$D88)*$I$2/(1+EXP($I$3*(COUNT($I$9:N$9)+$I$4))),TREND($D88:$E88,$D$8:$E$8,N$9))</f>
        <v>0</v>
      </c>
      <c r="O89" s="15">
        <f>IF($F88="s-curve",$D88+($E88-$D88)*$I$2/(1+EXP($I$3*(COUNT($I$9:O$9)+$I$4))),TREND($D88:$E88,$D$8:$E$8,O$9))</f>
        <v>0</v>
      </c>
      <c r="P89" s="15">
        <f>IF($F88="s-curve",$D88+($E88-$D88)*$I$2/(1+EXP($I$3*(COUNT($I$9:P$9)+$I$4))),TREND($D88:$E88,$D$8:$E$8,P$9))</f>
        <v>0</v>
      </c>
      <c r="Q89" s="15">
        <f>IF($F88="s-curve",$D88+($E88-$D88)*$I$2/(1+EXP($I$3*(COUNT($I$9:Q$9)+$I$4))),TREND($D88:$E88,$D$8:$E$8,Q$9))</f>
        <v>0</v>
      </c>
      <c r="R89" s="15">
        <f>IF($F88="s-curve",$D88+($E88-$D88)*$I$2/(1+EXP($I$3*(COUNT($I$9:R$9)+$I$4))),TREND($D88:$E88,$D$8:$E$8,R$9))</f>
        <v>0</v>
      </c>
      <c r="S89" s="15">
        <f>IF($F88="s-curve",$D88+($E88-$D88)*$I$2/(1+EXP($I$3*(COUNT($I$9:S$9)+$I$4))),TREND($D88:$E88,$D$8:$E$8,S$9))</f>
        <v>0</v>
      </c>
      <c r="T89" s="15">
        <f>IF($F88="s-curve",$D88+($E88-$D88)*$I$2/(1+EXP($I$3*(COUNT($I$9:T$9)+$I$4))),TREND($D88:$E88,$D$8:$E$8,T$9))</f>
        <v>0</v>
      </c>
      <c r="U89" s="15">
        <f>IF($F88="s-curve",$D88+($E88-$D88)*$I$2/(1+EXP($I$3*(COUNT($I$9:U$9)+$I$4))),TREND($D88:$E88,$D$8:$E$8,U$9))</f>
        <v>0</v>
      </c>
      <c r="V89" s="15">
        <f>IF($F88="s-curve",$D88+($E88-$D88)*$I$2/(1+EXP($I$3*(COUNT($I$9:V$9)+$I$4))),TREND($D88:$E88,$D$8:$E$8,V$9))</f>
        <v>0</v>
      </c>
      <c r="W89" s="15">
        <f>IF($F88="s-curve",$D88+($E88-$D88)*$I$2/(1+EXP($I$3*(COUNT($I$9:W$9)+$I$4))),TREND($D88:$E88,$D$8:$E$8,W$9))</f>
        <v>0</v>
      </c>
      <c r="X89" s="15">
        <f>IF($F88="s-curve",$D88+($E88-$D88)*$I$2/(1+EXP($I$3*(COUNT($I$9:X$9)+$I$4))),TREND($D88:$E88,$D$8:$E$8,X$9))</f>
        <v>0</v>
      </c>
      <c r="Y89" s="15">
        <f>IF($F88="s-curve",$D88+($E88-$D88)*$I$2/(1+EXP($I$3*(COUNT($I$9:Y$9)+$I$4))),TREND($D88:$E88,$D$8:$E$8,Y$9))</f>
        <v>0</v>
      </c>
      <c r="Z89" s="15">
        <f>IF($F88="s-curve",$D88+($E88-$D88)*$I$2/(1+EXP($I$3*(COUNT($I$9:Z$9)+$I$4))),TREND($D88:$E88,$D$8:$E$8,Z$9))</f>
        <v>0</v>
      </c>
      <c r="AA89" s="15">
        <f>IF($F88="s-curve",$D88+($E88-$D88)*$I$2/(1+EXP($I$3*(COUNT($I$9:AA$9)+$I$4))),TREND($D88:$E88,$D$8:$E$8,AA$9))</f>
        <v>0</v>
      </c>
      <c r="AB89" s="15">
        <f>IF($F88="s-curve",$D88+($E88-$D88)*$I$2/(1+EXP($I$3*(COUNT($I$9:AB$9)+$I$4))),TREND($D88:$E88,$D$8:$E$8,AB$9))</f>
        <v>0</v>
      </c>
      <c r="AC89" s="15">
        <f>IF($F88="s-curve",$D88+($E88-$D88)*$I$2/(1+EXP($I$3*(COUNT($I$9:AC$9)+$I$4))),TREND($D88:$E88,$D$8:$E$8,AC$9))</f>
        <v>0</v>
      </c>
      <c r="AD89" s="15">
        <f>IF($F88="s-curve",$D88+($E88-$D88)*$I$2/(1+EXP($I$3*(COUNT($I$9:AD$9)+$I$4))),TREND($D88:$E88,$D$8:$E$8,AD$9))</f>
        <v>0</v>
      </c>
      <c r="AE89" s="15">
        <f>IF($F88="s-curve",$D88+($E88-$D88)*$I$2/(1+EXP($I$3*(COUNT($I$9:AE$9)+$I$4))),TREND($D88:$E88,$D$8:$E$8,AE$9))</f>
        <v>0</v>
      </c>
      <c r="AF89" s="15">
        <f>IF($F88="s-curve",$D88+($E88-$D88)*$I$2/(1+EXP($I$3*(COUNT($I$9:AF$9)+$I$4))),TREND($D88:$E88,$D$8:$E$8,AF$9))</f>
        <v>0</v>
      </c>
      <c r="AG89" s="15">
        <f>IF($F88="s-curve",$D88+($E88-$D88)*$I$2/(1+EXP($I$3*(COUNT($I$9:AG$9)+$I$4))),TREND($D88:$E88,$D$8:$E$8,AG$9))</f>
        <v>0</v>
      </c>
      <c r="AH89" s="15">
        <f>IF($F88="s-curve",$D88+($E88-$D88)*$I$2/(1+EXP($I$3*(COUNT($I$9:AH$9)+$I$4))),TREND($D88:$E88,$D$8:$E$8,AH$9))</f>
        <v>0</v>
      </c>
      <c r="AI89" s="15">
        <f>IF($F88="s-curve",$D88+($E88-$D88)*$I$2/(1+EXP($I$3*(COUNT($I$9:AI$9)+$I$4))),TREND($D88:$E88,$D$8:$E$8,AI$9))</f>
        <v>0</v>
      </c>
      <c r="AJ89" s="15">
        <f>IF($F88="s-curve",$D88+($E88-$D88)*$I$2/(1+EXP($I$3*(COUNT($I$9:AJ$9)+$I$4))),TREND($D88:$E88,$D$8:$E$8,AJ$9))</f>
        <v>0</v>
      </c>
      <c r="AK89" s="15">
        <f>IF($F88="s-curve",$D88+($E88-$D88)*$I$2/(1+EXP($I$3*(COUNT($I$9:AK$9)+$I$4))),TREND($D88:$E88,$D$8:$E$8,AK$9))</f>
        <v>0</v>
      </c>
      <c r="AL89" s="15">
        <f>IF($F88="s-curve",$D88+($E88-$D88)*$I$2/(1+EXP($I$3*(COUNT($I$9:AL$9)+$I$4))),TREND($D88:$E88,$D$8:$E$8,AL$9))</f>
        <v>0</v>
      </c>
      <c r="AM89" s="15">
        <f>IF($F88="s-curve",$D88+($E88-$D88)*$I$2/(1+EXP($I$3*(COUNT($I$9:AM$9)+$I$4))),TREND($D88:$E88,$D$8:$E$8,AM$9))</f>
        <v>0</v>
      </c>
    </row>
    <row r="90" spans="1:39" x14ac:dyDescent="0.2">
      <c r="C90" s="15" t="s">
        <v>6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30"/>
      <c r="I90" s="29">
        <f t="shared" si="3"/>
        <v>0</v>
      </c>
      <c r="J90" s="15">
        <f>IF($F89="s-curve",$D89+($E89-$D89)*$I$2/(1+EXP($I$3*(COUNT($I$9:J$9)+$I$4))),TREND($D89:$E89,$D$8:$E$8,J$9))</f>
        <v>0</v>
      </c>
      <c r="K90" s="15">
        <f>IF($F89="s-curve",$D89+($E89-$D89)*$I$2/(1+EXP($I$3*(COUNT($I$9:K$9)+$I$4))),TREND($D89:$E89,$D$8:$E$8,K$9))</f>
        <v>0</v>
      </c>
      <c r="L90" s="15">
        <f>IF($F89="s-curve",$D89+($E89-$D89)*$I$2/(1+EXP($I$3*(COUNT($I$9:L$9)+$I$4))),TREND($D89:$E89,$D$8:$E$8,L$9))</f>
        <v>0</v>
      </c>
      <c r="M90" s="15">
        <f>IF($F89="s-curve",$D89+($E89-$D89)*$I$2/(1+EXP($I$3*(COUNT($I$9:M$9)+$I$4))),TREND($D89:$E89,$D$8:$E$8,M$9))</f>
        <v>0</v>
      </c>
      <c r="N90" s="15">
        <f>IF($F89="s-curve",$D89+($E89-$D89)*$I$2/(1+EXP($I$3*(COUNT($I$9:N$9)+$I$4))),TREND($D89:$E89,$D$8:$E$8,N$9))</f>
        <v>0</v>
      </c>
      <c r="O90" s="15">
        <f>IF($F89="s-curve",$D89+($E89-$D89)*$I$2/(1+EXP($I$3*(COUNT($I$9:O$9)+$I$4))),TREND($D89:$E89,$D$8:$E$8,O$9))</f>
        <v>0</v>
      </c>
      <c r="P90" s="15">
        <f>IF($F89="s-curve",$D89+($E89-$D89)*$I$2/(1+EXP($I$3*(COUNT($I$9:P$9)+$I$4))),TREND($D89:$E89,$D$8:$E$8,P$9))</f>
        <v>0</v>
      </c>
      <c r="Q90" s="15">
        <f>IF($F89="s-curve",$D89+($E89-$D89)*$I$2/(1+EXP($I$3*(COUNT($I$9:Q$9)+$I$4))),TREND($D89:$E89,$D$8:$E$8,Q$9))</f>
        <v>0</v>
      </c>
      <c r="R90" s="15">
        <f>IF($F89="s-curve",$D89+($E89-$D89)*$I$2/(1+EXP($I$3*(COUNT($I$9:R$9)+$I$4))),TREND($D89:$E89,$D$8:$E$8,R$9))</f>
        <v>0</v>
      </c>
      <c r="S90" s="15">
        <f>IF($F89="s-curve",$D89+($E89-$D89)*$I$2/(1+EXP($I$3*(COUNT($I$9:S$9)+$I$4))),TREND($D89:$E89,$D$8:$E$8,S$9))</f>
        <v>0</v>
      </c>
      <c r="T90" s="15">
        <f>IF($F89="s-curve",$D89+($E89-$D89)*$I$2/(1+EXP($I$3*(COUNT($I$9:T$9)+$I$4))),TREND($D89:$E89,$D$8:$E$8,T$9))</f>
        <v>0</v>
      </c>
      <c r="U90" s="15">
        <f>IF($F89="s-curve",$D89+($E89-$D89)*$I$2/(1+EXP($I$3*(COUNT($I$9:U$9)+$I$4))),TREND($D89:$E89,$D$8:$E$8,U$9))</f>
        <v>0</v>
      </c>
      <c r="V90" s="15">
        <f>IF($F89="s-curve",$D89+($E89-$D89)*$I$2/(1+EXP($I$3*(COUNT($I$9:V$9)+$I$4))),TREND($D89:$E89,$D$8:$E$8,V$9))</f>
        <v>0</v>
      </c>
      <c r="W90" s="15">
        <f>IF($F89="s-curve",$D89+($E89-$D89)*$I$2/(1+EXP($I$3*(COUNT($I$9:W$9)+$I$4))),TREND($D89:$E89,$D$8:$E$8,W$9))</f>
        <v>0</v>
      </c>
      <c r="X90" s="15">
        <f>IF($F89="s-curve",$D89+($E89-$D89)*$I$2/(1+EXP($I$3*(COUNT($I$9:X$9)+$I$4))),TREND($D89:$E89,$D$8:$E$8,X$9))</f>
        <v>0</v>
      </c>
      <c r="Y90" s="15">
        <f>IF($F89="s-curve",$D89+($E89-$D89)*$I$2/(1+EXP($I$3*(COUNT($I$9:Y$9)+$I$4))),TREND($D89:$E89,$D$8:$E$8,Y$9))</f>
        <v>0</v>
      </c>
      <c r="Z90" s="15">
        <f>IF($F89="s-curve",$D89+($E89-$D89)*$I$2/(1+EXP($I$3*(COUNT($I$9:Z$9)+$I$4))),TREND($D89:$E89,$D$8:$E$8,Z$9))</f>
        <v>0</v>
      </c>
      <c r="AA90" s="15">
        <f>IF($F89="s-curve",$D89+($E89-$D89)*$I$2/(1+EXP($I$3*(COUNT($I$9:AA$9)+$I$4))),TREND($D89:$E89,$D$8:$E$8,AA$9))</f>
        <v>0</v>
      </c>
      <c r="AB90" s="15">
        <f>IF($F89="s-curve",$D89+($E89-$D89)*$I$2/(1+EXP($I$3*(COUNT($I$9:AB$9)+$I$4))),TREND($D89:$E89,$D$8:$E$8,AB$9))</f>
        <v>0</v>
      </c>
      <c r="AC90" s="15">
        <f>IF($F89="s-curve",$D89+($E89-$D89)*$I$2/(1+EXP($I$3*(COUNT($I$9:AC$9)+$I$4))),TREND($D89:$E89,$D$8:$E$8,AC$9))</f>
        <v>0</v>
      </c>
      <c r="AD90" s="15">
        <f>IF($F89="s-curve",$D89+($E89-$D89)*$I$2/(1+EXP($I$3*(COUNT($I$9:AD$9)+$I$4))),TREND($D89:$E89,$D$8:$E$8,AD$9))</f>
        <v>0</v>
      </c>
      <c r="AE90" s="15">
        <f>IF($F89="s-curve",$D89+($E89-$D89)*$I$2/(1+EXP($I$3*(COUNT($I$9:AE$9)+$I$4))),TREND($D89:$E89,$D$8:$E$8,AE$9))</f>
        <v>0</v>
      </c>
      <c r="AF90" s="15">
        <f>IF($F89="s-curve",$D89+($E89-$D89)*$I$2/(1+EXP($I$3*(COUNT($I$9:AF$9)+$I$4))),TREND($D89:$E89,$D$8:$E$8,AF$9))</f>
        <v>0</v>
      </c>
      <c r="AG90" s="15">
        <f>IF($F89="s-curve",$D89+($E89-$D89)*$I$2/(1+EXP($I$3*(COUNT($I$9:AG$9)+$I$4))),TREND($D89:$E89,$D$8:$E$8,AG$9))</f>
        <v>0</v>
      </c>
      <c r="AH90" s="15">
        <f>IF($F89="s-curve",$D89+($E89-$D89)*$I$2/(1+EXP($I$3*(COUNT($I$9:AH$9)+$I$4))),TREND($D89:$E89,$D$8:$E$8,AH$9))</f>
        <v>0</v>
      </c>
      <c r="AI90" s="15">
        <f>IF($F89="s-curve",$D89+($E89-$D89)*$I$2/(1+EXP($I$3*(COUNT($I$9:AI$9)+$I$4))),TREND($D89:$E89,$D$8:$E$8,AI$9))</f>
        <v>0</v>
      </c>
      <c r="AJ90" s="15">
        <f>IF($F89="s-curve",$D89+($E89-$D89)*$I$2/(1+EXP($I$3*(COUNT($I$9:AJ$9)+$I$4))),TREND($D89:$E89,$D$8:$E$8,AJ$9))</f>
        <v>0</v>
      </c>
      <c r="AK90" s="15">
        <f>IF($F89="s-curve",$D89+($E89-$D89)*$I$2/(1+EXP($I$3*(COUNT($I$9:AK$9)+$I$4))),TREND($D89:$E89,$D$8:$E$8,AK$9))</f>
        <v>0</v>
      </c>
      <c r="AL90" s="15">
        <f>IF($F89="s-curve",$D89+($E89-$D89)*$I$2/(1+EXP($I$3*(COUNT($I$9:AL$9)+$I$4))),TREND($D89:$E89,$D$8:$E$8,AL$9))</f>
        <v>0</v>
      </c>
      <c r="AM90" s="15">
        <f>IF($F89="s-curve",$D89+($E89-$D89)*$I$2/(1+EXP($I$3*(COUNT($I$9:AM$9)+$I$4))),TREND($D89:$E89,$D$8:$E$8,AM$9))</f>
        <v>0</v>
      </c>
    </row>
    <row r="91" spans="1:39" x14ac:dyDescent="0.2">
      <c r="C91" s="15" t="s">
        <v>128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30"/>
      <c r="I91" s="29">
        <f t="shared" si="3"/>
        <v>0</v>
      </c>
      <c r="J91" s="15">
        <f>IF($F90="s-curve",$D90+($E90-$D90)*$I$2/(1+EXP($I$3*(COUNT($I$9:J$9)+$I$4))),TREND($D90:$E90,$D$8:$E$8,J$9))</f>
        <v>0</v>
      </c>
      <c r="K91" s="15">
        <f>IF($F90="s-curve",$D90+($E90-$D90)*$I$2/(1+EXP($I$3*(COUNT($I$9:K$9)+$I$4))),TREND($D90:$E90,$D$8:$E$8,K$9))</f>
        <v>0</v>
      </c>
      <c r="L91" s="15">
        <f>IF($F90="s-curve",$D90+($E90-$D90)*$I$2/(1+EXP($I$3*(COUNT($I$9:L$9)+$I$4))),TREND($D90:$E90,$D$8:$E$8,L$9))</f>
        <v>0</v>
      </c>
      <c r="M91" s="15">
        <f>IF($F90="s-curve",$D90+($E90-$D90)*$I$2/(1+EXP($I$3*(COUNT($I$9:M$9)+$I$4))),TREND($D90:$E90,$D$8:$E$8,M$9))</f>
        <v>0</v>
      </c>
      <c r="N91" s="15">
        <f>IF($F90="s-curve",$D90+($E90-$D90)*$I$2/(1+EXP($I$3*(COUNT($I$9:N$9)+$I$4))),TREND($D90:$E90,$D$8:$E$8,N$9))</f>
        <v>0</v>
      </c>
      <c r="O91" s="15">
        <f>IF($F90="s-curve",$D90+($E90-$D90)*$I$2/(1+EXP($I$3*(COUNT($I$9:O$9)+$I$4))),TREND($D90:$E90,$D$8:$E$8,O$9))</f>
        <v>0</v>
      </c>
      <c r="P91" s="15">
        <f>IF($F90="s-curve",$D90+($E90-$D90)*$I$2/(1+EXP($I$3*(COUNT($I$9:P$9)+$I$4))),TREND($D90:$E90,$D$8:$E$8,P$9))</f>
        <v>0</v>
      </c>
      <c r="Q91" s="15">
        <f>IF($F90="s-curve",$D90+($E90-$D90)*$I$2/(1+EXP($I$3*(COUNT($I$9:Q$9)+$I$4))),TREND($D90:$E90,$D$8:$E$8,Q$9))</f>
        <v>0</v>
      </c>
      <c r="R91" s="15">
        <f>IF($F90="s-curve",$D90+($E90-$D90)*$I$2/(1+EXP($I$3*(COUNT($I$9:R$9)+$I$4))),TREND($D90:$E90,$D$8:$E$8,R$9))</f>
        <v>0</v>
      </c>
      <c r="S91" s="15">
        <f>IF($F90="s-curve",$D90+($E90-$D90)*$I$2/(1+EXP($I$3*(COUNT($I$9:S$9)+$I$4))),TREND($D90:$E90,$D$8:$E$8,S$9))</f>
        <v>0</v>
      </c>
      <c r="T91" s="15">
        <f>IF($F90="s-curve",$D90+($E90-$D90)*$I$2/(1+EXP($I$3*(COUNT($I$9:T$9)+$I$4))),TREND($D90:$E90,$D$8:$E$8,T$9))</f>
        <v>0</v>
      </c>
      <c r="U91" s="15">
        <f>IF($F90="s-curve",$D90+($E90-$D90)*$I$2/(1+EXP($I$3*(COUNT($I$9:U$9)+$I$4))),TREND($D90:$E90,$D$8:$E$8,U$9))</f>
        <v>0</v>
      </c>
      <c r="V91" s="15">
        <f>IF($F90="s-curve",$D90+($E90-$D90)*$I$2/(1+EXP($I$3*(COUNT($I$9:V$9)+$I$4))),TREND($D90:$E90,$D$8:$E$8,V$9))</f>
        <v>0</v>
      </c>
      <c r="W91" s="15">
        <f>IF($F90="s-curve",$D90+($E90-$D90)*$I$2/(1+EXP($I$3*(COUNT($I$9:W$9)+$I$4))),TREND($D90:$E90,$D$8:$E$8,W$9))</f>
        <v>0</v>
      </c>
      <c r="X91" s="15">
        <f>IF($F90="s-curve",$D90+($E90-$D90)*$I$2/(1+EXP($I$3*(COUNT($I$9:X$9)+$I$4))),TREND($D90:$E90,$D$8:$E$8,X$9))</f>
        <v>0</v>
      </c>
      <c r="Y91" s="15">
        <f>IF($F90="s-curve",$D90+($E90-$D90)*$I$2/(1+EXP($I$3*(COUNT($I$9:Y$9)+$I$4))),TREND($D90:$E90,$D$8:$E$8,Y$9))</f>
        <v>0</v>
      </c>
      <c r="Z91" s="15">
        <f>IF($F90="s-curve",$D90+($E90-$D90)*$I$2/(1+EXP($I$3*(COUNT($I$9:Z$9)+$I$4))),TREND($D90:$E90,$D$8:$E$8,Z$9))</f>
        <v>0</v>
      </c>
      <c r="AA91" s="15">
        <f>IF($F90="s-curve",$D90+($E90-$D90)*$I$2/(1+EXP($I$3*(COUNT($I$9:AA$9)+$I$4))),TREND($D90:$E90,$D$8:$E$8,AA$9))</f>
        <v>0</v>
      </c>
      <c r="AB91" s="15">
        <f>IF($F90="s-curve",$D90+($E90-$D90)*$I$2/(1+EXP($I$3*(COUNT($I$9:AB$9)+$I$4))),TREND($D90:$E90,$D$8:$E$8,AB$9))</f>
        <v>0</v>
      </c>
      <c r="AC91" s="15">
        <f>IF($F90="s-curve",$D90+($E90-$D90)*$I$2/(1+EXP($I$3*(COUNT($I$9:AC$9)+$I$4))),TREND($D90:$E90,$D$8:$E$8,AC$9))</f>
        <v>0</v>
      </c>
      <c r="AD91" s="15">
        <f>IF($F90="s-curve",$D90+($E90-$D90)*$I$2/(1+EXP($I$3*(COUNT($I$9:AD$9)+$I$4))),TREND($D90:$E90,$D$8:$E$8,AD$9))</f>
        <v>0</v>
      </c>
      <c r="AE91" s="15">
        <f>IF($F90="s-curve",$D90+($E90-$D90)*$I$2/(1+EXP($I$3*(COUNT($I$9:AE$9)+$I$4))),TREND($D90:$E90,$D$8:$E$8,AE$9))</f>
        <v>0</v>
      </c>
      <c r="AF91" s="15">
        <f>IF($F90="s-curve",$D90+($E90-$D90)*$I$2/(1+EXP($I$3*(COUNT($I$9:AF$9)+$I$4))),TREND($D90:$E90,$D$8:$E$8,AF$9))</f>
        <v>0</v>
      </c>
      <c r="AG91" s="15">
        <f>IF($F90="s-curve",$D90+($E90-$D90)*$I$2/(1+EXP($I$3*(COUNT($I$9:AG$9)+$I$4))),TREND($D90:$E90,$D$8:$E$8,AG$9))</f>
        <v>0</v>
      </c>
      <c r="AH91" s="15">
        <f>IF($F90="s-curve",$D90+($E90-$D90)*$I$2/(1+EXP($I$3*(COUNT($I$9:AH$9)+$I$4))),TREND($D90:$E90,$D$8:$E$8,AH$9))</f>
        <v>0</v>
      </c>
      <c r="AI91" s="15">
        <f>IF($F90="s-curve",$D90+($E90-$D90)*$I$2/(1+EXP($I$3*(COUNT($I$9:AI$9)+$I$4))),TREND($D90:$E90,$D$8:$E$8,AI$9))</f>
        <v>0</v>
      </c>
      <c r="AJ91" s="15">
        <f>IF($F90="s-curve",$D90+($E90-$D90)*$I$2/(1+EXP($I$3*(COUNT($I$9:AJ$9)+$I$4))),TREND($D90:$E90,$D$8:$E$8,AJ$9))</f>
        <v>0</v>
      </c>
      <c r="AK91" s="15">
        <f>IF($F90="s-curve",$D90+($E90-$D90)*$I$2/(1+EXP($I$3*(COUNT($I$9:AK$9)+$I$4))),TREND($D90:$E90,$D$8:$E$8,AK$9))</f>
        <v>0</v>
      </c>
      <c r="AL91" s="15">
        <f>IF($F90="s-curve",$D90+($E90-$D90)*$I$2/(1+EXP($I$3*(COUNT($I$9:AL$9)+$I$4))),TREND($D90:$E90,$D$8:$E$8,AL$9))</f>
        <v>0</v>
      </c>
      <c r="AM91" s="15">
        <f>IF($F90="s-curve",$D90+($E90-$D90)*$I$2/(1+EXP($I$3*(COUNT($I$9:AM$9)+$I$4))),TREND($D90:$E90,$D$8:$E$8,AM$9))</f>
        <v>0</v>
      </c>
    </row>
    <row r="92" spans="1:39" ht="16" thickBot="1" x14ac:dyDescent="0.25">
      <c r="A92" s="32"/>
      <c r="B92" s="32"/>
      <c r="C92" s="32" t="s">
        <v>129</v>
      </c>
      <c r="D92" s="32">
        <v>0</v>
      </c>
      <c r="E92" s="32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30"/>
      <c r="I92" s="29">
        <f t="shared" si="3"/>
        <v>0</v>
      </c>
      <c r="J92" s="15">
        <f>IF($F91="s-curve",$D91+($E91-$D91)*$I$2/(1+EXP($I$3*(COUNT($I$9:J$9)+$I$4))),TREND($D91:$E91,$D$8:$E$8,J$9))</f>
        <v>0</v>
      </c>
      <c r="K92" s="15">
        <f>IF($F91="s-curve",$D91+($E91-$D91)*$I$2/(1+EXP($I$3*(COUNT($I$9:K$9)+$I$4))),TREND($D91:$E91,$D$8:$E$8,K$9))</f>
        <v>0</v>
      </c>
      <c r="L92" s="15">
        <f>IF($F91="s-curve",$D91+($E91-$D91)*$I$2/(1+EXP($I$3*(COUNT($I$9:L$9)+$I$4))),TREND($D91:$E91,$D$8:$E$8,L$9))</f>
        <v>0</v>
      </c>
      <c r="M92" s="15">
        <f>IF($F91="s-curve",$D91+($E91-$D91)*$I$2/(1+EXP($I$3*(COUNT($I$9:M$9)+$I$4))),TREND($D91:$E91,$D$8:$E$8,M$9))</f>
        <v>0</v>
      </c>
      <c r="N92" s="15">
        <f>IF($F91="s-curve",$D91+($E91-$D91)*$I$2/(1+EXP($I$3*(COUNT($I$9:N$9)+$I$4))),TREND($D91:$E91,$D$8:$E$8,N$9))</f>
        <v>0</v>
      </c>
      <c r="O92" s="15">
        <f>IF($F91="s-curve",$D91+($E91-$D91)*$I$2/(1+EXP($I$3*(COUNT($I$9:O$9)+$I$4))),TREND($D91:$E91,$D$8:$E$8,O$9))</f>
        <v>0</v>
      </c>
      <c r="P92" s="15">
        <f>IF($F91="s-curve",$D91+($E91-$D91)*$I$2/(1+EXP($I$3*(COUNT($I$9:P$9)+$I$4))),TREND($D91:$E91,$D$8:$E$8,P$9))</f>
        <v>0</v>
      </c>
      <c r="Q92" s="15">
        <f>IF($F91="s-curve",$D91+($E91-$D91)*$I$2/(1+EXP($I$3*(COUNT($I$9:Q$9)+$I$4))),TREND($D91:$E91,$D$8:$E$8,Q$9))</f>
        <v>0</v>
      </c>
      <c r="R92" s="15">
        <f>IF($F91="s-curve",$D91+($E91-$D91)*$I$2/(1+EXP($I$3*(COUNT($I$9:R$9)+$I$4))),TREND($D91:$E91,$D$8:$E$8,R$9))</f>
        <v>0</v>
      </c>
      <c r="S92" s="15">
        <f>IF($F91="s-curve",$D91+($E91-$D91)*$I$2/(1+EXP($I$3*(COUNT($I$9:S$9)+$I$4))),TREND($D91:$E91,$D$8:$E$8,S$9))</f>
        <v>0</v>
      </c>
      <c r="T92" s="15">
        <f>IF($F91="s-curve",$D91+($E91-$D91)*$I$2/(1+EXP($I$3*(COUNT($I$9:T$9)+$I$4))),TREND($D91:$E91,$D$8:$E$8,T$9))</f>
        <v>0</v>
      </c>
      <c r="U92" s="15">
        <f>IF($F91="s-curve",$D91+($E91-$D91)*$I$2/(1+EXP($I$3*(COUNT($I$9:U$9)+$I$4))),TREND($D91:$E91,$D$8:$E$8,U$9))</f>
        <v>0</v>
      </c>
      <c r="V92" s="15">
        <f>IF($F91="s-curve",$D91+($E91-$D91)*$I$2/(1+EXP($I$3*(COUNT($I$9:V$9)+$I$4))),TREND($D91:$E91,$D$8:$E$8,V$9))</f>
        <v>0</v>
      </c>
      <c r="W92" s="15">
        <f>IF($F91="s-curve",$D91+($E91-$D91)*$I$2/(1+EXP($I$3*(COUNT($I$9:W$9)+$I$4))),TREND($D91:$E91,$D$8:$E$8,W$9))</f>
        <v>0</v>
      </c>
      <c r="X92" s="15">
        <f>IF($F91="s-curve",$D91+($E91-$D91)*$I$2/(1+EXP($I$3*(COUNT($I$9:X$9)+$I$4))),TREND($D91:$E91,$D$8:$E$8,X$9))</f>
        <v>0</v>
      </c>
      <c r="Y92" s="15">
        <f>IF($F91="s-curve",$D91+($E91-$D91)*$I$2/(1+EXP($I$3*(COUNT($I$9:Y$9)+$I$4))),TREND($D91:$E91,$D$8:$E$8,Y$9))</f>
        <v>0</v>
      </c>
      <c r="Z92" s="15">
        <f>IF($F91="s-curve",$D91+($E91-$D91)*$I$2/(1+EXP($I$3*(COUNT($I$9:Z$9)+$I$4))),TREND($D91:$E91,$D$8:$E$8,Z$9))</f>
        <v>0</v>
      </c>
      <c r="AA92" s="15">
        <f>IF($F91="s-curve",$D91+($E91-$D91)*$I$2/(1+EXP($I$3*(COUNT($I$9:AA$9)+$I$4))),TREND($D91:$E91,$D$8:$E$8,AA$9))</f>
        <v>0</v>
      </c>
      <c r="AB92" s="15">
        <f>IF($F91="s-curve",$D91+($E91-$D91)*$I$2/(1+EXP($I$3*(COUNT($I$9:AB$9)+$I$4))),TREND($D91:$E91,$D$8:$E$8,AB$9))</f>
        <v>0</v>
      </c>
      <c r="AC92" s="15">
        <f>IF($F91="s-curve",$D91+($E91-$D91)*$I$2/(1+EXP($I$3*(COUNT($I$9:AC$9)+$I$4))),TREND($D91:$E91,$D$8:$E$8,AC$9))</f>
        <v>0</v>
      </c>
      <c r="AD92" s="15">
        <f>IF($F91="s-curve",$D91+($E91-$D91)*$I$2/(1+EXP($I$3*(COUNT($I$9:AD$9)+$I$4))),TREND($D91:$E91,$D$8:$E$8,AD$9))</f>
        <v>0</v>
      </c>
      <c r="AE92" s="15">
        <f>IF($F91="s-curve",$D91+($E91-$D91)*$I$2/(1+EXP($I$3*(COUNT($I$9:AE$9)+$I$4))),TREND($D91:$E91,$D$8:$E$8,AE$9))</f>
        <v>0</v>
      </c>
      <c r="AF92" s="15">
        <f>IF($F91="s-curve",$D91+($E91-$D91)*$I$2/(1+EXP($I$3*(COUNT($I$9:AF$9)+$I$4))),TREND($D91:$E91,$D$8:$E$8,AF$9))</f>
        <v>0</v>
      </c>
      <c r="AG92" s="15">
        <f>IF($F91="s-curve",$D91+($E91-$D91)*$I$2/(1+EXP($I$3*(COUNT($I$9:AG$9)+$I$4))),TREND($D91:$E91,$D$8:$E$8,AG$9))</f>
        <v>0</v>
      </c>
      <c r="AH92" s="15">
        <f>IF($F91="s-curve",$D91+($E91-$D91)*$I$2/(1+EXP($I$3*(COUNT($I$9:AH$9)+$I$4))),TREND($D91:$E91,$D$8:$E$8,AH$9))</f>
        <v>0</v>
      </c>
      <c r="AI92" s="15">
        <f>IF($F91="s-curve",$D91+($E91-$D91)*$I$2/(1+EXP($I$3*(COUNT($I$9:AI$9)+$I$4))),TREND($D91:$E91,$D$8:$E$8,AI$9))</f>
        <v>0</v>
      </c>
      <c r="AJ92" s="15">
        <f>IF($F91="s-curve",$D91+($E91-$D91)*$I$2/(1+EXP($I$3*(COUNT($I$9:AJ$9)+$I$4))),TREND($D91:$E91,$D$8:$E$8,AJ$9))</f>
        <v>0</v>
      </c>
      <c r="AK92" s="15">
        <f>IF($F91="s-curve",$D91+($E91-$D91)*$I$2/(1+EXP($I$3*(COUNT($I$9:AK$9)+$I$4))),TREND($D91:$E91,$D$8:$E$8,AK$9))</f>
        <v>0</v>
      </c>
      <c r="AL92" s="15">
        <f>IF($F91="s-curve",$D91+($E91-$D91)*$I$2/(1+EXP($I$3*(COUNT($I$9:AL$9)+$I$4))),TREND($D91:$E91,$D$8:$E$8,AL$9))</f>
        <v>0</v>
      </c>
      <c r="AM92" s="15">
        <f>IF($F91="s-curve",$D91+($E91-$D91)*$I$2/(1+EXP($I$3*(COUNT($I$9:AM$9)+$I$4))),TREND($D91:$E91,$D$8:$E$8,AM$9))</f>
        <v>0</v>
      </c>
    </row>
    <row r="93" spans="1:39" x14ac:dyDescent="0.2">
      <c r="H93" s="30"/>
      <c r="I93" s="29">
        <f t="shared" si="3"/>
        <v>0</v>
      </c>
      <c r="J93" s="15">
        <f>IF($F92="s-curve",$D92+($E92-$D92)*$I$2/(1+EXP($I$3*(COUNT($I$9:J$9)+$I$4))),TREND($D92:$E92,$D$8:$E$8,J$9))</f>
        <v>0</v>
      </c>
      <c r="K93" s="15">
        <f>IF($F92="s-curve",$D92+($E92-$D92)*$I$2/(1+EXP($I$3*(COUNT($I$9:K$9)+$I$4))),TREND($D92:$E92,$D$8:$E$8,K$9))</f>
        <v>0</v>
      </c>
      <c r="L93" s="15">
        <f>IF($F92="s-curve",$D92+($E92-$D92)*$I$2/(1+EXP($I$3*(COUNT($I$9:L$9)+$I$4))),TREND($D92:$E92,$D$8:$E$8,L$9))</f>
        <v>0</v>
      </c>
      <c r="M93" s="15">
        <f>IF($F92="s-curve",$D92+($E92-$D92)*$I$2/(1+EXP($I$3*(COUNT($I$9:M$9)+$I$4))),TREND($D92:$E92,$D$8:$E$8,M$9))</f>
        <v>0</v>
      </c>
      <c r="N93" s="15">
        <f>IF($F92="s-curve",$D92+($E92-$D92)*$I$2/(1+EXP($I$3*(COUNT($I$9:N$9)+$I$4))),TREND($D92:$E92,$D$8:$E$8,N$9))</f>
        <v>0</v>
      </c>
      <c r="O93" s="15">
        <f>IF($F92="s-curve",$D92+($E92-$D92)*$I$2/(1+EXP($I$3*(COUNT($I$9:O$9)+$I$4))),TREND($D92:$E92,$D$8:$E$8,O$9))</f>
        <v>0</v>
      </c>
      <c r="P93" s="15">
        <f>IF($F92="s-curve",$D92+($E92-$D92)*$I$2/(1+EXP($I$3*(COUNT($I$9:P$9)+$I$4))),TREND($D92:$E92,$D$8:$E$8,P$9))</f>
        <v>0</v>
      </c>
      <c r="Q93" s="15">
        <f>IF($F92="s-curve",$D92+($E92-$D92)*$I$2/(1+EXP($I$3*(COUNT($I$9:Q$9)+$I$4))),TREND($D92:$E92,$D$8:$E$8,Q$9))</f>
        <v>0</v>
      </c>
      <c r="R93" s="15">
        <f>IF($F92="s-curve",$D92+($E92-$D92)*$I$2/(1+EXP($I$3*(COUNT($I$9:R$9)+$I$4))),TREND($D92:$E92,$D$8:$E$8,R$9))</f>
        <v>0</v>
      </c>
      <c r="S93" s="15">
        <f>IF($F92="s-curve",$D92+($E92-$D92)*$I$2/(1+EXP($I$3*(COUNT($I$9:S$9)+$I$4))),TREND($D92:$E92,$D$8:$E$8,S$9))</f>
        <v>0</v>
      </c>
      <c r="T93" s="15">
        <f>IF($F92="s-curve",$D92+($E92-$D92)*$I$2/(1+EXP($I$3*(COUNT($I$9:T$9)+$I$4))),TREND($D92:$E92,$D$8:$E$8,T$9))</f>
        <v>0</v>
      </c>
      <c r="U93" s="15">
        <f>IF($F92="s-curve",$D92+($E92-$D92)*$I$2/(1+EXP($I$3*(COUNT($I$9:U$9)+$I$4))),TREND($D92:$E92,$D$8:$E$8,U$9))</f>
        <v>0</v>
      </c>
      <c r="V93" s="15">
        <f>IF($F92="s-curve",$D92+($E92-$D92)*$I$2/(1+EXP($I$3*(COUNT($I$9:V$9)+$I$4))),TREND($D92:$E92,$D$8:$E$8,V$9))</f>
        <v>0</v>
      </c>
      <c r="W93" s="15">
        <f>IF($F92="s-curve",$D92+($E92-$D92)*$I$2/(1+EXP($I$3*(COUNT($I$9:W$9)+$I$4))),TREND($D92:$E92,$D$8:$E$8,W$9))</f>
        <v>0</v>
      </c>
      <c r="X93" s="15">
        <f>IF($F92="s-curve",$D92+($E92-$D92)*$I$2/(1+EXP($I$3*(COUNT($I$9:X$9)+$I$4))),TREND($D92:$E92,$D$8:$E$8,X$9))</f>
        <v>0</v>
      </c>
      <c r="Y93" s="15">
        <f>IF($F92="s-curve",$D92+($E92-$D92)*$I$2/(1+EXP($I$3*(COUNT($I$9:Y$9)+$I$4))),TREND($D92:$E92,$D$8:$E$8,Y$9))</f>
        <v>0</v>
      </c>
      <c r="Z93" s="15">
        <f>IF($F92="s-curve",$D92+($E92-$D92)*$I$2/(1+EXP($I$3*(COUNT($I$9:Z$9)+$I$4))),TREND($D92:$E92,$D$8:$E$8,Z$9))</f>
        <v>0</v>
      </c>
      <c r="AA93" s="15">
        <f>IF($F92="s-curve",$D92+($E92-$D92)*$I$2/(1+EXP($I$3*(COUNT($I$9:AA$9)+$I$4))),TREND($D92:$E92,$D$8:$E$8,AA$9))</f>
        <v>0</v>
      </c>
      <c r="AB93" s="15">
        <f>IF($F92="s-curve",$D92+($E92-$D92)*$I$2/(1+EXP($I$3*(COUNT($I$9:AB$9)+$I$4))),TREND($D92:$E92,$D$8:$E$8,AB$9))</f>
        <v>0</v>
      </c>
      <c r="AC93" s="15">
        <f>IF($F92="s-curve",$D92+($E92-$D92)*$I$2/(1+EXP($I$3*(COUNT($I$9:AC$9)+$I$4))),TREND($D92:$E92,$D$8:$E$8,AC$9))</f>
        <v>0</v>
      </c>
      <c r="AD93" s="15">
        <f>IF($F92="s-curve",$D92+($E92-$D92)*$I$2/(1+EXP($I$3*(COUNT($I$9:AD$9)+$I$4))),TREND($D92:$E92,$D$8:$E$8,AD$9))</f>
        <v>0</v>
      </c>
      <c r="AE93" s="15">
        <f>IF($F92="s-curve",$D92+($E92-$D92)*$I$2/(1+EXP($I$3*(COUNT($I$9:AE$9)+$I$4))),TREND($D92:$E92,$D$8:$E$8,AE$9))</f>
        <v>0</v>
      </c>
      <c r="AF93" s="15">
        <f>IF($F92="s-curve",$D92+($E92-$D92)*$I$2/(1+EXP($I$3*(COUNT($I$9:AF$9)+$I$4))),TREND($D92:$E92,$D$8:$E$8,AF$9))</f>
        <v>0</v>
      </c>
      <c r="AG93" s="15">
        <f>IF($F92="s-curve",$D92+($E92-$D92)*$I$2/(1+EXP($I$3*(COUNT($I$9:AG$9)+$I$4))),TREND($D92:$E92,$D$8:$E$8,AG$9))</f>
        <v>0</v>
      </c>
      <c r="AH93" s="15">
        <f>IF($F92="s-curve",$D92+($E92-$D92)*$I$2/(1+EXP($I$3*(COUNT($I$9:AH$9)+$I$4))),TREND($D92:$E92,$D$8:$E$8,AH$9))</f>
        <v>0</v>
      </c>
      <c r="AI93" s="15">
        <f>IF($F92="s-curve",$D92+($E92-$D92)*$I$2/(1+EXP($I$3*(COUNT($I$9:AI$9)+$I$4))),TREND($D92:$E92,$D$8:$E$8,AI$9))</f>
        <v>0</v>
      </c>
      <c r="AJ93" s="15">
        <f>IF($F92="s-curve",$D92+($E92-$D92)*$I$2/(1+EXP($I$3*(COUNT($I$9:AJ$9)+$I$4))),TREND($D92:$E92,$D$8:$E$8,AJ$9))</f>
        <v>0</v>
      </c>
      <c r="AK93" s="15">
        <f>IF($F92="s-curve",$D92+($E92-$D92)*$I$2/(1+EXP($I$3*(COUNT($I$9:AK$9)+$I$4))),TREND($D92:$E92,$D$8:$E$8,AK$9))</f>
        <v>0</v>
      </c>
      <c r="AL93" s="15">
        <f>IF($F92="s-curve",$D92+($E92-$D92)*$I$2/(1+EXP($I$3*(COUNT($I$9:AL$9)+$I$4))),TREND($D92:$E92,$D$8:$E$8,AL$9))</f>
        <v>0</v>
      </c>
      <c r="AM93" s="15">
        <f>IF($F92="s-curve",$D92+($E92-$D92)*$I$2/(1+EXP($I$3*(COUNT($I$9:AM$9)+$I$4))),TREND($D92:$E92,$D$8:$E$8,AM$9))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opLeftCell="E1" workbookViewId="0">
      <selection activeCell="AF1" sqref="AF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Data!I10</f>
        <v>1.0837883285483643E-2</v>
      </c>
      <c r="C2" s="15">
        <f>Data!J10</f>
        <v>2.0409184710107893E-2</v>
      </c>
      <c r="D2" s="15">
        <f>Data!K10</f>
        <v>2.5031918810839542E-2</v>
      </c>
      <c r="E2" s="15">
        <f>Data!L10</f>
        <v>3.1827223034845503E-2</v>
      </c>
      <c r="F2" s="15">
        <f>Data!M10</f>
        <v>4.1745987990432193E-2</v>
      </c>
      <c r="G2" s="15">
        <f>Data!N10</f>
        <v>5.6075951276750156E-2</v>
      </c>
      <c r="H2" s="15">
        <f>Data!O10</f>
        <v>7.6474624503481442E-2</v>
      </c>
      <c r="I2" s="15">
        <f>Data!P10</f>
        <v>0.10490831354701337</v>
      </c>
      <c r="J2" s="15">
        <f>Data!Q10</f>
        <v>0.14340261004231847</v>
      </c>
      <c r="K2" s="15">
        <f>Data!R10</f>
        <v>0.19350935510634981</v>
      </c>
      <c r="L2" s="15">
        <f>Data!S10</f>
        <v>0.25549827799433322</v>
      </c>
      <c r="M2" s="15">
        <f>Data!T10</f>
        <v>0.32753837889479648</v>
      </c>
      <c r="N2" s="15">
        <f>Data!U10</f>
        <v>0.40541894164274184</v>
      </c>
      <c r="O2" s="15">
        <f>Data!V10</f>
        <v>0.4832995043906872</v>
      </c>
      <c r="P2" s="15">
        <f>Data!W10</f>
        <v>0.55533960529115045</v>
      </c>
      <c r="Q2" s="15">
        <f>Data!X10</f>
        <v>0.61732852817913386</v>
      </c>
      <c r="R2" s="15">
        <f>Data!Y10</f>
        <v>0.66743527324316521</v>
      </c>
      <c r="S2" s="15">
        <f>Data!Z10</f>
        <v>0.70592956973847021</v>
      </c>
      <c r="T2" s="15">
        <f>Data!AA10</f>
        <v>0.73436325878200226</v>
      </c>
      <c r="U2" s="15">
        <f>Data!AB10</f>
        <v>0.75476193200873354</v>
      </c>
      <c r="V2" s="15">
        <f>Data!AC10</f>
        <v>0.76909189529505151</v>
      </c>
      <c r="W2" s="15">
        <f>Data!AD10</f>
        <v>0.77901066025063814</v>
      </c>
      <c r="X2" s="15">
        <f>Data!AE10</f>
        <v>0.78580596447464413</v>
      </c>
      <c r="Y2" s="15">
        <f>Data!AF10</f>
        <v>0.79042869857537579</v>
      </c>
      <c r="Z2" s="15">
        <f>Data!AG10</f>
        <v>0.79355840807093958</v>
      </c>
      <c r="AA2" s="15">
        <f>Data!AH10</f>
        <v>0.79567042074758121</v>
      </c>
      <c r="AB2" s="15">
        <f>Data!AI10</f>
        <v>0.7970925374424771</v>
      </c>
      <c r="AC2" s="15">
        <f>Data!AJ10</f>
        <v>0.79804869947587287</v>
      </c>
      <c r="AD2" s="15">
        <f>Data!AK10</f>
        <v>0.79869093702836125</v>
      </c>
      <c r="AE2" s="15">
        <f>Data!AL10</f>
        <v>0.79912202870938687</v>
      </c>
      <c r="AF2" s="15">
        <f>Data!AM10</f>
        <v>0.7994112623063595</v>
      </c>
    </row>
    <row r="3" spans="1:32" x14ac:dyDescent="0.2">
      <c r="A3" s="15" t="s">
        <v>3</v>
      </c>
      <c r="B3" s="15">
        <f>Data!I11</f>
        <v>3.8057610451262282E-4</v>
      </c>
      <c r="C3" s="15">
        <f>Data!J11</f>
        <v>3.9320484961125079E-4</v>
      </c>
      <c r="D3" s="15">
        <f>Data!K11</f>
        <v>3.9753546733222448E-4</v>
      </c>
      <c r="E3" s="15">
        <f>Data!L11</f>
        <v>4.033110396505392E-4</v>
      </c>
      <c r="F3" s="15">
        <f>Data!M11</f>
        <v>4.1098212309343519E-4</v>
      </c>
      <c r="G3" s="15">
        <f>Data!N11</f>
        <v>4.2111542890787591E-4</v>
      </c>
      <c r="H3" s="15">
        <f>Data!O11</f>
        <v>4.3440531499218697E-4</v>
      </c>
      <c r="I3" s="15">
        <f>Data!P11</f>
        <v>4.516715783138295E-4</v>
      </c>
      <c r="J3" s="15">
        <f>Data!Q11</f>
        <v>4.7383134956379655E-4</v>
      </c>
      <c r="K3" s="15">
        <f>Data!R11</f>
        <v>5.0182946160490889E-4</v>
      </c>
      <c r="L3" s="15">
        <f>Data!S11</f>
        <v>5.3651224215358457E-4</v>
      </c>
      <c r="M3" s="15">
        <f>Data!T11</f>
        <v>5.7843959678952387E-4</v>
      </c>
      <c r="N3" s="15">
        <f>Data!U11</f>
        <v>6.2765456811457476E-4</v>
      </c>
      <c r="O3" s="15">
        <f>Data!V11</f>
        <v>6.8346676285730725E-4</v>
      </c>
      <c r="P3" s="15">
        <f>Data!W11</f>
        <v>7.4433984155985176E-4</v>
      </c>
      <c r="Q3" s="15">
        <f>Data!X11</f>
        <v>8.0797281520121893E-4</v>
      </c>
      <c r="R3" s="15">
        <f>Data!Y11</f>
        <v>8.716057888425861E-4</v>
      </c>
      <c r="S3" s="15">
        <f>Data!Z11</f>
        <v>9.3247886754513061E-4</v>
      </c>
      <c r="T3" s="15">
        <f>Data!AA11</f>
        <v>9.8829106228786288E-4</v>
      </c>
      <c r="U3" s="15">
        <f>Data!AB11</f>
        <v>1.037506033612914E-3</v>
      </c>
      <c r="V3" s="15">
        <f>Data!AC11</f>
        <v>1.0794333882488531E-3</v>
      </c>
      <c r="W3" s="15">
        <f>Data!AD11</f>
        <v>1.114116168797529E-3</v>
      </c>
      <c r="X3" s="15">
        <f>Data!AE11</f>
        <v>1.1421142808386413E-3</v>
      </c>
      <c r="Y3" s="15">
        <f>Data!AF11</f>
        <v>1.1642740520886085E-3</v>
      </c>
      <c r="Z3" s="15">
        <f>Data!AG11</f>
        <v>1.1815403154102509E-3</v>
      </c>
      <c r="AA3" s="15">
        <f>Data!AH11</f>
        <v>1.1948302014945619E-3</v>
      </c>
      <c r="AB3" s="15">
        <f>Data!AI11</f>
        <v>1.2049635073090028E-3</v>
      </c>
      <c r="AC3" s="15">
        <f>Data!AJ11</f>
        <v>1.2126345907518985E-3</v>
      </c>
      <c r="AD3" s="15">
        <f>Data!AK11</f>
        <v>1.2184101630702134E-3</v>
      </c>
      <c r="AE3" s="15">
        <f>Data!AL11</f>
        <v>1.2227407807911871E-3</v>
      </c>
      <c r="AF3" s="15">
        <f>Data!AM11</f>
        <v>1.2259779596081354E-3</v>
      </c>
    </row>
    <row r="4" spans="1:32" x14ac:dyDescent="0.2">
      <c r="A4" s="15" t="s">
        <v>4</v>
      </c>
      <c r="B4" s="15">
        <f>Data!I12</f>
        <v>1</v>
      </c>
      <c r="C4" s="15">
        <f>Data!J12</f>
        <v>1</v>
      </c>
      <c r="D4" s="15">
        <f>Data!K12</f>
        <v>1</v>
      </c>
      <c r="E4" s="15">
        <f>Data!L12</f>
        <v>1</v>
      </c>
      <c r="F4" s="15">
        <f>Data!M12</f>
        <v>1</v>
      </c>
      <c r="G4" s="15">
        <f>Data!N12</f>
        <v>1</v>
      </c>
      <c r="H4" s="15">
        <f>Data!O12</f>
        <v>1</v>
      </c>
      <c r="I4" s="15">
        <f>Data!P12</f>
        <v>1</v>
      </c>
      <c r="J4" s="15">
        <f>Data!Q12</f>
        <v>1</v>
      </c>
      <c r="K4" s="15">
        <f>Data!R12</f>
        <v>1</v>
      </c>
      <c r="L4" s="15">
        <f>Data!S12</f>
        <v>1</v>
      </c>
      <c r="M4" s="15">
        <f>Data!T12</f>
        <v>1</v>
      </c>
      <c r="N4" s="15">
        <f>Data!U12</f>
        <v>1</v>
      </c>
      <c r="O4" s="15">
        <f>Data!V12</f>
        <v>1</v>
      </c>
      <c r="P4" s="15">
        <f>Data!W12</f>
        <v>1</v>
      </c>
      <c r="Q4" s="15">
        <f>Data!X12</f>
        <v>1</v>
      </c>
      <c r="R4" s="15">
        <f>Data!Y12</f>
        <v>1</v>
      </c>
      <c r="S4" s="15">
        <f>Data!Z12</f>
        <v>1</v>
      </c>
      <c r="T4" s="15">
        <f>Data!AA12</f>
        <v>1</v>
      </c>
      <c r="U4" s="15">
        <f>Data!AB12</f>
        <v>1</v>
      </c>
      <c r="V4" s="15">
        <f>Data!AC12</f>
        <v>1</v>
      </c>
      <c r="W4" s="15">
        <f>Data!AD12</f>
        <v>1</v>
      </c>
      <c r="X4" s="15">
        <f>Data!AE12</f>
        <v>1</v>
      </c>
      <c r="Y4" s="15">
        <f>Data!AF12</f>
        <v>1</v>
      </c>
      <c r="Z4" s="15">
        <f>Data!AG12</f>
        <v>1</v>
      </c>
      <c r="AA4" s="15">
        <f>Data!AH12</f>
        <v>1</v>
      </c>
      <c r="AB4" s="15">
        <f>Data!AI12</f>
        <v>1</v>
      </c>
      <c r="AC4" s="15">
        <f>Data!AJ12</f>
        <v>1</v>
      </c>
      <c r="AD4" s="15">
        <f>Data!AK12</f>
        <v>1</v>
      </c>
      <c r="AE4" s="15">
        <f>Data!AL12</f>
        <v>1</v>
      </c>
      <c r="AF4" s="15">
        <f>Data!AM12</f>
        <v>1</v>
      </c>
    </row>
    <row r="5" spans="1:32" x14ac:dyDescent="0.2">
      <c r="A5" s="15" t="s">
        <v>5</v>
      </c>
      <c r="B5" s="15">
        <f>Data!I13</f>
        <v>4.2138566319580755E-3</v>
      </c>
      <c r="C5" s="15">
        <f>Data!J13</f>
        <v>5.1006768751431508E-3</v>
      </c>
      <c r="D5" s="15">
        <f>Data!K13</f>
        <v>5.9874971183280223E-3</v>
      </c>
      <c r="E5" s="15">
        <f>Data!L13</f>
        <v>6.8743173615128939E-3</v>
      </c>
      <c r="F5" s="15">
        <f>Data!M13</f>
        <v>7.7611376046979874E-3</v>
      </c>
      <c r="G5" s="15">
        <f>Data!N13</f>
        <v>8.6479578478828589E-3</v>
      </c>
      <c r="H5" s="15">
        <f>Data!O13</f>
        <v>9.5347780910677304E-3</v>
      </c>
      <c r="I5" s="15">
        <f>Data!P13</f>
        <v>1.0421598334252602E-2</v>
      </c>
      <c r="J5" s="15">
        <f>Data!Q13</f>
        <v>1.1308418577437696E-2</v>
      </c>
      <c r="K5" s="15">
        <f>Data!R13</f>
        <v>1.2195238820622567E-2</v>
      </c>
      <c r="L5" s="15">
        <f>Data!S13</f>
        <v>1.3082059063807439E-2</v>
      </c>
      <c r="M5" s="15">
        <f>Data!T13</f>
        <v>1.3968879306992532E-2</v>
      </c>
      <c r="N5" s="15">
        <f>Data!U13</f>
        <v>1.4855699550177404E-2</v>
      </c>
      <c r="O5" s="15">
        <f>Data!V13</f>
        <v>1.5742519793362275E-2</v>
      </c>
      <c r="P5" s="15">
        <f>Data!W13</f>
        <v>1.6629340036547369E-2</v>
      </c>
      <c r="Q5" s="15">
        <f>Data!X13</f>
        <v>1.751616027973224E-2</v>
      </c>
      <c r="R5" s="15">
        <f>Data!Y13</f>
        <v>1.8402980522917112E-2</v>
      </c>
      <c r="S5" s="15">
        <f>Data!Z13</f>
        <v>1.9289800766102205E-2</v>
      </c>
      <c r="T5" s="15">
        <f>Data!AA13</f>
        <v>2.0176621009287077E-2</v>
      </c>
      <c r="U5" s="15">
        <f>Data!AB13</f>
        <v>2.1063441252471948E-2</v>
      </c>
      <c r="V5" s="15">
        <f>Data!AC13</f>
        <v>2.1950261495657042E-2</v>
      </c>
      <c r="W5" s="15">
        <f>Data!AD13</f>
        <v>2.2837081738841913E-2</v>
      </c>
      <c r="X5" s="15">
        <f>Data!AE13</f>
        <v>2.3723901982026785E-2</v>
      </c>
      <c r="Y5" s="15">
        <f>Data!AF13</f>
        <v>2.4610722225211656E-2</v>
      </c>
      <c r="Z5" s="15">
        <f>Data!AG13</f>
        <v>2.549754246839675E-2</v>
      </c>
      <c r="AA5" s="15">
        <f>Data!AH13</f>
        <v>2.6384362711581621E-2</v>
      </c>
      <c r="AB5" s="15">
        <f>Data!AI13</f>
        <v>2.7271182954766493E-2</v>
      </c>
      <c r="AC5" s="15">
        <f>Data!AJ13</f>
        <v>2.8158003197951587E-2</v>
      </c>
      <c r="AD5" s="15">
        <f>Data!AK13</f>
        <v>2.9044823441136458E-2</v>
      </c>
      <c r="AE5" s="15">
        <f>Data!AL13</f>
        <v>2.993164368432133E-2</v>
      </c>
      <c r="AF5" s="15">
        <f>Data!AM13</f>
        <v>3.0818463927506423E-2</v>
      </c>
    </row>
    <row r="6" spans="1:32" x14ac:dyDescent="0.2">
      <c r="A6" s="15" t="s">
        <v>6</v>
      </c>
      <c r="B6" s="15">
        <f>Data!I14</f>
        <v>2.365708179750064E-3</v>
      </c>
      <c r="C6" s="15">
        <f>Data!J14</f>
        <v>3.2991469742441625E-3</v>
      </c>
      <c r="D6" s="15">
        <f>Data!K14</f>
        <v>3.6192394738005637E-3</v>
      </c>
      <c r="E6" s="15">
        <f>Data!L14</f>
        <v>4.0461340876531242E-3</v>
      </c>
      <c r="F6" s="15">
        <f>Data!M14</f>
        <v>4.6131331699434466E-3</v>
      </c>
      <c r="G6" s="15">
        <f>Data!N14</f>
        <v>5.362124513881435E-3</v>
      </c>
      <c r="H6" s="15">
        <f>Data!O14</f>
        <v>6.3444307643141075E-3</v>
      </c>
      <c r="I6" s="15">
        <f>Data!P14</f>
        <v>7.6206462468898636E-3</v>
      </c>
      <c r="J6" s="15">
        <f>Data!Q14</f>
        <v>9.2585595945970343E-3</v>
      </c>
      <c r="K6" s="15">
        <f>Data!R14</f>
        <v>1.1328007013771409E-2</v>
      </c>
      <c r="L6" s="15">
        <f>Data!S14</f>
        <v>1.3891543819069384E-2</v>
      </c>
      <c r="M6" s="15">
        <f>Data!T14</f>
        <v>1.6990554770834474E-2</v>
      </c>
      <c r="N6" s="15">
        <f>Data!U14</f>
        <v>2.0628221312200351E-2</v>
      </c>
      <c r="O6" s="15">
        <f>Data!V14</f>
        <v>2.4753513839039468E-2</v>
      </c>
      <c r="P6" s="15">
        <f>Data!W14</f>
        <v>2.9252875632906142E-2</v>
      </c>
      <c r="Q6" s="15">
        <f>Data!X14</f>
        <v>3.3956231805034896E-2</v>
      </c>
      <c r="R6" s="15">
        <f>Data!Y14</f>
        <v>3.8659587977163651E-2</v>
      </c>
      <c r="S6" s="15">
        <f>Data!Z14</f>
        <v>4.3158949771030325E-2</v>
      </c>
      <c r="T6" s="15">
        <f>Data!AA14</f>
        <v>4.7284242297869442E-2</v>
      </c>
      <c r="U6" s="15">
        <f>Data!AB14</f>
        <v>5.0921908839235315E-2</v>
      </c>
      <c r="V6" s="15">
        <f>Data!AC14</f>
        <v>5.4020919791000405E-2</v>
      </c>
      <c r="W6" s="15">
        <f>Data!AD14</f>
        <v>5.6584456596298391E-2</v>
      </c>
      <c r="X6" s="15">
        <f>Data!AE14</f>
        <v>5.8653904015472762E-2</v>
      </c>
      <c r="Y6" s="15">
        <f>Data!AF14</f>
        <v>6.0291817363179935E-2</v>
      </c>
      <c r="Z6" s="15">
        <f>Data!AG14</f>
        <v>6.1568032845755689E-2</v>
      </c>
      <c r="AA6" s="15">
        <f>Data!AH14</f>
        <v>6.2550339096188373E-2</v>
      </c>
      <c r="AB6" s="15">
        <f>Data!AI14</f>
        <v>6.3299330440126353E-2</v>
      </c>
      <c r="AC6" s="15">
        <f>Data!AJ14</f>
        <v>6.3866329522416665E-2</v>
      </c>
      <c r="AD6" s="15">
        <f>Data!AK14</f>
        <v>6.4293224136269242E-2</v>
      </c>
      <c r="AE6" s="15">
        <f>Data!AL14</f>
        <v>6.4613316635825632E-2</v>
      </c>
      <c r="AF6" s="15">
        <f>Data!AM14</f>
        <v>6.4852588888836923E-2</v>
      </c>
    </row>
    <row r="7" spans="1:32" x14ac:dyDescent="0.2">
      <c r="A7" s="15" t="s">
        <v>128</v>
      </c>
      <c r="B7" s="15">
        <f>Data!I15</f>
        <v>3.186067677034385E-4</v>
      </c>
      <c r="C7" s="15">
        <f>Data!J15</f>
        <v>3.3670824346963835E-4</v>
      </c>
      <c r="D7" s="15">
        <f>Data!K15</f>
        <v>3.5480971923583515E-4</v>
      </c>
      <c r="E7" s="15">
        <f>Data!L15</f>
        <v>3.7291119500203196E-4</v>
      </c>
      <c r="F7" s="15">
        <f>Data!M15</f>
        <v>3.910126707682357E-4</v>
      </c>
      <c r="G7" s="15">
        <f>Data!N15</f>
        <v>4.0911414653443251E-4</v>
      </c>
      <c r="H7" s="15">
        <f>Data!O15</f>
        <v>4.2721562230062932E-4</v>
      </c>
      <c r="I7" s="15">
        <f>Data!P15</f>
        <v>4.4531709806682612E-4</v>
      </c>
      <c r="J7" s="15">
        <f>Data!Q15</f>
        <v>4.6341857383302293E-4</v>
      </c>
      <c r="K7" s="15">
        <f>Data!R15</f>
        <v>4.8152004959921973E-4</v>
      </c>
      <c r="L7" s="15">
        <f>Data!S15</f>
        <v>4.9962152536541654E-4</v>
      </c>
      <c r="M7" s="15">
        <f>Data!T15</f>
        <v>5.1772300113162029E-4</v>
      </c>
      <c r="N7" s="15">
        <f>Data!U15</f>
        <v>5.3582447689781709E-4</v>
      </c>
      <c r="O7" s="15">
        <f>Data!V15</f>
        <v>5.539259526640139E-4</v>
      </c>
      <c r="P7" s="15">
        <f>Data!W15</f>
        <v>5.720274284302107E-4</v>
      </c>
      <c r="Q7" s="15">
        <f>Data!X15</f>
        <v>5.9012890419640751E-4</v>
      </c>
      <c r="R7" s="15">
        <f>Data!Y15</f>
        <v>6.0823037996260432E-4</v>
      </c>
      <c r="S7" s="15">
        <f>Data!Z15</f>
        <v>6.2633185572880112E-4</v>
      </c>
      <c r="T7" s="15">
        <f>Data!AA15</f>
        <v>6.4443333149500487E-4</v>
      </c>
      <c r="U7" s="15">
        <f>Data!AB15</f>
        <v>6.6253480726120167E-4</v>
      </c>
      <c r="V7" s="15">
        <f>Data!AC15</f>
        <v>6.8063628302739848E-4</v>
      </c>
      <c r="W7" s="15">
        <f>Data!AD15</f>
        <v>6.9873775879359529E-4</v>
      </c>
      <c r="X7" s="15">
        <f>Data!AE15</f>
        <v>7.1683923455979209E-4</v>
      </c>
      <c r="Y7" s="15">
        <f>Data!AF15</f>
        <v>7.349407103259889E-4</v>
      </c>
      <c r="Z7" s="15">
        <f>Data!AG15</f>
        <v>7.5304218609218571E-4</v>
      </c>
      <c r="AA7" s="15">
        <f>Data!AH15</f>
        <v>7.7114366185838945E-4</v>
      </c>
      <c r="AB7" s="15">
        <f>Data!AI15</f>
        <v>7.8924513762458626E-4</v>
      </c>
      <c r="AC7" s="15">
        <f>Data!AJ15</f>
        <v>8.0734661339078306E-4</v>
      </c>
      <c r="AD7" s="15">
        <f>Data!AK15</f>
        <v>8.2544808915697987E-4</v>
      </c>
      <c r="AE7" s="15">
        <f>Data!AL15</f>
        <v>8.4354956492317668E-4</v>
      </c>
      <c r="AF7" s="15">
        <f>Data!AM15</f>
        <v>8.6165104068937348E-4</v>
      </c>
    </row>
    <row r="8" spans="1:32" x14ac:dyDescent="0.2">
      <c r="A8" s="15" t="s">
        <v>129</v>
      </c>
      <c r="B8" s="15">
        <f>Data!I16</f>
        <v>2.9671627040405578E-5</v>
      </c>
      <c r="C8" s="15">
        <f>Data!J16</f>
        <v>3.3884455367256228E-5</v>
      </c>
      <c r="D8" s="15">
        <f>Data!K16</f>
        <v>3.5329107932906753E-5</v>
      </c>
      <c r="E8" s="15">
        <f>Data!L16</f>
        <v>3.7255783503309569E-5</v>
      </c>
      <c r="F8" s="15">
        <f>Data!M16</f>
        <v>3.9814783417669883E-5</v>
      </c>
      <c r="G8" s="15">
        <f>Data!N16</f>
        <v>4.319515711642753E-5</v>
      </c>
      <c r="H8" s="15">
        <f>Data!O16</f>
        <v>4.7628535739509144E-5</v>
      </c>
      <c r="I8" s="15">
        <f>Data!P16</f>
        <v>5.3388395698055686E-5</v>
      </c>
      <c r="J8" s="15">
        <f>Data!Q16</f>
        <v>6.0780683000499877E-5</v>
      </c>
      <c r="K8" s="15">
        <f>Data!R16</f>
        <v>7.0120584834289462E-5</v>
      </c>
      <c r="L8" s="15">
        <f>Data!S16</f>
        <v>8.1690428014137938E-5</v>
      </c>
      <c r="M8" s="15">
        <f>Data!T16</f>
        <v>9.567699167511389E-5</v>
      </c>
      <c r="N8" s="15">
        <f>Data!U16</f>
        <v>1.1209463441665937E-4</v>
      </c>
      <c r="O8" s="15">
        <f>Data!V16</f>
        <v>1.3071304766038166E-4</v>
      </c>
      <c r="P8" s="15">
        <f>Data!W16</f>
        <v>1.5101972328791891E-4</v>
      </c>
      <c r="Q8" s="15">
        <f>Data!X16</f>
        <v>1.7224707341530546E-4</v>
      </c>
      <c r="R8" s="15">
        <f>Data!Y16</f>
        <v>1.9347442354269201E-4</v>
      </c>
      <c r="S8" s="15">
        <f>Data!Z16</f>
        <v>2.1378109917022923E-4</v>
      </c>
      <c r="T8" s="15">
        <f>Data!AA16</f>
        <v>2.3239951241395154E-4</v>
      </c>
      <c r="U8" s="15">
        <f>Data!AB16</f>
        <v>2.4881715515549704E-4</v>
      </c>
      <c r="V8" s="15">
        <f>Data!AC16</f>
        <v>2.6280371881647296E-4</v>
      </c>
      <c r="W8" s="15">
        <f>Data!AD16</f>
        <v>2.7437356199632151E-4</v>
      </c>
      <c r="X8" s="15">
        <f>Data!AE16</f>
        <v>2.8371346383011109E-4</v>
      </c>
      <c r="Y8" s="15">
        <f>Data!AF16</f>
        <v>2.911057511325553E-4</v>
      </c>
      <c r="Z8" s="15">
        <f>Data!AG16</f>
        <v>2.9686561109110182E-4</v>
      </c>
      <c r="AA8" s="15">
        <f>Data!AH16</f>
        <v>3.0129898971418347E-4</v>
      </c>
      <c r="AB8" s="15">
        <f>Data!AI16</f>
        <v>3.046793634129411E-4</v>
      </c>
      <c r="AC8" s="15">
        <f>Data!AJ16</f>
        <v>3.0723836332730134E-4</v>
      </c>
      <c r="AD8" s="15">
        <f>Data!AK16</f>
        <v>3.091650388977042E-4</v>
      </c>
      <c r="AE8" s="15">
        <f>Data!AL16</f>
        <v>3.1060969146335472E-4</v>
      </c>
      <c r="AF8" s="15">
        <f>Data!AM16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2017-07-01T03:43:09Z</dcterms:created>
  <dcterms:modified xsi:type="dcterms:W3CDTF">2021-04-22T00:09:45Z</dcterms:modified>
</cp:coreProperties>
</file>