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WA/bldgs/BCEU/"/>
    </mc:Choice>
  </mc:AlternateContent>
  <xr:revisionPtr revIDLastSave="0" documentId="8_{70E8D134-9538-2346-82CD-039C9FA65537}"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R190" i="30"/>
  <c r="S190"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51" i="30" l="1"/>
  <c r="S151" i="36"/>
  <c r="F6" i="14" s="1"/>
  <c r="T156" i="30"/>
  <c r="S156" i="36"/>
  <c r="F11" i="14" s="1"/>
  <c r="T190" i="30"/>
  <c r="S190" i="36"/>
  <c r="F6" i="17" s="1"/>
  <c r="T182" i="30"/>
  <c r="S182" i="36"/>
  <c r="F11" i="16" s="1"/>
  <c r="R190" i="36"/>
  <c r="E6" i="17" s="1"/>
  <c r="R151" i="36"/>
  <c r="E6" i="14"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82" i="30" l="1"/>
  <c r="T182" i="36"/>
  <c r="G11" i="16" s="1"/>
  <c r="U190" i="30"/>
  <c r="T190" i="36"/>
  <c r="G6" i="17" s="1"/>
  <c r="U156" i="30"/>
  <c r="T156" i="36"/>
  <c r="G11" i="14" s="1"/>
  <c r="U151" i="30"/>
  <c r="T151" i="36"/>
  <c r="G6"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51" i="30" l="1"/>
  <c r="U151" i="36"/>
  <c r="H6" i="14" s="1"/>
  <c r="V156" i="30"/>
  <c r="U156" i="36"/>
  <c r="H11" i="14" s="1"/>
  <c r="V190" i="30"/>
  <c r="U190" i="36"/>
  <c r="H6" i="17" s="1"/>
  <c r="V182" i="30"/>
  <c r="U182" i="36"/>
  <c r="H11" i="16"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82" i="30" l="1"/>
  <c r="V182" i="36"/>
  <c r="I11" i="16" s="1"/>
  <c r="W190" i="30"/>
  <c r="V190" i="36"/>
  <c r="I6" i="17" s="1"/>
  <c r="W156" i="30"/>
  <c r="V156" i="36"/>
  <c r="I11" i="14" s="1"/>
  <c r="W151" i="30"/>
  <c r="V151" i="36"/>
  <c r="I6" i="14"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51" i="30" l="1"/>
  <c r="W151" i="36"/>
  <c r="J6" i="14" s="1"/>
  <c r="X156" i="30"/>
  <c r="W156" i="36"/>
  <c r="J11" i="14" s="1"/>
  <c r="X190" i="30"/>
  <c r="W190" i="36"/>
  <c r="J6" i="17" s="1"/>
  <c r="X182" i="30"/>
  <c r="W182" i="36"/>
  <c r="J11" i="16"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82" i="30" l="1"/>
  <c r="X182" i="36"/>
  <c r="K11" i="16" s="1"/>
  <c r="Y190" i="30"/>
  <c r="X190" i="36"/>
  <c r="K6" i="17" s="1"/>
  <c r="Y156" i="30"/>
  <c r="X156" i="36"/>
  <c r="K11" i="14" s="1"/>
  <c r="Y151" i="30"/>
  <c r="X151" i="36"/>
  <c r="K6"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51" i="30" l="1"/>
  <c r="Y151" i="36"/>
  <c r="L6" i="14" s="1"/>
  <c r="Z156" i="30"/>
  <c r="Y156" i="36"/>
  <c r="L11" i="14" s="1"/>
  <c r="Z190" i="30"/>
  <c r="Y190" i="36"/>
  <c r="L6" i="17" s="1"/>
  <c r="Z182" i="30"/>
  <c r="Y182" i="36"/>
  <c r="L11" i="16"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82" i="30" l="1"/>
  <c r="Z182" i="36"/>
  <c r="M11" i="16" s="1"/>
  <c r="AA190" i="30"/>
  <c r="Z190" i="36"/>
  <c r="M6" i="17" s="1"/>
  <c r="AA156" i="30"/>
  <c r="Z156" i="36"/>
  <c r="M11" i="14" s="1"/>
  <c r="AA151" i="30"/>
  <c r="Z151" i="36"/>
  <c r="M6" i="14"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B156" i="30"/>
  <c r="AA156" i="36"/>
  <c r="N11" i="14" s="1"/>
  <c r="AB190" i="30"/>
  <c r="AA190" i="36"/>
  <c r="N6" i="17" s="1"/>
  <c r="AB182" i="30"/>
  <c r="AA182" i="36"/>
  <c r="N11" i="16"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82" i="30" l="1"/>
  <c r="AB182" i="36"/>
  <c r="O11" i="16" s="1"/>
  <c r="AC190" i="30"/>
  <c r="AB190" i="36"/>
  <c r="O6" i="17" s="1"/>
  <c r="AC156" i="30"/>
  <c r="AB156" i="36"/>
  <c r="O11" i="14"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51" i="30" l="1"/>
  <c r="AC151" i="36"/>
  <c r="P6" i="14" s="1"/>
  <c r="AD156" i="30"/>
  <c r="AC156" i="36"/>
  <c r="P11" i="14" s="1"/>
  <c r="AD190" i="30"/>
  <c r="AC190" i="36"/>
  <c r="P6" i="17" s="1"/>
  <c r="AD182" i="30"/>
  <c r="AC182" i="36"/>
  <c r="P11" i="16"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82" i="30" l="1"/>
  <c r="AD182" i="36"/>
  <c r="Q11" i="16" s="1"/>
  <c r="AE190" i="30"/>
  <c r="AD190" i="36"/>
  <c r="Q6" i="17" s="1"/>
  <c r="AE156" i="30"/>
  <c r="AD156" i="36"/>
  <c r="Q11" i="14" s="1"/>
  <c r="AE151" i="30"/>
  <c r="AD151" i="36"/>
  <c r="Q6" i="14"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51" i="30" l="1"/>
  <c r="AE151" i="36"/>
  <c r="R6" i="14" s="1"/>
  <c r="AF156" i="30"/>
  <c r="AE156" i="36"/>
  <c r="R11" i="14" s="1"/>
  <c r="AF190" i="30"/>
  <c r="AE190" i="36"/>
  <c r="R6" i="17" s="1"/>
  <c r="AF182" i="30"/>
  <c r="AE182" i="36"/>
  <c r="R11" i="16"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82" i="30" l="1"/>
  <c r="AF182" i="36"/>
  <c r="S11" i="16" s="1"/>
  <c r="AG190" i="30"/>
  <c r="AF190" i="36"/>
  <c r="S6" i="17" s="1"/>
  <c r="AG156" i="30"/>
  <c r="AF156" i="36"/>
  <c r="S11" i="14" s="1"/>
  <c r="AG151" i="30"/>
  <c r="AF151" i="36"/>
  <c r="S6" i="14"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1" i="30" l="1"/>
  <c r="AG151" i="36"/>
  <c r="T6" i="14" s="1"/>
  <c r="AH156" i="30"/>
  <c r="AG156" i="36"/>
  <c r="T11" i="14" s="1"/>
  <c r="AH190" i="30"/>
  <c r="AG190" i="36"/>
  <c r="T6" i="17" s="1"/>
  <c r="AH182" i="30"/>
  <c r="AG182" i="36"/>
  <c r="T11" i="16"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82" i="30" l="1"/>
  <c r="AH182" i="36"/>
  <c r="U11" i="16" s="1"/>
  <c r="AI190" i="30"/>
  <c r="AH190" i="36"/>
  <c r="U6" i="17" s="1"/>
  <c r="AI156" i="30"/>
  <c r="AH156" i="36"/>
  <c r="U11" i="14" s="1"/>
  <c r="AI151" i="30"/>
  <c r="AH151" i="36"/>
  <c r="U6"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51" i="30" l="1"/>
  <c r="AI151" i="36"/>
  <c r="V6" i="14" s="1"/>
  <c r="AJ156" i="30"/>
  <c r="AI156" i="36"/>
  <c r="V11" i="14" s="1"/>
  <c r="AJ190" i="30"/>
  <c r="AI190" i="36"/>
  <c r="V6" i="17" s="1"/>
  <c r="AJ182" i="30"/>
  <c r="AI182" i="36"/>
  <c r="V11" i="16"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82" i="30" l="1"/>
  <c r="AJ182" i="36"/>
  <c r="W11" i="16" s="1"/>
  <c r="AK190" i="30"/>
  <c r="AJ190" i="36"/>
  <c r="W6" i="17" s="1"/>
  <c r="AK156" i="30"/>
  <c r="AJ156" i="36"/>
  <c r="W11" i="14" s="1"/>
  <c r="AK151" i="30"/>
  <c r="AJ151" i="36"/>
  <c r="W6" i="14"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1" i="30" l="1"/>
  <c r="AK151" i="36"/>
  <c r="X6" i="14" s="1"/>
  <c r="AL156" i="30"/>
  <c r="AK156" i="36"/>
  <c r="X11" i="14" s="1"/>
  <c r="AL190" i="30"/>
  <c r="AK190" i="36"/>
  <c r="X6" i="17" s="1"/>
  <c r="AL182" i="30"/>
  <c r="AK182" i="36"/>
  <c r="X11" i="16"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82" i="30" l="1"/>
  <c r="AL182" i="36"/>
  <c r="Y11" i="16" s="1"/>
  <c r="AM190" i="30"/>
  <c r="AL190" i="36"/>
  <c r="Y6" i="17" s="1"/>
  <c r="AM156" i="30"/>
  <c r="AL156" i="36"/>
  <c r="Y11" i="14" s="1"/>
  <c r="AM151" i="30"/>
  <c r="AL151" i="36"/>
  <c r="Y6"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1" i="30" l="1"/>
  <c r="AM151" i="36"/>
  <c r="Z6" i="14" s="1"/>
  <c r="AN156" i="30"/>
  <c r="AM156" i="36"/>
  <c r="Z11" i="14" s="1"/>
  <c r="AN190" i="30"/>
  <c r="AM190" i="36"/>
  <c r="Z6" i="17" s="1"/>
  <c r="AN182" i="30"/>
  <c r="AM182" i="36"/>
  <c r="Z11" i="16"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82" i="30" l="1"/>
  <c r="AN182" i="36"/>
  <c r="AA11" i="16" s="1"/>
  <c r="AO190" i="30"/>
  <c r="AN190" i="36"/>
  <c r="AA6" i="17" s="1"/>
  <c r="AO156" i="30"/>
  <c r="AN156" i="36"/>
  <c r="AA11" i="14" s="1"/>
  <c r="AO151" i="30"/>
  <c r="AN151" i="36"/>
  <c r="AA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51" i="30" l="1"/>
  <c r="AO151" i="36"/>
  <c r="AB6" i="14" s="1"/>
  <c r="AP156" i="30"/>
  <c r="AO156" i="36"/>
  <c r="AB11" i="14" s="1"/>
  <c r="AP190" i="30"/>
  <c r="AO190" i="36"/>
  <c r="AB6" i="17" s="1"/>
  <c r="AP182" i="30"/>
  <c r="AO182" i="36"/>
  <c r="AB11" i="16"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82" i="30" l="1"/>
  <c r="AP182" i="36"/>
  <c r="AC11" i="16" s="1"/>
  <c r="AQ190" i="30"/>
  <c r="AP190" i="36"/>
  <c r="AC6" i="17" s="1"/>
  <c r="AQ156" i="30"/>
  <c r="AP156" i="36"/>
  <c r="AC11" i="14" s="1"/>
  <c r="AQ151" i="30"/>
  <c r="AP151" i="36"/>
  <c r="AC6" i="14"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51" i="30" l="1"/>
  <c r="AQ151" i="36"/>
  <c r="AD6" i="14" s="1"/>
  <c r="AR156" i="30"/>
  <c r="AQ156" i="36"/>
  <c r="AD11" i="14" s="1"/>
  <c r="AR190" i="30"/>
  <c r="AQ190" i="36"/>
  <c r="AD6" i="17" s="1"/>
  <c r="AR182" i="30"/>
  <c r="AQ182" i="36"/>
  <c r="AD11" i="16"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82" i="30" l="1"/>
  <c r="AR182" i="36"/>
  <c r="AE11" i="16" s="1"/>
  <c r="AS190" i="30"/>
  <c r="AR190" i="36"/>
  <c r="AE6" i="17" s="1"/>
  <c r="AS156" i="30"/>
  <c r="AR156" i="36"/>
  <c r="AE11" i="14" s="1"/>
  <c r="AS151" i="30"/>
  <c r="AR151" i="36"/>
  <c r="AE6" i="14"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51" i="30" l="1"/>
  <c r="AT151" i="36" s="1"/>
  <c r="AG6" i="14" s="1"/>
  <c r="AS151" i="36"/>
  <c r="AF6" i="14" s="1"/>
  <c r="AT156" i="30"/>
  <c r="AT156" i="36" s="1"/>
  <c r="AG11" i="14" s="1"/>
  <c r="AS156" i="36"/>
  <c r="AF11" i="14" s="1"/>
  <c r="AT190" i="30"/>
  <c r="AT190" i="36" s="1"/>
  <c r="AG6" i="17" s="1"/>
  <c r="AS190" i="36"/>
  <c r="AF6" i="17" s="1"/>
  <c r="AT182" i="30"/>
  <c r="AT182" i="36" s="1"/>
  <c r="AG11" i="16" s="1"/>
  <c r="AS182" i="36"/>
  <c r="AF11" i="16"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<sst xmlns="http://schemas.openxmlformats.org/spreadsheetml/2006/main" count="211474" uniqueCount="1097">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</sst>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129728000000000</c:v>
                </c:pt>
                <c:pt idx="1">
                  <c:v>129728000000000</c:v>
                </c:pt>
                <c:pt idx="2">
                  <c:v>128934703604361.05</c:v>
                </c:pt>
                <c:pt idx="3">
                  <c:v>127877009510040.25</c:v>
                </c:pt>
                <c:pt idx="4">
                  <c:v>127052792787228</c:v>
                </c:pt>
                <c:pt idx="5">
                  <c:v>126343135901015.38</c:v>
                </c:pt>
                <c:pt idx="6">
                  <c:v>125608395559822.62</c:v>
                </c:pt>
                <c:pt idx="7">
                  <c:v>125005077539766.3</c:v>
                </c:pt>
                <c:pt idx="8">
                  <c:v>124553391468619.92</c:v>
                </c:pt>
                <c:pt idx="9">
                  <c:v>124198323475930.59</c:v>
                </c:pt>
                <c:pt idx="10">
                  <c:v>123867342877793.73</c:v>
                </c:pt>
                <c:pt idx="11">
                  <c:v>123564740196799.23</c:v>
                </c:pt>
                <c:pt idx="12">
                  <c:v>123310142880666.42</c:v>
                </c:pt>
                <c:pt idx="13">
                  <c:v>123163092040521.08</c:v>
                </c:pt>
                <c:pt idx="14">
                  <c:v>123103119461634.59</c:v>
                </c:pt>
                <c:pt idx="15">
                  <c:v>123103131698101.52</c:v>
                </c:pt>
                <c:pt idx="16">
                  <c:v>123111492352178.7</c:v>
                </c:pt>
                <c:pt idx="17">
                  <c:v>123124484161753.17</c:v>
                </c:pt>
                <c:pt idx="18">
                  <c:v>123156773387381.89</c:v>
                </c:pt>
                <c:pt idx="19">
                  <c:v>123130231152407.78</c:v>
                </c:pt>
                <c:pt idx="20">
                  <c:v>123022482829344.45</c:v>
                </c:pt>
                <c:pt idx="21">
                  <c:v>122372699944364.19</c:v>
                </c:pt>
                <c:pt idx="22">
                  <c:v>121667952171281.2</c:v>
                </c:pt>
                <c:pt idx="23">
                  <c:v>120936536889293.41</c:v>
                </c:pt>
                <c:pt idx="24">
                  <c:v>120168175637392.81</c:v>
                </c:pt>
                <c:pt idx="25">
                  <c:v>119366017574641.5</c:v>
                </c:pt>
                <c:pt idx="26">
                  <c:v>118506667923496.89</c:v>
                </c:pt>
                <c:pt idx="27">
                  <c:v>117571195652041.47</c:v>
                </c:pt>
                <c:pt idx="28">
                  <c:v>117737734703683.34</c:v>
                </c:pt>
                <c:pt idx="29">
                  <c:v>118059024405552.31</c:v>
                </c:pt>
                <c:pt idx="30">
                  <c:v>118364215552058.5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97711000000000</c:v>
                </c:pt>
                <c:pt idx="1">
                  <c:v>97711000000000</c:v>
                </c:pt>
                <c:pt idx="2">
                  <c:v>98389906765798.781</c:v>
                </c:pt>
                <c:pt idx="3">
                  <c:v>99022008614464.688</c:v>
                </c:pt>
                <c:pt idx="4">
                  <c:v>99664697762296.719</c:v>
                </c:pt>
                <c:pt idx="5">
                  <c:v>100260559369071.44</c:v>
                </c:pt>
                <c:pt idx="6">
                  <c:v>100828184115390.78</c:v>
                </c:pt>
                <c:pt idx="7">
                  <c:v>101369100511666.91</c:v>
                </c:pt>
                <c:pt idx="8">
                  <c:v>101898792588491.38</c:v>
                </c:pt>
                <c:pt idx="9">
                  <c:v>102454926881344.27</c:v>
                </c:pt>
                <c:pt idx="10">
                  <c:v>103040643019033.75</c:v>
                </c:pt>
                <c:pt idx="11">
                  <c:v>103692649878499.19</c:v>
                </c:pt>
                <c:pt idx="12">
                  <c:v>104430879851787.12</c:v>
                </c:pt>
                <c:pt idx="13">
                  <c:v>105233406501197.16</c:v>
                </c:pt>
                <c:pt idx="14">
                  <c:v>106108149541765.22</c:v>
                </c:pt>
                <c:pt idx="15">
                  <c:v>107040992574588.81</c:v>
                </c:pt>
                <c:pt idx="16">
                  <c:v>108009920209227.69</c:v>
                </c:pt>
                <c:pt idx="17">
                  <c:v>109046335297571.41</c:v>
                </c:pt>
                <c:pt idx="18">
                  <c:v>110119810334385.8</c:v>
                </c:pt>
                <c:pt idx="19">
                  <c:v>111250578864507.72</c:v>
                </c:pt>
                <c:pt idx="20">
                  <c:v>112429294436736.72</c:v>
                </c:pt>
                <c:pt idx="21">
                  <c:v>113666358989560.28</c:v>
                </c:pt>
                <c:pt idx="22">
                  <c:v>114955675581769.42</c:v>
                </c:pt>
                <c:pt idx="23">
                  <c:v>116312804057441.53</c:v>
                </c:pt>
                <c:pt idx="24">
                  <c:v>117717942863698.66</c:v>
                </c:pt>
                <c:pt idx="25">
                  <c:v>119161093706608.91</c:v>
                </c:pt>
                <c:pt idx="26">
                  <c:v>120679144340198.78</c:v>
                </c:pt>
                <c:pt idx="27">
                  <c:v>122218642207277.45</c:v>
                </c:pt>
                <c:pt idx="28">
                  <c:v>123828349284723.88</c:v>
                </c:pt>
                <c:pt idx="29">
                  <c:v>125489132170906.88</c:v>
                </c:pt>
                <c:pt idx="30">
                  <c:v>127212415747323.88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809</v>
      </c>
      <c r="C1" s="95">
        <v>45275</v>
      </c>
      <c r="E1" s="128" t="s">
        <v>915</v>
      </c>
      <c r="F1" s="129" t="str">
        <f>B1</f>
        <v>Washington</v>
      </c>
      <c r="H1" t="s">
        <v>712</v>
      </c>
      <c r="I1" t="s">
        <v>817</v>
      </c>
    </row>
    <row r="2" spans="1:9" x14ac:dyDescent="0.2">
      <c r="B2" t="str">
        <f>VLOOKUP(B1,H2:I52,2)</f>
        <v>WA</v>
      </c>
      <c r="E2" s="128" t="s">
        <v>817</v>
      </c>
      <c r="F2" s="130" t="str">
        <f>LOOKUP(F1,H:H,I:I)</f>
        <v>WA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0.1662815411923329</v>
      </c>
      <c r="H5" s="100" t="s">
        <v>724</v>
      </c>
      <c r="I5" s="100" t="s">
        <v>725</v>
      </c>
    </row>
    <row r="6" spans="1:9" x14ac:dyDescent="0.2">
      <c r="B6" t="s">
        <v>551</v>
      </c>
      <c r="E6" s="119" t="s">
        <v>910</v>
      </c>
      <c r="F6" s="120">
        <f>SUMIFS('Rural Urban'!F:F,'Rural Urban'!B:B,About!F2) / 100</f>
        <v>0.83371845880766715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0.1662815411923329</v>
      </c>
      <c r="R11" s="207">
        <f>1-Q11</f>
        <v>0.83371845880766715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WA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267657000000000</v>
      </c>
      <c r="G23" s="6">
        <f>BF2</f>
        <v>1.1695032E+16</v>
      </c>
      <c r="H23" s="207">
        <f>IFERROR(F23/G23,0)</f>
        <v>2.2886384577656564E-2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4097000000000</v>
      </c>
      <c r="G25" s="6">
        <f t="shared" si="2"/>
        <v>473453000000000</v>
      </c>
      <c r="H25" s="207">
        <f t="shared" si="3"/>
        <v>8.653446065396142E-3</v>
      </c>
    </row>
    <row r="26" spans="1:58" x14ac:dyDescent="0.2">
      <c r="C26" s="204" t="s">
        <v>966</v>
      </c>
      <c r="D26" s="204" t="s">
        <v>635</v>
      </c>
      <c r="E26" t="s">
        <v>1022</v>
      </c>
      <c r="F26">
        <f t="shared" si="1"/>
        <v>129728000000000</v>
      </c>
      <c r="G26" s="6">
        <f t="shared" si="2"/>
        <v>5017299000000000</v>
      </c>
      <c r="H26" s="213">
        <f t="shared" si="3"/>
        <v>2.5856142916736675E-2</v>
      </c>
    </row>
    <row r="27" spans="1:58" x14ac:dyDescent="0.2">
      <c r="C27" s="204" t="s">
        <v>968</v>
      </c>
      <c r="D27" s="204" t="s">
        <v>969</v>
      </c>
      <c r="E27" t="s">
        <v>1022</v>
      </c>
      <c r="F27">
        <f t="shared" si="1"/>
        <v>28000000000</v>
      </c>
      <c r="G27" s="6">
        <f t="shared" si="2"/>
        <v>9410000000000</v>
      </c>
      <c r="H27" s="207">
        <f t="shared" si="3"/>
        <v>2.975557917109458E-3</v>
      </c>
    </row>
    <row r="28" spans="1:58" x14ac:dyDescent="0.2">
      <c r="C28" s="204" t="s">
        <v>971</v>
      </c>
      <c r="D28" s="204" t="s">
        <v>972</v>
      </c>
      <c r="E28" t="s">
        <v>1022</v>
      </c>
      <c r="F28">
        <f t="shared" si="1"/>
        <v>97242000000000</v>
      </c>
      <c r="G28" s="6">
        <f t="shared" si="2"/>
        <v>4914171000000000</v>
      </c>
      <c r="H28" s="213">
        <f t="shared" si="3"/>
        <v>1.9788078192639207E-2</v>
      </c>
    </row>
    <row r="29" spans="1:58" x14ac:dyDescent="0.2">
      <c r="C29" s="204" t="s">
        <v>974</v>
      </c>
      <c r="D29" s="204" t="s">
        <v>975</v>
      </c>
      <c r="E29" t="s">
        <v>1022</v>
      </c>
      <c r="F29">
        <f t="shared" si="1"/>
        <v>9359000000000</v>
      </c>
      <c r="G29" s="6">
        <f t="shared" si="2"/>
        <v>484129000000000</v>
      </c>
      <c r="H29" s="207">
        <f t="shared" si="3"/>
        <v>1.933162442241634E-2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24383000000000</v>
      </c>
      <c r="G31" s="6">
        <f t="shared" si="2"/>
        <v>438967000000000</v>
      </c>
      <c r="H31" s="207">
        <f t="shared" si="3"/>
        <v>5.5546316693509991E-2</v>
      </c>
    </row>
    <row r="32" spans="1:58" x14ac:dyDescent="0.2">
      <c r="C32" s="204" t="s">
        <v>983</v>
      </c>
      <c r="D32" s="204" t="s">
        <v>983</v>
      </c>
      <c r="E32" t="s">
        <v>1013</v>
      </c>
      <c r="F32">
        <f t="shared" si="1"/>
        <v>186162000000000</v>
      </c>
      <c r="G32" s="6">
        <f t="shared" si="2"/>
        <v>9178628000000000</v>
      </c>
      <c r="H32" s="207">
        <f t="shared" si="3"/>
        <v>2.0282116237851672E-2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14981000000000</v>
      </c>
      <c r="G34" s="6">
        <f t="shared" si="2"/>
        <v>707192000000000</v>
      </c>
      <c r="H34" s="207">
        <f t="shared" si="3"/>
        <v>2.118378035950633E-2</v>
      </c>
    </row>
    <row r="35" spans="3:8" x14ac:dyDescent="0.2">
      <c r="C35" s="204" t="s">
        <v>990</v>
      </c>
      <c r="D35" s="204" t="s">
        <v>635</v>
      </c>
      <c r="E35" t="s">
        <v>1013</v>
      </c>
      <c r="F35">
        <f t="shared" si="1"/>
        <v>97711000000000</v>
      </c>
      <c r="G35" s="6">
        <f t="shared" si="2"/>
        <v>4532636000000000</v>
      </c>
      <c r="H35" s="213">
        <f t="shared" si="3"/>
        <v>2.1557213065421535E-2</v>
      </c>
    </row>
    <row r="36" spans="3:8" x14ac:dyDescent="0.2">
      <c r="C36" s="204" t="s">
        <v>992</v>
      </c>
      <c r="D36" s="204" t="s">
        <v>969</v>
      </c>
      <c r="E36" t="s">
        <v>1013</v>
      </c>
      <c r="F36">
        <f t="shared" si="1"/>
        <v>13000000000</v>
      </c>
      <c r="G36" s="6">
        <f t="shared" si="2"/>
        <v>1434000000000</v>
      </c>
      <c r="H36" s="207">
        <f t="shared" si="3"/>
        <v>9.06555090655509E-3</v>
      </c>
    </row>
    <row r="37" spans="3:8" x14ac:dyDescent="0.2">
      <c r="C37" s="204" t="s">
        <v>994</v>
      </c>
      <c r="D37" s="204" t="s">
        <v>972</v>
      </c>
      <c r="E37" t="s">
        <v>1013</v>
      </c>
      <c r="F37">
        <f t="shared" si="1"/>
        <v>62542000000000</v>
      </c>
      <c r="G37" s="6">
        <f t="shared" si="2"/>
        <v>3434314000000000</v>
      </c>
      <c r="H37" s="213">
        <f t="shared" si="3"/>
        <v>1.8210914901782421E-2</v>
      </c>
    </row>
    <row r="38" spans="3:8" x14ac:dyDescent="0.2">
      <c r="C38" s="204" t="s">
        <v>996</v>
      </c>
      <c r="D38" s="204" t="s">
        <v>975</v>
      </c>
      <c r="E38" t="s">
        <v>1013</v>
      </c>
      <c r="F38">
        <f t="shared" si="1"/>
        <v>5268000000000</v>
      </c>
      <c r="G38" s="6">
        <f t="shared" si="2"/>
        <v>216973000000000</v>
      </c>
      <c r="H38" s="207">
        <f t="shared" si="3"/>
        <v>2.4279518649785919E-2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4492000000000</v>
      </c>
      <c r="G40" s="6">
        <f t="shared" si="2"/>
        <v>122008000000000</v>
      </c>
      <c r="H40" s="207">
        <f t="shared" si="3"/>
        <v>3.6817257884728873E-2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Washington</v>
      </c>
      <c r="H2" s="1" t="s">
        <v>354</v>
      </c>
      <c r="I2" s="1"/>
      <c r="J2" s="1"/>
      <c r="K2" s="1"/>
      <c r="L2" s="1"/>
      <c r="M2" s="1"/>
      <c r="P2" s="1" t="s">
        <v>1087</v>
      </c>
      <c r="Q2">
        <f>SUMIFS(BDEQ!C:C,BDEQ!$AG:$AG,About!$B$2,BDEQ!$AH:$AH,Calculations!$I4)*BDEQ!$C$2</f>
        <v>571387986.88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0.17429459913593748</v>
      </c>
      <c r="K4" s="207">
        <f>$B$12</f>
        <v>0.83371845880766715</v>
      </c>
      <c r="L4" s="209" t="s">
        <v>1022</v>
      </c>
      <c r="M4" s="12" t="s">
        <v>1015</v>
      </c>
      <c r="N4" s="1" t="s">
        <v>635</v>
      </c>
      <c r="O4" s="7">
        <f>P4</f>
        <v>18851116160231.742</v>
      </c>
      <c r="P4" s="7">
        <f>Q4</f>
        <v>18851116160231.742</v>
      </c>
      <c r="Q4" s="45">
        <f>SUMIFS('SEDS 2021'!$F$23:$F$40,'SEDS 2021'!E$23:E$40,Calculations!L4,'SEDS 2021'!D$23:D$40,Calculations!N4)*J4*K4</f>
        <v>18851116160231.742</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19012925594256.531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19165833595577.828</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19327192523510.816</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19476119748305.73</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19624114941655.996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19775466762496.5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19927840258093.305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20085755535701.301</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20247949723088.793</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20414112204439.414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20583035629459.789</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20763736359093.004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20950147853819.676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21141504736776.93</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21339702502210.375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21554515937276.449</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21783238747427.113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22003930299365.484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22223706483561.031</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22311179304987.129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22394037811223.109</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22476852947634.398</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22547389662921.398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22611604929793.645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22669415451965.242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22722328065156.023</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22770470948653.895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22813307470353.594</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22851585706756.59</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0.83371845880766715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0.63528694064527058</v>
      </c>
      <c r="K6" s="207">
        <f t="shared" si="0"/>
        <v>0.83371845880766715</v>
      </c>
      <c r="L6" s="209" t="s">
        <v>1022</v>
      </c>
      <c r="M6" s="12" t="s">
        <v>1015</v>
      </c>
      <c r="N6" s="1" t="s">
        <v>972</v>
      </c>
      <c r="O6" s="7">
        <f t="shared" si="1"/>
        <v>51504268967046.461</v>
      </c>
      <c r="P6" s="7">
        <f t="shared" si="1"/>
        <v>51504268967046.461</v>
      </c>
      <c r="Q6" s="45">
        <f>SUMIFS('SEDS 2021'!$F$23:$F$40,'SEDS 2021'!E$23:E$40,Calculations!L6,'SEDS 2021'!D$23:D$40,Calculations!N6)*J6*K6</f>
        <v>51504268967046.461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51756033680115.195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51941917643393.109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52126646084546.219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52273161956938.586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52400224139376.93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52551931197859.297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52699136214195.359</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52822865691523.266</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52986377618273.734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53157590863819.961</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53346017319482.594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53535689624755.469</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53786294460849.734</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54055045221067.453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54334359568348.172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54684701503231.266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55060085723759.656</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55448342418061.078</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55870733362974.93</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55937713402531.062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56024173360276.352</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56143717550991.258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56256591158033.047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56377123356142.898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56498668387228.922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56618025504292.43</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56731046563116.211</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56834177683289.383</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56927139399998.711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0.99312842645857702</v>
      </c>
      <c r="K7" s="207">
        <f t="shared" si="0"/>
        <v>0.83371845880766715</v>
      </c>
      <c r="L7" s="209" t="s">
        <v>1022</v>
      </c>
      <c r="M7" s="12" t="s">
        <v>1015</v>
      </c>
      <c r="N7" s="1" t="s">
        <v>964</v>
      </c>
      <c r="O7" s="7">
        <f t="shared" si="1"/>
        <v>3392272986027.7114</v>
      </c>
      <c r="P7" s="7">
        <f t="shared" si="1"/>
        <v>3392272986027.7114</v>
      </c>
      <c r="Q7" s="45">
        <f>SUMIFS('SEDS 2021'!$F$23:$F$40,'SEDS 2021'!E$23:E$40,Calculations!L7,'SEDS 2021'!D$23:D$40,Calculations!N7)*J7*K7</f>
        <v>3392272986027.7114</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3408636849412.5645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3418308725515.6968</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3423734044055.293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3421157931866.4243</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3408132196471.376</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3384269327755.3979</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3343684373263.2886</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3281250075018.1812</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3200789470398.4766</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3099860544462.5859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2981135073865.4316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2844276863741.9941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2695442576488.2275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2534121670592.8892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2363206841828.2285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2188470105669.6194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2009801068775.1914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1830168171558.7336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1652288941223.9282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1468035352583.2744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1292308962934.54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1127033493803.5007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973133441208.37585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832700854507.84924</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707065580233.03699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597074579074.9491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502934110233.69128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424186482890.13452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359873147462.03491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0.83371845880766715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0.83371845880766715</v>
      </c>
      <c r="L9" s="209" t="s">
        <v>1022</v>
      </c>
      <c r="M9" s="12" t="s">
        <v>1015</v>
      </c>
      <c r="N9" s="1" t="s">
        <v>981</v>
      </c>
      <c r="O9" s="7">
        <f t="shared" si="1"/>
        <v>20328557181107.348</v>
      </c>
      <c r="P9" s="7">
        <f t="shared" si="1"/>
        <v>20328557181107.348</v>
      </c>
      <c r="Q9" s="45">
        <f>SUMIFS('SEDS 2021'!$F$23:$F$40,'SEDS 2021'!E$23:E$40,Calculations!L9,'SEDS 2021'!D$23:D$40,Calculations!N9)*J9*K9</f>
        <v>20328557181107.348</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20386028749970.797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20424677546288.988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20460519626183.445</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20489672008063.207</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20517448012859.402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20555807030098.23</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20597689439822.965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20630591827189.543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20682850130318.773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20741015049696.57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20808008375473.699</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20876465084792.211</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20972549247887.43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21081824474336.547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21207726738529.715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21368508258091.484</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21541931349780.133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21725682247356.664</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21914010852045.336</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21994175556421.562</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22066578693907.855</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22133301970063.492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22178780569493.875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22213159056185.387</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22240487052432.23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22265395941636.871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22289617978783.242</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22312656015782.199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22335096739438.043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0.83371845880766715</v>
      </c>
      <c r="L10" s="209" t="s">
        <v>1022</v>
      </c>
      <c r="M10" s="12" t="s">
        <v>1015</v>
      </c>
      <c r="N10" s="1" t="s">
        <v>969</v>
      </c>
      <c r="O10" s="7">
        <f t="shared" si="1"/>
        <v>23344116846.614681</v>
      </c>
      <c r="P10" s="7">
        <f t="shared" si="1"/>
        <v>23344116846.614681</v>
      </c>
      <c r="Q10" s="45">
        <f>SUMIFS('SEDS 2021'!$F$23:$F$40,'SEDS 2021'!E$23:E$40,Calculations!L10,'SEDS 2021'!D$23:D$40,Calculations!N10)*J10*K10</f>
        <v>23344116846.614681</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23262320019.421932</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23183001950.426651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23091452620.865246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22956756575.865906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22774208081.555527</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22509484432.570503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22164607638.66674</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21711289620.024529</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21156871585.686581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20507713371.041187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19760308846.982964</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18938844330.746044</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18025991508.496204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17030523038.707972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15975973470.723215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14872242340.966042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13735308193.686001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12569031238.021389</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11401723685.136271</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10231960577.64637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9102728568.1524277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8034557937.747241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7038685545.3660069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6132929531.9713688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5326520315.4106731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4626024504.6792269</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4033570952.6599202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3545738052.4356103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3155543497.1163416</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0.83371845880766715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0.83371845880766715</v>
      </c>
      <c r="C12" s="207">
        <f>'Rural Urban'!Q11</f>
        <v>0.1662815411923329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0.79962824002036315</v>
      </c>
      <c r="K12" s="207">
        <f t="shared" si="0"/>
        <v>0.83371845880766715</v>
      </c>
      <c r="L12" s="209" t="s">
        <v>1022</v>
      </c>
      <c r="M12" s="12" t="s">
        <v>1015</v>
      </c>
      <c r="N12" s="1" t="s">
        <v>975</v>
      </c>
      <c r="O12" s="7">
        <f t="shared" si="1"/>
        <v>6239316086775.8838</v>
      </c>
      <c r="P12" s="7">
        <f t="shared" si="1"/>
        <v>6239316086775.8838</v>
      </c>
      <c r="Q12" s="45">
        <f>SUMIFS('SEDS 2021'!$F$23:$F$40,'SEDS 2021'!E$23:E$40,Calculations!L12,'SEDS 2021'!D$23:D$40,Calculations!N12)*J12*K12</f>
        <v>6239316086775.8838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6298826858454.6123</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6353336256570.4951</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6409430783396.8525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6464551232693.8965</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6520468016784.9922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6582227930485.6914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6646506169805.7148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6709385161343.1934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6780150496836.5078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6852264198635.6699</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6924936702823.1758</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6993917234244.3047</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7067155747154.0137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7137441835116.6875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7203330670562.4277</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7272186708598.7588</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7338002030509.3594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7401808754192.0537</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7466646762512.7803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7488517097525.4717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7511292045597.2207</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7537524170374.0723</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7562421893475.8027</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7588201332229.7295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7614067114033.3613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7639629991472.9727</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7664314782653.0576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7687599039076.8203</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7709479289142.6982</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0.83371845880766715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1.1207462968144483E-2</v>
      </c>
      <c r="K17" s="207">
        <f>$B$12</f>
        <v>0.83371845880766715</v>
      </c>
      <c r="L17" s="209" t="s">
        <v>1022</v>
      </c>
      <c r="M17" s="12" t="s">
        <v>1018</v>
      </c>
      <c r="N17" s="1" t="s">
        <v>635</v>
      </c>
      <c r="O17" s="7">
        <f>P17</f>
        <v>1212161405582.1035</v>
      </c>
      <c r="P17" s="7">
        <f>Q17</f>
        <v>1212161405582.1035</v>
      </c>
      <c r="Q17" s="45">
        <f>SUMIFS('SEDS 2021'!$F$23:$F$40,'SEDS 2021'!E$23:E$40,Calculations!L17,'SEDS 2021'!D$23:D$40,Calculations!N17)*J17*K17</f>
        <v>1212161405582.1035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1192671222017.6895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1174911799353.6731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1159233109166.9458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1144846723170.6082</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1134272355369.6814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1126478848152.2539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1121397397388.0999</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1118811783452.884</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1117346045936.0698</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1118754964641.4209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1121593480431.2654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1125478872906.5674</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1129115734039.9331</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1134316854435.7888</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1139967066097.1892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1144997327882.0535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1151317047852.5247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1157878613069.0874</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1163646940331.3069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1170522661145.0427</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1177582108359.0532</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1183783107838.5977</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1191062408683.6558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1198424653156.3977</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1204872578360.8127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1212333427408.874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1218840156583.8225</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1226310968650.457</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1233758858032.6863</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0.83371845880766715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0.83371845880766715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0.83371845880766715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0.83371845880766715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0.83371845880766715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0.83371845880766715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0.83371845880766715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0.83371845880766715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0.83371845880766715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7.7722509243069379E-2</v>
      </c>
      <c r="K30" s="207">
        <f>$B$12</f>
        <v>0.83371845880766715</v>
      </c>
      <c r="L30" s="209" t="s">
        <v>1022</v>
      </c>
      <c r="M30" s="12" t="s">
        <v>1019</v>
      </c>
      <c r="N30" s="1" t="s">
        <v>635</v>
      </c>
      <c r="O30" s="7">
        <f>P30</f>
        <v>8406204536854.6836</v>
      </c>
      <c r="P30" s="7">
        <f>Q30</f>
        <v>8406204536854.6836</v>
      </c>
      <c r="Q30" s="45">
        <f>SUMIFS('SEDS 2021'!$F$23:$F$40,'SEDS 2021'!E$23:E$40,Calculations!L30,'SEDS 2021'!D$23:D$40,Calculations!N30)*J30*K30</f>
        <v>8406204536854.6836</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8382736855610.9502</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8360958367633.1953</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8345240127577.5625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8355548119517.4893</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8391625849826.4482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8435981469883.1865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8478959307273.0283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8522702871342.5361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8571814804876.5586</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8633049295444.583</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8705273117704.5889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8785024390993.4404</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8864485624400.8691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8944035491337.7383</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9009805623504.0605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9070572776767.291</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9128202613651.375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9183638113052.0996</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9237383989226.0938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9270120338841.4082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9304586543163.082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9341611403490.3516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9381694690695.3809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9424975537507.8047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9470845847695.4844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9519081927453.5215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9568983886503.0234</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9619974107072.4336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9672077244772.5645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0.83371845880766715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0.83371845880766715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0.83371845880766715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0.83371845880766715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0.83371845880766715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0.83371845880766715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0.83371845880766715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0.83371845880766715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0.83371845880766715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0.31027337408596878</v>
      </c>
      <c r="K43" s="207">
        <f>$B$12</f>
        <v>0.83371845880766715</v>
      </c>
      <c r="L43" s="209" t="s">
        <v>1022</v>
      </c>
      <c r="M43" s="12" t="s">
        <v>1014</v>
      </c>
      <c r="N43" s="1" t="s">
        <v>635</v>
      </c>
      <c r="O43" s="7">
        <f>P43</f>
        <v>33558121968884.578</v>
      </c>
      <c r="P43" s="7">
        <f>Q43</f>
        <v>33558121968884.578</v>
      </c>
      <c r="Q43" s="45">
        <f>SUMIFS('SEDS 2021'!$F$23:$F$40,'SEDS 2021'!E$23:E$40,Calculations!L43,'SEDS 2021'!D$23:D$40,Calculations!N43)*J43*K43</f>
        <v>33558121968884.578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33445719202531.602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33336182810935.105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33239058246748.137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33165046557173.387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33124418576877.699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33119658851177.035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33149122686308.855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33208979385480.23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33305334878063.648</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33442052991755.113</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33610139663810.129</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33803015829132.031</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34022564195372.184</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34264960824310.867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34524271796170.688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34793013404117.562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35067966726743.336</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35346497936528.25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35626802064949.164</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35813228697801.82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35999820913565.648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36186070638538.312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36371265358261.75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36556292973901.742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36740214361611.297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36924206197465.477</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37108062240297.82</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37290704676434.695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37472745094543.945</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0.83371845880766715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0.36466726511974107</v>
      </c>
      <c r="K45" s="207">
        <f t="shared" si="8"/>
        <v>0.83371845880766715</v>
      </c>
      <c r="L45" s="209" t="s">
        <v>1022</v>
      </c>
      <c r="M45" s="12" t="s">
        <v>1014</v>
      </c>
      <c r="N45" s="1" t="s">
        <v>972</v>
      </c>
      <c r="O45" s="7">
        <f t="shared" ref="O45:O52" si="10">P45</f>
        <v>29564468753485.316</v>
      </c>
      <c r="P45" s="7">
        <f t="shared" si="9"/>
        <v>29564468753485.316</v>
      </c>
      <c r="Q45" s="45">
        <f>SUMIFS('SEDS 2021'!$F$23:$F$40,'SEDS 2021'!E$23:E$40,Calculations!L45,'SEDS 2021'!D$23:D$40,Calculations!N45)*J45*K45</f>
        <v>29564468753485.316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29686406255956.77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29812739342526.691</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29948379323766.586</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30099818797002.746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30274008555232.066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30468512289484.742</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30676807349600.734</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30892539670311.809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31121014610756.902</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31361469464651.82</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31605467640949.953</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31849921559985.012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32101515444249.664</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32360692888108.207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32624807298542.863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32889562009130.887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33154902681758.066</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33419515399628.402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33682712729050.223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33847965467156.336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34012298249796.723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34176210368558.23</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34339669498927.977</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34503765371007.23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34667534099670.426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34832604660041.891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34998392586933.086</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35164278800534.867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35330941093225.672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6.8715735414230684E-3</v>
      </c>
      <c r="K46" s="207">
        <f t="shared" si="8"/>
        <v>0.83371845880766715</v>
      </c>
      <c r="L46" s="209" t="s">
        <v>1022</v>
      </c>
      <c r="M46" s="12" t="s">
        <v>1014</v>
      </c>
      <c r="N46" s="1" t="s">
        <v>964</v>
      </c>
      <c r="O46" s="7">
        <f t="shared" si="10"/>
        <v>23471539707.301399</v>
      </c>
      <c r="P46" s="7">
        <f t="shared" si="9"/>
        <v>23471539707.301399</v>
      </c>
      <c r="Q46" s="45">
        <f>SUMIFS('SEDS 2021'!$F$23:$F$40,'SEDS 2021'!E$23:E$40,Calculations!L46,'SEDS 2021'!D$23:D$40,Calculations!N46)*J46*K46</f>
        <v>23471539707.301399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22596388576.851986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21756645474.16877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20975037291.249378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20278547759.183006</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19695502334.453148</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19238369584.524998</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18906538954.125221</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18688717573.000797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18574415063.818859</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18544602532.929134</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18573776316.409534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18641453676.839554</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18738284957.764927</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18854245024.8867</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18981006812.880608</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19111408039.995205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19243712080.153248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19376385436.500927</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19508622378.150013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19597846158.973331</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19687043819.968376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19776614358.664265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19866613891.187244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19957713343.423618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20049211935.070034</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20142027402.938999</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20235719870.28183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20329862278.376011</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20424826265.590824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0.83371845880766715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0.83371845880766715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0.83371845880766715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0.83371845880766715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0.20037175997963697</v>
      </c>
      <c r="K51" s="207">
        <f t="shared" si="8"/>
        <v>0.83371845880766715</v>
      </c>
      <c r="L51" s="209" t="s">
        <v>1022</v>
      </c>
      <c r="M51" s="12" t="s">
        <v>1014</v>
      </c>
      <c r="N51" s="1" t="s">
        <v>975</v>
      </c>
      <c r="O51" s="7">
        <f t="shared" si="10"/>
        <v>1563454969205.0747</v>
      </c>
      <c r="P51" s="7">
        <f t="shared" si="9"/>
        <v>1563454969205.0747</v>
      </c>
      <c r="Q51" s="45">
        <f>SUMIFS('SEDS 2021'!$F$23:$F$40,'SEDS 2021'!E$23:E$40,Calculations!L51,'SEDS 2021'!D$23:D$40,Calculations!N51)*J51*K51</f>
        <v>1563454969205.0747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1532307504943.8374</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1507831383145.6533</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1489608503341.0322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1477023386890.0562</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1469340605075.918</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1465787987216.7722</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1465592771319.3098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1467936527807.448</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1472538407523.7974</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1478842926424.0295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1486136956696.5386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1494064928508.0376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1502639234956.3555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1511734961563.6453</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1521172268902.4277</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1530744000301.3171</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1540428457817.219</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1550156068578.061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1559917461062.925</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1567697825968.8459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1575405246009.9365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1583059392680.3528</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1590658227362.905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1598249904636.2283</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1605807786191.4858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1613418959536.6228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1621060517336.6704</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1628715216976.2964</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1636416399697.3374</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0.83371845880766715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0.42650205456687984</v>
      </c>
      <c r="K56" s="207">
        <f>$B$12</f>
        <v>0.83371845880766715</v>
      </c>
      <c r="L56" s="209" t="s">
        <v>1022</v>
      </c>
      <c r="M56" s="12" t="s">
        <v>1016</v>
      </c>
      <c r="N56" s="1" t="s">
        <v>635</v>
      </c>
      <c r="O56" s="7">
        <f>P56</f>
        <v>46129024152647.93</v>
      </c>
      <c r="P56" s="7">
        <f>Q56</f>
        <v>46129024152647.93</v>
      </c>
      <c r="Q56" s="45">
        <f>SUMIFS('SEDS 2021'!$F$23:$F$40,'SEDS 2021'!E$23:E$40,Calculations!L56,'SEDS 2021'!D$23:D$40,Calculations!N56)*J56*K56</f>
        <v>46129024152647.93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45461189501434.477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44575536712144.359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43855534582774.172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43193043396154.953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42447606235709.289</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41761454657877.906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41165141925422.539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40610185258872.016</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40028044748709.977</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39410235303564.734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38785900386416.672</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38206087825885.047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37667029624337.469</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37148535326877.125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36626576677388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36088055730782.508</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35547350164578.82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34964001587002.305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34314575305106.156</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33459327794973.004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32560790194214.641</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31638705051376.633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30695014069574</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29726354111979.438</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28715848299976.98</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27643326421710.809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27493765488622.312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27477690653222.637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27452264463934.918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0.83371845880766715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0.83371845880766715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0.83371845880766715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0.83371845880766715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0.83371845880766715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0.83371845880766715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0.83371845880766715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0.83371845880766715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0.83371845880766715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0.17429459913593748</v>
      </c>
      <c r="K69" s="210">
        <f>$C$12</f>
        <v>0.1662815411923329</v>
      </c>
      <c r="L69" s="209" t="s">
        <v>1022</v>
      </c>
      <c r="M69" s="12" t="s">
        <v>1015</v>
      </c>
      <c r="N69" s="1" t="s">
        <v>635</v>
      </c>
      <c r="O69" s="7">
        <f>P69</f>
        <v>3759773596475.1562</v>
      </c>
      <c r="P69" s="7">
        <f>Q69</f>
        <v>3759773596475.1562</v>
      </c>
      <c r="Q69" s="45">
        <f>SUMIFS('SEDS 2021'!$F$23:$F$40,'SEDS 2021'!E$23:E$40,Calculations!L69,'SEDS 2021'!D$23:D$40,Calculations!N69)*J69*K69</f>
        <v>3759773596475.1562</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3792045788346.2349</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3822542627958.8623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3854724968338.146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3884427859287.4614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3913944860595.7129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3944131326741.1514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3974521561498.5</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4006017080712.5352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4038366009977.9385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4071506398313.3936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4105197444924.0762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4141237424008.8159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4178416390495.2324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4216581693277.8989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4256111380487.0352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4298954991149.9082</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4344572766522.2861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4388588742175.4121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4432422151690.7412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4449868227647.8154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4466393998394.834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4482911119217.8711</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4496979362045.7217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4509786819324.3633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4521316877969.79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4531870069850.0078</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4541471959769.6787</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4550015518776.0742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4557649947492.3555</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0.1662815411923329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0.63528694064527058</v>
      </c>
      <c r="K71" s="210">
        <f t="shared" si="14"/>
        <v>0.1662815411923329</v>
      </c>
      <c r="L71" s="209" t="s">
        <v>1022</v>
      </c>
      <c r="M71" s="12" t="s">
        <v>1015</v>
      </c>
      <c r="N71" s="1" t="s">
        <v>972</v>
      </c>
      <c r="O71" s="7">
        <f t="shared" si="15"/>
        <v>10272303715180.943</v>
      </c>
      <c r="P71" s="7">
        <f t="shared" si="16"/>
        <v>10272303715180.943</v>
      </c>
      <c r="Q71" s="45">
        <f>SUMIFS('SEDS 2021'!$F$23:$F$40,'SEDS 2021'!E$23:E$40,Calculations!L71,'SEDS 2021'!D$23:D$40,Calculations!N71)*J71*K71</f>
        <v>10272303715180.943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10322517098445.584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10359590851065.857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10396434139795.395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10425656096935.918</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10450998099742.627</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10481255416499.51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10510614820419.4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10535292129604.121</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10567903876286.904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10602051617699.135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10639632459430.527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10677461780479.004</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10727443831296.977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10781045008209.293</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10836753046879.074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10906627230737.23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10981495990171.934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11058932108833.635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11143176156166.361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11156535035400.541</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11173779100076.607</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11197621671945.645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11220133824748.029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11244173450419.35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11268415081247.77</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11292220342086.035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11314761903508.684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11335330959436.521</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11353871771821.1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0.99312842645857702</v>
      </c>
      <c r="K72" s="210">
        <f t="shared" si="14"/>
        <v>0.1662815411923329</v>
      </c>
      <c r="L72" s="209" t="s">
        <v>1022</v>
      </c>
      <c r="M72" s="12" t="s">
        <v>1015</v>
      </c>
      <c r="N72" s="1" t="s">
        <v>964</v>
      </c>
      <c r="O72" s="7">
        <f t="shared" si="15"/>
        <v>676574177173.0791</v>
      </c>
      <c r="P72" s="7">
        <f t="shared" si="16"/>
        <v>676574177173.0791</v>
      </c>
      <c r="Q72" s="45">
        <f>SUMIFS('SEDS 2021'!$F$23:$F$40,'SEDS 2021'!E$23:E$40,Calculations!L72,'SEDS 2021'!D$23:D$40,Calculations!N72)*J72*K72</f>
        <v>676574177173.0791</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679837878959.63367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681766892822.35913</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682848949143.28259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682335154707.61414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679737228112.88611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674977882142.49963</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666883388478.75134</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654431137690.99084</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638383618051.60876</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618253780241.00281</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594574498558.89465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567278720393.33142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537594365434.68945</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505419608386.38904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471331384910.73767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436480898533.20807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400846131779.16046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365019127252.09955</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329541884000.84888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292793302551.4198</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257745434065.04291</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224781956480.89719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194087256531.83194</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166078584415.36575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141021172271.20618</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119083942746.49226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100308033346.71686</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84602159617.289368</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71775142989.280502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0.1662815411923329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0.1662815411923329</v>
      </c>
      <c r="L74" s="209" t="s">
        <v>1022</v>
      </c>
      <c r="M74" s="12" t="s">
        <v>1015</v>
      </c>
      <c r="N74" s="1" t="s">
        <v>981</v>
      </c>
      <c r="O74" s="7">
        <f t="shared" si="15"/>
        <v>4054442818892.6533</v>
      </c>
      <c r="P74" s="7">
        <f t="shared" si="16"/>
        <v>4054442818892.6533</v>
      </c>
      <c r="Q74" s="45">
        <f>SUMIFS('SEDS 2021'!$F$23:$F$40,'SEDS 2021'!E$23:E$40,Calculations!L74,'SEDS 2021'!D$23:D$40,Calculations!N74)*J74*K74</f>
        <v>4054442818892.6533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4065905274766.5732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4073613610055.4526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4080762157891.2681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4086576474387.6626</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4092116278426.8853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4099766818531.5361</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4108120084030.5845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4114682322904.4199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4125105015472.4263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4136705757108.0381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4150067286221.5381</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4163720680853.9619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4182884251667.1807</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4204678723021.5591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4229789385150.3359</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4261856563926.9834</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4296445049595.8374</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4333093371486.4155</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4370654697264.2085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4386643200879.6499</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4401083693543.8027</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4414391362428.126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4423461872412.2373</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4430318512913.0361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4435768963584.5039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4440736933817.8369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4445567914378.4404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4450162751229.8535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4454638456518.0654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0.1662815411923329</v>
      </c>
      <c r="L75" s="209" t="s">
        <v>1022</v>
      </c>
      <c r="M75" s="12" t="s">
        <v>1015</v>
      </c>
      <c r="N75" s="1" t="s">
        <v>969</v>
      </c>
      <c r="O75" s="7">
        <f t="shared" si="15"/>
        <v>4655883153.3853216</v>
      </c>
      <c r="P75" s="7">
        <f t="shared" si="16"/>
        <v>4655883153.3853216</v>
      </c>
      <c r="Q75" s="45">
        <f>SUMIFS('SEDS 2021'!$F$23:$F$40,'SEDS 2021'!E$23:E$40,Calculations!L75,'SEDS 2021'!D$23:D$40,Calculations!N75)*J75*K75</f>
        <v>4655883153.3853216</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4639569129.9322424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4623749484.0822544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4605490366.20646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4578625822.5246115</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4542217314.7656727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4489419327.773468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4420635142.6496296</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4330222824.2059631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4219646544.8389673</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4090174746.2137184</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3941108146.042408</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3777270600.7036157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3595206052.9394274</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3396664171.5452108</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3186338820.6120048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2966204419.8690357</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2739447820.8676353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2506838925.626955</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2274024482.2274642</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2040720289.0810997</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1815499848.153229</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1602457835.2245753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1403835393.2159488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1223186273.2877686</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1062351442.3627309</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922640582.20763791</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804478283.32375431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707182121.00820088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629359504.34677362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0.1662815411923329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0.79962824002036315</v>
      </c>
      <c r="K77" s="210">
        <f t="shared" si="14"/>
        <v>0.1662815411923329</v>
      </c>
      <c r="L77" s="209" t="s">
        <v>1022</v>
      </c>
      <c r="M77" s="12" t="s">
        <v>1015</v>
      </c>
      <c r="N77" s="1" t="s">
        <v>975</v>
      </c>
      <c r="O77" s="7">
        <f t="shared" si="15"/>
        <v>1244404611574.6963</v>
      </c>
      <c r="P77" s="7">
        <f t="shared" si="16"/>
        <v>1244404611574.6963</v>
      </c>
      <c r="Q77" s="45">
        <f>SUMIFS('SEDS 2021'!$F$23:$F$40,'SEDS 2021'!E$23:E$40,Calculations!L77,'SEDS 2021'!D$23:D$40,Calculations!N77)*J77*K77</f>
        <v>1244404611574.6963</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1256273777631.5881</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1267145441359.8186</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1278333252154.4614</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1289326787398.2825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1300479148173.0261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1312796895879.7815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1325616912740.8079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1338157855682.6548</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1352271695821.9858</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1366654461790.0059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1381148678477.8391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1394906547163.3608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1409513651843.1318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1423531908134.9834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1436673151428.2583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1450406190446.554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1463532771783.1545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1476258746889.3857</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1489190407256.8804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1493552350996.8618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1498094715899.4714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1503326599745.3474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1508292342947.7427</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1513433940523.9878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1518592758848.1057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1523691164206.7302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1528614439058.1777</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1533258383309.0918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1537622304563.5535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0.1662815411923329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1.1207462968144483E-2</v>
      </c>
      <c r="K82" s="210">
        <f>$C$12</f>
        <v>0.1662815411923329</v>
      </c>
      <c r="L82" s="209" t="s">
        <v>1022</v>
      </c>
      <c r="M82" s="12" t="s">
        <v>1018</v>
      </c>
      <c r="N82" s="1" t="s">
        <v>635</v>
      </c>
      <c r="O82" s="7">
        <f>P82</f>
        <v>241760350349.34396</v>
      </c>
      <c r="P82" s="7">
        <f>Q82</f>
        <v>241760350349.34396</v>
      </c>
      <c r="Q82" s="45">
        <f>SUMIFS('SEDS 2021'!$F$23:$F$40,'SEDS 2021'!E$23:E$40,Calculations!L82,'SEDS 2021'!D$23:D$40,Calculations!N82)*J82*K82</f>
        <v>241760350349.34396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237873117522.75272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234331077473.06741</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231204030517.84634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228334728044.82687</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226225716115.80307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224671334804.32202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223657861424.15375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223142171906.26669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222849836897.12244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223130839640.03345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223696969339.1517</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224471894065.96451</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225197250291.40231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226234591262.10196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227361501543.61856</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228364765503.23431</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229625206321.70532</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230933882128.64911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232084350055.95798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233455682838.19156</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234863659056.43478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236100421586.39737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237552246660.59564</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239020614482.64563</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240306625280.603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241794659358.78476</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243092398354.36716</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244582419513.51825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246067868842.39389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0.1662815411923329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0.1662815411923329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0.1662815411923329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0.1662815411923329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0.1662815411923329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0.1662815411923329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0.1662815411923329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0.1662815411923329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0.1662815411923329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7.7722509243069379E-2</v>
      </c>
      <c r="K95" s="210">
        <f>$C$12</f>
        <v>0.1662815411923329</v>
      </c>
      <c r="L95" s="209" t="s">
        <v>1022</v>
      </c>
      <c r="M95" s="12" t="s">
        <v>1019</v>
      </c>
      <c r="N95" s="1" t="s">
        <v>635</v>
      </c>
      <c r="O95" s="7">
        <f>P95</f>
        <v>1676581142230.2207</v>
      </c>
      <c r="P95" s="7">
        <f>Q95</f>
        <v>1676581142230.2207</v>
      </c>
      <c r="Q95" s="45">
        <f>SUMIFS('SEDS 2021'!$F$23:$F$40,'SEDS 2021'!E$23:E$40,Calculations!L95,'SEDS 2021'!D$23:D$40,Calculations!N95)*J95*K95</f>
        <v>1676581142230.2207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1671900614692.1846</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1667556989446.1287</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1664422054440.5879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1666477938856.0781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1673673486147.9956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1682520022752.3596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1691091766562.0347</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1699816231246.5828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1709611394005.3057</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1721824348340.4421</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1736229077358.1611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1752135123931.1091</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1767983323303.9854</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1783849200251.0127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1796966768688.5403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1809086514619.2366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1820580536365.4421</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1831636906990.0078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1842356289568.7803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1848885412931.1565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1855759548333.9568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1863143996612.1609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1871138434904.9622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1879770612633.6062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1888919247634.3064</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1898539725145.0403</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1908492455076.3589</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1918662234061.6345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1929053979555.8203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0.1662815411923329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0.1662815411923329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0.1662815411923329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0.1662815411923329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0.1662815411923329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0.1662815411923329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0.1662815411923329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0.1662815411923329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0.1662815411923329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0.31027337408596878</v>
      </c>
      <c r="K108" s="210">
        <f>$C$12</f>
        <v>0.1662815411923329</v>
      </c>
      <c r="L108" s="209" t="s">
        <v>1022</v>
      </c>
      <c r="M108" s="12" t="s">
        <v>1014</v>
      </c>
      <c r="N108" s="1" t="s">
        <v>635</v>
      </c>
      <c r="O108" s="7">
        <f>P108</f>
        <v>6693022304539.9795</v>
      </c>
      <c r="P108" s="7">
        <f>Q108</f>
        <v>6693022304539.9795</v>
      </c>
      <c r="Q108" s="45">
        <f>SUMIFS('SEDS 2021'!$F$23:$F$40,'SEDS 2021'!E$23:E$40,Calculations!L108,'SEDS 2021'!D$23:D$40,Calculations!N108)*J108*K108</f>
        <v>6693022304539.9795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6670604058876.8271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6648757499263.2129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6629386424951.4609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6614625113529.4512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6606522038555.2441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6605572731847.6885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6611449166348.3262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6623387326147.6621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6642605012453.9375</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6669872848991.9912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6703397008842.2725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6741865325922.4287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6785653298131.7529</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6833998257528.9502</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6885716709475.6641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6939316061007.1396</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6994154312168.751</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7049706157451.6729</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7105611603689.5566</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7142793589409.7363</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7180008599925.4854</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7217155302134.0391</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7254091588108.0059</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7290994545895.1729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7327676871305.4971</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7364373247293.6143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7401042539950.7637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7437469784000.7451</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7473776958158.5459</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0.1662815411923329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0.36466726511974107</v>
      </c>
      <c r="K110" s="210">
        <f t="shared" si="23"/>
        <v>0.1662815411923329</v>
      </c>
      <c r="L110" s="209" t="s">
        <v>1022</v>
      </c>
      <c r="M110" s="12" t="s">
        <v>1014</v>
      </c>
      <c r="N110" s="1" t="s">
        <v>972</v>
      </c>
      <c r="O110" s="7">
        <f t="shared" si="24"/>
        <v>5896505441288.5439</v>
      </c>
      <c r="P110" s="7">
        <f t="shared" si="25"/>
        <v>5896505441288.5439</v>
      </c>
      <c r="Q110" s="45">
        <f>SUMIFS('SEDS 2021'!$F$23:$F$40,'SEDS 2021'!E$23:E$40,Calculations!L110,'SEDS 2021'!D$23:D$40,Calculations!N110)*J110*K110</f>
        <v>5896505441288.5439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5920825348837.5439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5946021936626.2725</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5973074744309.2461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6003278692345.9453</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6038020086340.8857</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6076813015005.8613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6118356563973.6641</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6161383442404.709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6206951781236.2246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6254909461998.1523</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6303573843090.2969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6352329120100.4609</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6402508432298.877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6454200252663.1777</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6506876729661.1641</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6559680911755.7607</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6612601961445.0732</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6665377823706.1748</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6717871392862.0693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6750830336841.5938</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6783605799681.8281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6816297362930.582</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6848898579603.5479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6881626791656.8838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6914289756370.6201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6947212365788.7969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6980278050857.0811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7013363338784.751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7046603412330.5713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6.8715735414230684E-3</v>
      </c>
      <c r="K111" s="210">
        <f t="shared" si="23"/>
        <v>0.1662815411923329</v>
      </c>
      <c r="L111" s="209" t="s">
        <v>1022</v>
      </c>
      <c r="M111" s="12" t="s">
        <v>1014</v>
      </c>
      <c r="N111" s="1" t="s">
        <v>964</v>
      </c>
      <c r="O111" s="7">
        <f t="shared" si="24"/>
        <v>4681297091.9089155</v>
      </c>
      <c r="P111" s="7">
        <f t="shared" si="25"/>
        <v>4681297091.9089155</v>
      </c>
      <c r="Q111" s="45">
        <f>SUMIFS('SEDS 2021'!$F$23:$F$40,'SEDS 2021'!E$23:E$40,Calculations!L111,'SEDS 2021'!D$23:D$40,Calculations!N111)*J111*K111</f>
        <v>4681297091.9089155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4506751983.5332937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4339268853.1735649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4183380481.1561737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4044468655.9556713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3928182767.3742065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3837009617.2723713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3770827433.0412469</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3727383900.5449042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3704586759.3899574</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3698640779.0283413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3704459363.9814324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3717957320.8483424</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3737269901.0818734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3760397634.9998088</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3785679725.4336314</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3811687686.2613153</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3838075154.9217958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3864536282.0991907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3890910368.2522278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3908705665.4890509</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3926495753.23908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3944360209.8340325</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3962310227.3926129</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3980479619.1814256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3998728617.5994921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4017240261.2853131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4035926818.7236109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4054703114.8989954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4073643271.4770699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0.1662815411923329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0.1662815411923329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0.1662815411923329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0.1662815411923329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0.20037175997963697</v>
      </c>
      <c r="K116" s="210">
        <f t="shared" si="23"/>
        <v>0.1662815411923329</v>
      </c>
      <c r="L116" s="209" t="s">
        <v>1022</v>
      </c>
      <c r="M116" s="12" t="s">
        <v>1014</v>
      </c>
      <c r="N116" s="1" t="s">
        <v>975</v>
      </c>
      <c r="O116" s="7">
        <f t="shared" si="24"/>
        <v>311824332444.34772</v>
      </c>
      <c r="P116" s="7">
        <f t="shared" si="25"/>
        <v>311824332444.34772</v>
      </c>
      <c r="Q116" s="45">
        <f>SUMIFS('SEDS 2021'!$F$23:$F$40,'SEDS 2021'!E$23:E$40,Calculations!L116,'SEDS 2021'!D$23:D$40,Calculations!N116)*J116*K116</f>
        <v>311824332444.34772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305612105394.70471</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300730448749.08618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297095974176.92841</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294585927125.13818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293053629516.51099</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292345075247.80621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292306140281.2688</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292773592377.24915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293691417385.83856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294948826416.58746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296403589211.39337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297984788904.66962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299694897246.18414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301509000583.52332</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303391230720.59222</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305300271155.13239</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307231794326.22644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309171924225.40753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311118791743.35571</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312670551877.64069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314207763474.08545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315734349927.13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317249904643.39185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318764031845.33521</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320271418637.46002</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321789434246.61584</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323313509903.90601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324840206644.26813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326376174234.20233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0.1662815411923329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0.42650205456687984</v>
      </c>
      <c r="K121" s="210">
        <f>$C$12</f>
        <v>0.1662815411923329</v>
      </c>
      <c r="L121" s="209" t="s">
        <v>1022</v>
      </c>
      <c r="M121" s="12" t="s">
        <v>1016</v>
      </c>
      <c r="N121" s="1" t="s">
        <v>635</v>
      </c>
      <c r="O121" s="7">
        <f>P121</f>
        <v>9200234382204.2617</v>
      </c>
      <c r="P121" s="7">
        <f>Q121</f>
        <v>9200234382204.2617</v>
      </c>
      <c r="Q121" s="45">
        <f>SUMIFS('SEDS 2021'!$F$23:$F$40,'SEDS 2021'!E$23:E$40,Calculations!L121,'SEDS 2021'!D$23:D$40,Calculations!N121)*J121*K121</f>
        <v>9200234382204.2617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9067037649071.7949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8890398030254.834</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8746796719202.3506</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8614665716975.3818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8465991498968.7295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8329141534033.8945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8210209538301.0713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8099525831068.5928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7983420423784.374</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7860201001668.124</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7735680102380.3262</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7620038994582.6719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7512526167442.0928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7409114722043.0762</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7305012326613.5156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7197606652647.7764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7089765265750.5674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6973418914644.8223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6843893651165.668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6673318233788.8848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6494108795044.9727</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6310202900864.6602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6121987815537.3389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5928792775966.6943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5727251761696.8623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5513341911199.3135</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5483512629871.3164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5480306573466.5039</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5475235429968.666</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0.1662815411923329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0.1662815411923329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0.1662815411923329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0.1662815411923329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0.1662815411923329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0.1662815411923329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0.1662815411923329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0.1662815411923329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0.1662815411923329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5.7992174405660256E-2</v>
      </c>
      <c r="K134" s="12">
        <v>1</v>
      </c>
      <c r="L134" s="12" t="s">
        <v>1013</v>
      </c>
      <c r="M134" s="12" t="s">
        <v>1015</v>
      </c>
      <c r="N134" s="1" t="s">
        <v>635</v>
      </c>
      <c r="O134" s="7">
        <f>P134</f>
        <v>5666473353351.4697</v>
      </c>
      <c r="P134" s="7">
        <f>Q134</f>
        <v>5666473353351.4697</v>
      </c>
      <c r="Q134" s="45">
        <f>SUMIFS('SEDS 2021'!$F$23:$F$40,'SEDS 2021'!E$23:E$40,Calculations!L134,'SEDS 2021'!D$23:D$40,Calculations!N134)*J134*K134</f>
        <v>5666473353351.4697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5635339078994.9541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5603908340634.8779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5572017245292.2627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5539543136075.917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5507010665169.4238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5474972042455.6162</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5443167841682.5186</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5412040986238.1699</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5381032046653.04</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5351703125911.7568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5322595232701.0977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5294681625707.0674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5267731804923.2285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5241063058504.6709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5214912459842.8965</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5187867472746.9307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5160798969451.4189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5133173074713.6914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5105141205030.7451</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5076078923980.4844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5046795449414.8613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5017286951245.7148</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4987225723777.1719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4957452334598.6855</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4927371700538.8926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4896817628735.918</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4865816830712.9795</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4834797053993.2441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4803487706650.5928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0.43692580861273261</v>
      </c>
      <c r="K136" s="12">
        <v>1</v>
      </c>
      <c r="L136" s="12" t="s">
        <v>1013</v>
      </c>
      <c r="M136" s="12" t="s">
        <v>1015</v>
      </c>
      <c r="N136" s="1" t="s">
        <v>972</v>
      </c>
      <c r="O136" s="7">
        <f t="shared" si="29"/>
        <v>27326213922257.523</v>
      </c>
      <c r="P136" s="7">
        <f t="shared" si="30"/>
        <v>27326213922257.523</v>
      </c>
      <c r="Q136" s="45">
        <f>SUMIFS('SEDS 2021'!$F$23:$F$40,'SEDS 2021'!E$23:E$40,Calculations!L136,'SEDS 2021'!D$23:D$40,Calculations!N136)*J136*K136</f>
        <v>27326213922257.523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27042493707874.562</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26760564914979.668</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26480534404137.637</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26202859470175.652</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25931233815662.016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25669768246154.809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25418803760778.27</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25181853527748.605</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24957596710078.84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24753419270115.988</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24562666196028.371</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24389310069929.742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24231453883122.707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24084735266496.234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23948637895330.359</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23815491727644.375</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23688314520369.543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23563775147633.961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23441939583060.871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23318693798370.168</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23196738329280.117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23075269973139.062</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22951927250746.492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22830256529303.914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22706998806566.215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22581484333342.633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22453872166934.449</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22325901597061.285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22196536687404.82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4492000000000</v>
      </c>
      <c r="P139" s="7">
        <f t="shared" si="30"/>
        <v>4492000000000</v>
      </c>
      <c r="Q139" s="45">
        <f>SUMIFS('SEDS 2021'!$F$23:$F$40,'SEDS 2021'!E$23:E$40,Calculations!L139,'SEDS 2021'!D$23:D$40,Calculations!N139)*J139*K139</f>
        <v>4492000000000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13000000000</v>
      </c>
      <c r="P140" s="7">
        <f t="shared" si="30"/>
        <v>13000000000</v>
      </c>
      <c r="Q140" s="45">
        <f>SUMIFS('SEDS 2021'!$F$23:$F$40,'SEDS 2021'!E$23:E$40,Calculations!L140,'SEDS 2021'!D$23:D$40,Calculations!N140)*J140*K140</f>
        <v>13000000000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5268000000000</v>
      </c>
      <c r="P142" s="7">
        <f t="shared" si="30"/>
        <v>5268000000000</v>
      </c>
      <c r="Q142" s="45">
        <f>SUMIFS('SEDS 2021'!$F$23:$F$40,'SEDS 2021'!E$23:E$40,Calculations!L142,'SEDS 2021'!D$23:D$40,Calculations!N142)*J142*K142</f>
        <v>5268000000000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0.1232269562727675</v>
      </c>
      <c r="K147" s="12">
        <v>1</v>
      </c>
      <c r="L147" s="12" t="s">
        <v>1013</v>
      </c>
      <c r="M147" s="12" t="s">
        <v>1018</v>
      </c>
      <c r="N147" s="1" t="s">
        <v>635</v>
      </c>
      <c r="O147" s="7">
        <f>P147</f>
        <v>12040629124368.385</v>
      </c>
      <c r="P147" s="7">
        <f>Q147</f>
        <v>12040629124368.385</v>
      </c>
      <c r="Q147" s="45">
        <f>SUMIFS('SEDS 2021'!$F$23:$F$40,'SEDS 2021'!E$23:E$40,Calculations!L147,'SEDS 2021'!D$23:D$40,Calculations!N147)*J147*K147</f>
        <v>12040629124368.385</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12134994694408.109</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12217362477899.561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12285555305036.662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12341703900527.924</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12380926278557.514</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12404640919033.648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12415933914904.34</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12413616412511.594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12394350878261.227</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12378161302286.537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12358583207751.48</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12341457085798.092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12328862957564.572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12321951926207.135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12322602007187.875</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12329203655043.455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12347227572257.109</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12376786851548.926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12418631890469.395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12469313872514.883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12530315684848.543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12605551132118.51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12692716488254.254</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12789878404849.793</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12900891841726.664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13021594502651.926</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13156178969051.164</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13298922220461.41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13452677906035.625</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2.0811341237202143E-18</v>
      </c>
      <c r="K149" s="12">
        <v>1</v>
      </c>
      <c r="L149" s="12" t="s">
        <v>1013</v>
      </c>
      <c r="M149" s="12" t="s">
        <v>1018</v>
      </c>
      <c r="N149" s="1" t="s">
        <v>972</v>
      </c>
      <c r="O149" s="7">
        <f t="shared" si="31"/>
        <v>1.3015829036570965E-4</v>
      </c>
      <c r="P149" s="7">
        <f t="shared" si="32"/>
        <v>1.3015829036570965E-4</v>
      </c>
      <c r="Q149" s="45">
        <f>SUMIFS('SEDS 2021'!$F$23:$F$40,'SEDS 2021'!E$23:E$40,Calculations!L149,'SEDS 2021'!D$23:D$40,Calculations!N149)*J149*K149</f>
        <v>1.3015829036570965E-4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1.3002794734134131E-4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1.2978788486814579E-4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1.3640701374572392E-4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1.3581363037857953E-4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1.3668811912599259E-4</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1.3553483451285713E-4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1.365161716366061E-4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1.3454848060188572E-4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1.437442811733887E-4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1.4071483002823159E-4</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1.4808319820810989E-4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1.4377884205985325E-4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1.4428680744956151E-4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1.3948760721313217E-4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1.3313935742396746E-4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1.2615413689380864E-4</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1.2636345070225153E-4</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1.2067931872497453E-4</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1.1410594208407172E-4</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1.0577086058225148E-4</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9.855122409129718E-5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1.0285253333088604E-4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9.5190848782422129E-5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9.9185448869536856E-5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9.2633909711884943E-5</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8.6739371169204839E-5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8.4592566013332604E-5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8.885026749801986E-5</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8.4722348317901668E-5</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9435073.5673084408</v>
      </c>
      <c r="S158">
        <f>SUMIFS('NREL Scaling Data'!$F:$F,'NREL Scaling Data'!$B:$B,UPPER(About!$B$1),'NREL Scaling Data'!$E:$E,Calculations!$M160,'NREL Scaling Data'!$A:$A,Q$3,'NREL Scaling Data'!$C:$C,Calculations!$L160,'NREL Scaling Data'!$D:$D,Calculations!$N160)</f>
        <v>9580377.9346785098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0.10069386868602206</v>
      </c>
      <c r="K160" s="12">
        <v>1</v>
      </c>
      <c r="L160" s="12" t="s">
        <v>1013</v>
      </c>
      <c r="M160" s="12" t="s">
        <v>1019</v>
      </c>
      <c r="N160" s="1" t="s">
        <v>635</v>
      </c>
      <c r="O160" s="7">
        <f>P160</f>
        <v>9838898603179.9023</v>
      </c>
      <c r="P160" s="7">
        <f>Q160</f>
        <v>9838898603179.9023</v>
      </c>
      <c r="Q160" s="45">
        <f>SUMIFS('SEDS 2021'!$F$23:$F$40,'SEDS 2021'!E$23:E$40,Calculations!L160,'SEDS 2021'!D$23:D$40,Calculations!N160)*J160*K160</f>
        <v>9838898603179.9023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9689673285880.2148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9455266510768.9961</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9199139449523.1484</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8950077356444.6719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8706463214671.3008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8471305438559.043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8251316037061.6641</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8048909470931.5391</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7868981543804.9639</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7715120276953.6787</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7587368243944.1777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7478532692574.0381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7382930148407.9619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7295978951543.6748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7214159135193.7637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7140584083853.0908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7076615744134.9863</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7019668537798.5273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6966639236641.5244</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6921884579612.4072</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6889383197486.8945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6866345917347.1396</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6852537351835.5938</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6846405706139.0908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6848080778380.7021</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6857629277755.1865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6875529492896.2539</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6901547369471.293</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6936328403031.8389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0.19371222870612678</v>
      </c>
      <c r="K173" s="12">
        <v>1</v>
      </c>
      <c r="L173" s="12" t="s">
        <v>1013</v>
      </c>
      <c r="M173" s="12" t="s">
        <v>1014</v>
      </c>
      <c r="N173" s="1" t="s">
        <v>635</v>
      </c>
      <c r="O173" s="7">
        <f>P173</f>
        <v>18927815579104.355</v>
      </c>
      <c r="P173" s="7">
        <f>Q173</f>
        <v>18927815579104.355</v>
      </c>
      <c r="Q173" s="45">
        <f>SUMIFS('SEDS 2021'!$F$23:$F$40,'SEDS 2021'!E$23:E$40,Calculations!L173,'SEDS 2021'!D$23:D$40,Calculations!N173)*J173*K173</f>
        <v>18927815579104.355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19186117394699.891</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19413712330906.77</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19592797811257.398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19712374727466.664</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19766460667762.84</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19767607147147.664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19734220546413.664</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19688381070102.684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19644264705878.312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19617664480519.812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19612928403559.777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19629240062895.031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19665555922259.441</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19717005180333.934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19780727562874.449</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19854102976595.07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19936607591653.008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20025438666096.98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20116118181004.004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20214730443779.328</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20319351730744.098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20431130817553.797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20549740200949.918</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20675872040832.441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20809160009870.93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20948509304651.953</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21095110323255.047</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21245915004227.484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21401477212592.027</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0.34327796929426385</v>
      </c>
      <c r="K175" s="12">
        <v>1</v>
      </c>
      <c r="L175" s="12" t="s">
        <v>1013</v>
      </c>
      <c r="M175" s="12" t="s">
        <v>1014</v>
      </c>
      <c r="N175" s="1" t="s">
        <v>972</v>
      </c>
      <c r="O175" s="7">
        <f t="shared" si="35"/>
        <v>21469290755601.852</v>
      </c>
      <c r="P175" s="7">
        <f t="shared" si="36"/>
        <v>21469290755601.852</v>
      </c>
      <c r="Q175" s="45">
        <f>SUMIFS('SEDS 2021'!$F$23:$F$40,'SEDS 2021'!E$23:E$40,Calculations!L175,'SEDS 2021'!D$23:D$40,Calculations!N175)*J175*K175</f>
        <v>21469290755601.852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21649200051000.457</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21822969103531.836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21992410553526.094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22161891304595.57</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22335769345922.836</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22520857880125.426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22717715135687.004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22926510296055.211</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23143417974200.543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23365669536378.324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23590199320567.398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23817333021364.906</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24043258479022.906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24269344313184.586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24494003626901.051</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24717605415496.695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24942362641703.297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25167536739507.145</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25392573235156.145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25618369165520.258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25845209344026.664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26075515496631.406</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26302982704101.008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26536686905839.895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26765583067811.43</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27001829747107.566</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27236096908899.891</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27471927614993.43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27709039222715.102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1.0620732545840679E-4</v>
      </c>
      <c r="K176" s="12">
        <v>1</v>
      </c>
      <c r="L176" s="12" t="s">
        <v>1013</v>
      </c>
      <c r="M176" s="12" t="s">
        <v>1014</v>
      </c>
      <c r="N176" s="1" t="s">
        <v>964</v>
      </c>
      <c r="O176" s="7">
        <f t="shared" si="35"/>
        <v>1591091942.6923921</v>
      </c>
      <c r="P176" s="7">
        <f t="shared" si="36"/>
        <v>1591091942.6923921</v>
      </c>
      <c r="Q176" s="45">
        <f>SUMIFS('SEDS 2021'!$F$23:$F$40,'SEDS 2021'!E$23:E$40,Calculations!L176,'SEDS 2021'!D$23:D$40,Calculations!N176)*J176*K176</f>
        <v>1591091942.6923921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1512667305.2380068</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1434684758.3591092</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1358085120.0688114</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1284586353.3812826</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1215949178.4357338</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1153811336.3796992</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1099882323.0741448</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1054985271.418485</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1019587536.3578192</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993017807.96727741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974162359.73338997</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961113668.09411037</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951985642.18827116</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945048559.00360322</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939089396.96140778</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933484441.35511899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927914745.19873238</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922240635.36603284</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916363583.73276961</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910295084.07038677</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904081331.72862315</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897720234.21530437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891061297.61868691</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884313067.79985833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877204531.23004031</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870083248.82689428</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862741037.30298507</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855267213.82360625</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847606326.50333035</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0.52437477192942339</v>
      </c>
      <c r="K186" s="12">
        <v>1</v>
      </c>
      <c r="L186" s="12" t="s">
        <v>1013</v>
      </c>
      <c r="M186" s="12" t="s">
        <v>1016</v>
      </c>
      <c r="N186" s="1" t="s">
        <v>635</v>
      </c>
      <c r="O186" s="7">
        <f>P186</f>
        <v>51237183339995.891</v>
      </c>
      <c r="P186" s="7">
        <f>Q186</f>
        <v>51237183339995.891</v>
      </c>
      <c r="Q186" s="45">
        <f>SUMIFS('SEDS 2021'!$F$23:$F$40,'SEDS 2021'!E$23:E$40,Calculations!L186,'SEDS 2021'!D$23:D$40,Calculations!N186)*J186*K186</f>
        <v>51237183339995.891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51743782311815.602</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52331758954254.492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53015187951187.25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53716860248556.273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54467323289229.695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55250574964470.938</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56054154248429.195</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56891978941560.281</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57752013844436.195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58630000692827.406</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59549404763830.602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60489495034222.922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61463068708610.008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62464993457999.391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63477519044128.695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64534577109332.867</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65598560456889.273</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66695511734349.602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67822763923591.055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68984351169673.188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70169829519275.031</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71392489239176.359</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72635723098881.719</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73891485220188.891</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75193640009681.594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76494091493482.469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77835713668808.438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79207950522753.438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80618444519013.781</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0.21979622209300353</v>
      </c>
      <c r="K188" s="12">
        <v>1</v>
      </c>
      <c r="L188" s="12" t="s">
        <v>1013</v>
      </c>
      <c r="M188" s="12" t="s">
        <v>1016</v>
      </c>
      <c r="N188" s="1" t="s">
        <v>972</v>
      </c>
      <c r="O188" s="7">
        <f t="shared" si="37"/>
        <v>13746495322140.627</v>
      </c>
      <c r="P188" s="7">
        <f t="shared" si="38"/>
        <v>13746495322140.627</v>
      </c>
      <c r="Q188" s="45">
        <f>SUMIFS('SEDS 2021'!$F$23:$F$40,'SEDS 2021'!E$23:E$40,Calculations!L188,'SEDS 2021'!D$23:D$40,Calculations!N188)*J188*K188</f>
        <v>13746495322140.627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13699092524413.766</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13683903877975.404</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13663678684278.654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13635987549939.908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13607921143452.449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13545053182967.111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13491863293684.443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13453486778691.422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13436303264515.426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13425677137358.326</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13422437946180.297</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13428067028410.43</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13427020216627.225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13403476827089.607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13384041680021.521</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13370117108189.309</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13366127372713.945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13362611665215.889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13370156610520.729</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13376437481219.51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13373632815687.365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13360735304472.512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13343927062445.227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13324926441023.027</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13307663922184.102</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13294766410969.248</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13277108868816.037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13264843394904.168</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13251234841723.402</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0.99989379267454159</v>
      </c>
      <c r="K189" s="12">
        <v>1</v>
      </c>
      <c r="L189" s="12" t="s">
        <v>1013</v>
      </c>
      <c r="M189" s="12" t="s">
        <v>1016</v>
      </c>
      <c r="N189" s="1" t="s">
        <v>964</v>
      </c>
      <c r="O189" s="7">
        <f t="shared" si="37"/>
        <v>14979408908057.307</v>
      </c>
      <c r="P189" s="7">
        <f t="shared" si="38"/>
        <v>14979408908057.307</v>
      </c>
      <c r="Q189" s="45">
        <f>SUMIFS('SEDS 2021'!$F$23:$F$40,'SEDS 2021'!E$23:E$40,Calculations!L189,'SEDS 2021'!D$23:D$40,Calculations!N189)*J189*K189</f>
        <v>14979408908057.307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14996093518758.518</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14991943978273.229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14974654226251.23</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14927539651991.305</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14882932091774.557</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14855354937299.488</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14858812887703.879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14858380643903.305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14833569849751.734</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14799336140748.203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14760866442499.24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14760001954898.172</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14758791672256.598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14763287007782.352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14740810330153.744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14739513598752.102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14749455206164.744</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14752480912768.604</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14756544004493.742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14771845435033.205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14800719320909.957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14833137605951.205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14863221774469.488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14886476490939.059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14899616702475.771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14902901755359.947</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14912843362772.59</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14925205535468.342</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14929873768514.266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129728000000000</v>
      </c>
      <c r="Q199" s="7">
        <f t="shared" ref="Q199:AT199" si="40">SUM(Q4,Q17,Q30,Q43,Q56,Q69,Q82,Q95,Q108,Q121)</f>
        <v>129728000000000</v>
      </c>
      <c r="R199" s="7">
        <f t="shared" si="40"/>
        <v>128934703604361.05</v>
      </c>
      <c r="S199" s="7">
        <f t="shared" si="40"/>
        <v>127877009510040.25</v>
      </c>
      <c r="T199" s="7">
        <f t="shared" si="40"/>
        <v>127052792787228</v>
      </c>
      <c r="U199" s="7">
        <f t="shared" si="40"/>
        <v>126343135901015.38</v>
      </c>
      <c r="V199" s="7">
        <f t="shared" si="40"/>
        <v>125608395559822.62</v>
      </c>
      <c r="W199" s="7">
        <f t="shared" si="40"/>
        <v>125005077539766.3</v>
      </c>
      <c r="X199" s="7">
        <f t="shared" si="40"/>
        <v>124553391468619.92</v>
      </c>
      <c r="Y199" s="7">
        <f t="shared" si="40"/>
        <v>124198323475930.59</v>
      </c>
      <c r="Z199" s="7">
        <f t="shared" si="40"/>
        <v>123867342877793.73</v>
      </c>
      <c r="AA199" s="7">
        <f t="shared" si="40"/>
        <v>123564740196799.23</v>
      </c>
      <c r="AB199" s="7">
        <f t="shared" si="40"/>
        <v>123310142880666.42</v>
      </c>
      <c r="AC199" s="7">
        <f t="shared" si="40"/>
        <v>123163092040521.08</v>
      </c>
      <c r="AD199" s="7">
        <f t="shared" si="40"/>
        <v>123103119461634.59</v>
      </c>
      <c r="AE199" s="7">
        <f t="shared" si="40"/>
        <v>123103131698101.52</v>
      </c>
      <c r="AF199" s="7">
        <f t="shared" si="40"/>
        <v>123111492352178.7</v>
      </c>
      <c r="AG199" s="7">
        <f t="shared" si="40"/>
        <v>123124484161753.17</v>
      </c>
      <c r="AH199" s="7">
        <f t="shared" si="40"/>
        <v>123156773387381.89</v>
      </c>
      <c r="AI199" s="7">
        <f t="shared" si="40"/>
        <v>123130231152407.78</v>
      </c>
      <c r="AJ199" s="7">
        <f t="shared" si="40"/>
        <v>123022482829344.45</v>
      </c>
      <c r="AK199" s="7">
        <f t="shared" si="40"/>
        <v>122372699944364.19</v>
      </c>
      <c r="AL199" s="7">
        <f t="shared" si="40"/>
        <v>121667952171281.2</v>
      </c>
      <c r="AM199" s="7">
        <f t="shared" si="40"/>
        <v>120936536889293.41</v>
      </c>
      <c r="AN199" s="7">
        <f t="shared" si="40"/>
        <v>120168175637392.81</v>
      </c>
      <c r="AO199" s="7">
        <f t="shared" si="40"/>
        <v>119366017574641.5</v>
      </c>
      <c r="AP199" s="7">
        <f t="shared" si="40"/>
        <v>118506667923496.89</v>
      </c>
      <c r="AQ199" s="7">
        <f t="shared" si="40"/>
        <v>117571195652041.47</v>
      </c>
      <c r="AR199" s="7">
        <f t="shared" si="40"/>
        <v>117737734703683.34</v>
      </c>
      <c r="AS199" s="7">
        <f t="shared" si="40"/>
        <v>118059024405552.31</v>
      </c>
      <c r="AT199" s="7">
        <f t="shared" si="40"/>
        <v>118364215552058.5</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97711000000000</v>
      </c>
      <c r="Q202" s="7">
        <f t="shared" ref="Q202:AT202" si="41">SUM(Q134,Q147,Q160,Q173,Q186)</f>
        <v>97711000000000</v>
      </c>
      <c r="R202" s="7">
        <f t="shared" si="41"/>
        <v>98389906765798.781</v>
      </c>
      <c r="S202" s="7">
        <f t="shared" si="41"/>
        <v>99022008614464.688</v>
      </c>
      <c r="T202" s="7">
        <f t="shared" si="41"/>
        <v>99664697762296.719</v>
      </c>
      <c r="U202" s="7">
        <f t="shared" si="41"/>
        <v>100260559369071.44</v>
      </c>
      <c r="V202" s="7">
        <f t="shared" si="41"/>
        <v>100828184115390.78</v>
      </c>
      <c r="W202" s="7">
        <f t="shared" si="41"/>
        <v>101369100511666.91</v>
      </c>
      <c r="X202" s="7">
        <f t="shared" si="41"/>
        <v>101898792588491.38</v>
      </c>
      <c r="Y202" s="7">
        <f t="shared" si="41"/>
        <v>102454926881344.27</v>
      </c>
      <c r="Z202" s="7">
        <f t="shared" si="41"/>
        <v>103040643019033.75</v>
      </c>
      <c r="AA202" s="7">
        <f t="shared" si="41"/>
        <v>103692649878499.19</v>
      </c>
      <c r="AB202" s="7">
        <f t="shared" si="41"/>
        <v>104430879851787.12</v>
      </c>
      <c r="AC202" s="7">
        <f t="shared" si="41"/>
        <v>105233406501197.16</v>
      </c>
      <c r="AD202" s="7">
        <f t="shared" si="41"/>
        <v>106108149541765.22</v>
      </c>
      <c r="AE202" s="7">
        <f t="shared" si="41"/>
        <v>107040992574588.81</v>
      </c>
      <c r="AF202" s="7">
        <f t="shared" si="41"/>
        <v>108009920209227.69</v>
      </c>
      <c r="AG202" s="7">
        <f t="shared" si="41"/>
        <v>109046335297571.41</v>
      </c>
      <c r="AH202" s="7">
        <f t="shared" si="41"/>
        <v>110119810334385.8</v>
      </c>
      <c r="AI202" s="7">
        <f t="shared" si="41"/>
        <v>111250578864507.72</v>
      </c>
      <c r="AJ202" s="7">
        <f t="shared" si="41"/>
        <v>112429294436736.72</v>
      </c>
      <c r="AK202" s="7">
        <f t="shared" si="41"/>
        <v>113666358989560.28</v>
      </c>
      <c r="AL202" s="7">
        <f t="shared" si="41"/>
        <v>114955675581769.42</v>
      </c>
      <c r="AM202" s="7">
        <f t="shared" si="41"/>
        <v>116312804057441.53</v>
      </c>
      <c r="AN202" s="7">
        <f t="shared" si="41"/>
        <v>117717942863698.66</v>
      </c>
      <c r="AO202" s="7">
        <f t="shared" si="41"/>
        <v>119161093706608.91</v>
      </c>
      <c r="AP202" s="7">
        <f t="shared" si="41"/>
        <v>120679144340198.78</v>
      </c>
      <c r="AQ202" s="7">
        <f t="shared" si="41"/>
        <v>122218642207277.45</v>
      </c>
      <c r="AR202" s="7">
        <f t="shared" si="41"/>
        <v>123828349284723.88</v>
      </c>
      <c r="AS202" s="7">
        <f t="shared" si="41"/>
        <v>125489132170906.88</v>
      </c>
      <c r="AT202" s="7">
        <f t="shared" si="41"/>
        <v>127212415747323.88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264832546877001.22</v>
      </c>
      <c r="D16" s="142" t="s">
        <v>1091</v>
      </c>
      <c r="E16" s="212">
        <f>'SEDS 2021'!H26</f>
        <v>2.5856142916736675E-2</v>
      </c>
      <c r="F16" s="207">
        <f>'SEDS 2021'!H28</f>
        <v>1.9788078192639207E-2</v>
      </c>
      <c r="G16" s="142" t="s">
        <v>819</v>
      </c>
      <c r="H16" s="142"/>
      <c r="I16" s="142"/>
    </row>
    <row r="17" spans="1:12" x14ac:dyDescent="0.2">
      <c r="A17" s="139"/>
      <c r="B17" s="146" t="s">
        <v>715</v>
      </c>
      <c r="C17" s="147">
        <f>C16/C15</f>
        <v>2.3145113640689809E-2</v>
      </c>
      <c r="D17" s="142" t="s">
        <v>1092</v>
      </c>
      <c r="E17" s="212">
        <f>'SEDS 2021'!H35</f>
        <v>2.1557213065421535E-2</v>
      </c>
      <c r="F17" s="212">
        <f>'SEDS 2021'!H37</f>
        <v>1.8210914901782421E-2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7.6177756957120435</v>
      </c>
      <c r="D29" s="152">
        <f>D28*F16</f>
        <v>-19.596727476516389</v>
      </c>
      <c r="E29" s="152">
        <f>E28*$E$17</f>
        <v>-0.87830035884005031</v>
      </c>
      <c r="F29" s="158">
        <f>F28*$F$17</f>
        <v>-0.33767661800289661</v>
      </c>
      <c r="G29" s="177">
        <f>G28*C17</f>
        <v>0.12243765115924909</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6.3510802125715493</v>
      </c>
      <c r="D32" s="159">
        <f>D29*About!F6</f>
        <v>-16.338153429395106</v>
      </c>
      <c r="E32" s="241">
        <f>E29</f>
        <v>-0.87830035884005031</v>
      </c>
      <c r="F32" s="243">
        <f>F29</f>
        <v>-0.33767661800289661</v>
      </c>
      <c r="G32" s="173">
        <f>G29*About!F6</f>
        <v>0.10207852982451994</v>
      </c>
      <c r="H32" s="142"/>
      <c r="I32" s="142"/>
      <c r="K32" s="100"/>
      <c r="L32" s="100"/>
    </row>
    <row r="33" spans="1:12" x14ac:dyDescent="0.2">
      <c r="A33" s="139"/>
      <c r="B33" s="146" t="s">
        <v>710</v>
      </c>
      <c r="C33" s="160">
        <f>C29*About!F5</f>
        <v>1.2666954831404946</v>
      </c>
      <c r="D33" s="160">
        <f>D29*About!F5</f>
        <v>-3.2585740471212818</v>
      </c>
      <c r="E33" s="242"/>
      <c r="F33" s="244"/>
      <c r="G33" s="174">
        <f>G29*About!F5</f>
        <v>2.0359121334729165E-2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6351080212571.5488</v>
      </c>
      <c r="D38" s="156">
        <f>D32*Trillion</f>
        <v>-16338153429395.105</v>
      </c>
      <c r="E38" s="238">
        <f>E32*Trillion</f>
        <v>-878300358840.05029</v>
      </c>
      <c r="F38" s="240">
        <f>F32*Trillion</f>
        <v>-337676618002.89661</v>
      </c>
      <c r="G38" s="168">
        <f>G32*Trillion</f>
        <v>102078529824.51994</v>
      </c>
      <c r="H38" s="142"/>
      <c r="I38" s="142"/>
      <c r="K38" s="100"/>
      <c r="L38" s="100"/>
    </row>
    <row r="39" spans="1:12" ht="16" thickBot="1" x14ac:dyDescent="0.25">
      <c r="A39" s="139"/>
      <c r="B39" s="169" t="s">
        <v>710</v>
      </c>
      <c r="C39" s="170">
        <f>C33*Trillion</f>
        <v>1266695483140.4946</v>
      </c>
      <c r="D39" s="171">
        <f>D33*Trillion</f>
        <v>-3258574047121.2817</v>
      </c>
      <c r="E39" s="239"/>
      <c r="F39" s="239"/>
      <c r="G39" s="172">
        <f>G33*Trillion</f>
        <v>20359121334.729164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Washington</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83029888.021366641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0.17429459913593748</v>
      </c>
      <c r="K4">
        <f>IF(ISBLANK(Calculations!K4),"",Calculations!K4)</f>
        <v>0.83371845880766715</v>
      </c>
      <c r="L4" t="str">
        <f>IF(ISBLANK(Calculations!L4),"",Calculations!L4)</f>
        <v>RESIDENTIAL</v>
      </c>
      <c r="M4" t="str">
        <f>IF(ISBLANK(Calculations!M4),"",Calculations!M4)</f>
        <v>heating</v>
      </c>
      <c r="N4" t="str">
        <f>IF(ISBLANK(Calculations!N4),"",Calculations!N4)</f>
        <v>electricity</v>
      </c>
      <c r="O4">
        <f>IF(ISBLANK(Calculations!O4),"",Calculations!O4)</f>
        <v>18851116160231.742</v>
      </c>
      <c r="P4">
        <f>IF(ISBLANK(Calculations!P4),"",Calculations!P4)</f>
        <v>18851116160231.742</v>
      </c>
      <c r="Q4">
        <f>IF(ISBLANK(Calculations!Q4),"",Calculations!Q4)-(SUMIFS(BDEQ!C:C,BDEQ!$AG:$AG,About!$B$2,BDEQ!$AH:$AH,$I4)*BDEQ!$C$2*$J4*$K4)</f>
        <v>18851033130343.723</v>
      </c>
      <c r="R4">
        <f>IF(ISBLANK(Calculations!R4),"",Calculations!R4)-(SUMIFS(BDEQ!D:D,BDEQ!$AG:$AG,About!$B$2,BDEQ!$AH:$AH,$I4)*BDEQ!$C$2*$J4*$K4)</f>
        <v>19012793861650.676</v>
      </c>
      <c r="S4" s="99">
        <f>IF(ISBLANK(Calculations!S4),"",Calculations!S4+ ('IRA Buildings Changes'!$G$38/($AB$3-$R$3)*(S3-$R$3)))-(SUMIFS(BDEQ!D:D,BDEQ!$AG:$AG,About!$B$2,BDEQ!$AH:$AH,$I4)*BDEQ!$C$2*$J4*$K4)</f>
        <v>19175909715954.426</v>
      </c>
      <c r="T4" s="99">
        <f>IF(ISBLANK(Calculations!T4),"",Calculations!T4+ ('IRA Buildings Changes'!$G$38/($AB$3-$R$3)*(T3-$R$3)))-(SUMIFS(BDEQ!E:E,BDEQ!$AG:$AG,About!$B$2,BDEQ!$AH:$AH,$I4)*BDEQ!$C$2*$J4*$K4)</f>
        <v>19347502149857.648</v>
      </c>
      <c r="U4" s="99">
        <f>IF(ISBLANK(Calculations!U4),"",Calculations!U4+ ('IRA Buildings Changes'!$G$38/($AB$3-$R$3)*(U3-$R$3)))-(SUMIFS(BDEQ!F:F,BDEQ!$AG:$AG,About!$B$2,BDEQ!$AH:$AH,$I4)*BDEQ!$C$2*$J4*$K4)</f>
        <v>19506625615490.664</v>
      </c>
      <c r="V4" s="99">
        <f>IF(ISBLANK(Calculations!V4),"",Calculations!V4+ ('IRA Buildings Changes'!$G$38/($AB$3-$R$3)*(V3-$R$3)))-(SUMIFS(BDEQ!G:G,BDEQ!$AG:$AG,About!$B$2,BDEQ!$AH:$AH,$I4)*BDEQ!$C$2*$J4*$K4)</f>
        <v>19664820639676.34</v>
      </c>
      <c r="W4" s="99">
        <f>IF(ISBLANK(Calculations!W4),"",Calculations!W4+ ('IRA Buildings Changes'!$G$38/($AB$3-$R$3)*(W3-$R$3)))-(SUMIFS(BDEQ!H:H,BDEQ!$AG:$AG,About!$B$2,BDEQ!$AH:$AH,$I4)*BDEQ!$C$2*$J4*$K4)</f>
        <v>19826371260471.016</v>
      </c>
      <c r="X4" s="99">
        <f>IF(ISBLANK(Calculations!X4),"",Calculations!X4+ ('IRA Buildings Changes'!$G$38/($AB$3-$R$3)*(X3-$R$3)))-(SUMIFS(BDEQ!I:I,BDEQ!$AG:$AG,About!$B$2,BDEQ!$AH:$AH,$I4)*BDEQ!$C$2*$J4*$K4)</f>
        <v>19988945000658.852</v>
      </c>
      <c r="Y4" s="99">
        <f>IF(ISBLANK(Calculations!Y4),"",Calculations!Y4+ ('IRA Buildings Changes'!$G$38/($AB$3-$R$3)*(Y3-$R$3)))-(SUMIFS(BDEQ!J:J,BDEQ!$AG:$AG,About!$B$2,BDEQ!$AH:$AH,$I4)*BDEQ!$C$2*$J4*$K4)</f>
        <v>20157005747564.352</v>
      </c>
      <c r="Z4" s="99">
        <f>IF(ISBLANK(Calculations!Z4),"",Calculations!Z4+ ('IRA Buildings Changes'!$G$38/($AB$3-$R$3)*(Z3-$R$3)))-(SUMIFS(BDEQ!K:K,BDEQ!$AG:$AG,About!$B$2,BDEQ!$AH:$AH,$I4)*BDEQ!$C$2*$J4*$K4)</f>
        <v>20329394961817.219</v>
      </c>
      <c r="AA4" s="99">
        <f>IF(ISBLANK(Calculations!AA4),"",Calculations!AA4+ ('IRA Buildings Changes'!$G$38/($AB$3-$R$3)*(AA3-$R$3)))-(SUMIFS(BDEQ!L:L,BDEQ!$AG:$AG,About!$B$2,BDEQ!$AH:$AH,$I4)*BDEQ!$C$2*$J4*$K4)</f>
        <v>20505823060716.805</v>
      </c>
      <c r="AB4" s="98">
        <f>IF(ISBLANK(Calculations!AB4),"",Calculations!AB4 + 'IRA Buildings Changes'!G38)-(SUMIFS(BDEQ!D:D,BDEQ!$AG:$AG,About!$B$2,BDEQ!$AH:$AH,$I4)*BDEQ!$C$2*$J4*$K4)</f>
        <v>20684982426678.453</v>
      </c>
      <c r="AC4" s="99">
        <f>IF(ISBLANK(Calculations!AC4),"",Calculations!AC4+ 'IRA Buildings Changes'!$G$38)-(SUMIFS(BDEQ!D:D,BDEQ!$AG:$AG,About!$B$2,BDEQ!$AH:$AH,$I4)*BDEQ!$C$2*$J4*$K4)</f>
        <v>20865683156311.668</v>
      </c>
      <c r="AD4" s="99">
        <f>IF(ISBLANK(Calculations!AD4),"",Calculations!AD4+ 'IRA Buildings Changes'!$G$38)-(SUMIFS(BDEQ!E:E,BDEQ!$AG:$AG,About!$B$2,BDEQ!$AH:$AH,$I4)*BDEQ!$C$2*$J4*$K4)</f>
        <v>21052120304026.125</v>
      </c>
      <c r="AE4" s="99">
        <f>IF(ISBLANK(Calculations!AE4),"",Calculations!AE4+ 'IRA Buildings Changes'!$G$38)-(SUMIFS(BDEQ!F:F,BDEQ!$AG:$AG,About!$B$2,BDEQ!$AH:$AH,$I4)*BDEQ!$C$2*$J4*$K4)</f>
        <v>21243465574839.027</v>
      </c>
      <c r="AF4" s="99">
        <f>IF(ISBLANK(Calculations!AF4),"",Calculations!AF4+ 'IRA Buildings Changes'!$G$38)-(SUMIFS(BDEQ!G:G,BDEQ!$AG:$AG,About!$B$2,BDEQ!$AH:$AH,$I4)*BDEQ!$C$2*$J4*$K4)</f>
        <v>21441655318125.43</v>
      </c>
      <c r="AG4" s="99">
        <f>IF(ISBLANK(Calculations!AG4),"",Calculations!AG4+ 'IRA Buildings Changes'!$G$38)-(SUMIFS(BDEQ!H:H,BDEQ!$AG:$AG,About!$B$2,BDEQ!$AH:$AH,$I4)*BDEQ!$C$2*$J4*$K4)</f>
        <v>21656459700163.223</v>
      </c>
      <c r="AH4" s="99">
        <f>IF(ISBLANK(Calculations!AH4),"",Calculations!AH4+ 'IRA Buildings Changes'!$G$38)-(SUMIFS(BDEQ!I:I,BDEQ!$AG:$AG,About!$B$2,BDEQ!$AH:$AH,$I4)*BDEQ!$C$2*$J4*$K4)</f>
        <v>21885174901922.469</v>
      </c>
      <c r="AI4" s="99">
        <f>IF(ISBLANK(Calculations!AI4),"",Calculations!AI4+ 'IRA Buildings Changes'!$G$38)-(SUMIFS(BDEQ!J:J,BDEQ!$AG:$AG,About!$B$2,BDEQ!$AH:$AH,$I4)*BDEQ!$C$2*$J4*$K4)</f>
        <v>22105804070175.891</v>
      </c>
      <c r="AJ4" s="99">
        <f>IF(ISBLANK(Calculations!AJ4),"",Calculations!AJ4+ 'IRA Buildings Changes'!$G$38)-(SUMIFS(BDEQ!K:K,BDEQ!$AG:$AG,About!$B$2,BDEQ!$AH:$AH,$I4)*BDEQ!$C$2*$J4*$K4)</f>
        <v>22325567428254.359</v>
      </c>
      <c r="AK4" s="99">
        <f>IF(ISBLANK(Calculations!AK4),"",Calculations!AK4+ 'IRA Buildings Changes'!$G$38)-(SUMIFS(BDEQ!L:L,BDEQ!$AG:$AG,About!$B$2,BDEQ!$AH:$AH,$I4)*BDEQ!$C$2*$J4*$K4)</f>
        <v>22413098014246.973</v>
      </c>
      <c r="AL4" s="99">
        <f>IF(ISBLANK(Calculations!AL4),"",Calculations!AL4+ 'IRA Buildings Changes'!$G$38)-(SUMIFS(BDEQ!M:M,BDEQ!$AG:$AG,About!$B$2,BDEQ!$AH:$AH,$I4)*BDEQ!$C$2*$J4*$K4)</f>
        <v>22495949589125.469</v>
      </c>
      <c r="AM4" s="99">
        <f>IF(ISBLANK(Calculations!AM4),"",Calculations!AM4+ 'IRA Buildings Changes'!$G$38)-(SUMIFS(BDEQ!N:N,BDEQ!$AG:$AG,About!$B$2,BDEQ!$AH:$AH,$I4)*BDEQ!$C$2*$J4*$K4)</f>
        <v>22578759917362.281</v>
      </c>
      <c r="AN4" s="99">
        <f>IF(ISBLANK(Calculations!AN4),"",Calculations!AN4+ 'IRA Buildings Changes'!$G$38)-(SUMIFS(BDEQ!O:O,BDEQ!$AG:$AG,About!$B$2,BDEQ!$AH:$AH,$I4)*BDEQ!$C$2*$J4*$K4)</f>
        <v>22649289822303.332</v>
      </c>
      <c r="AO4" s="99">
        <f>IF(ISBLANK(Calculations!AO4),"",Calculations!AO4+ 'IRA Buildings Changes'!$G$38)-(SUMIFS(BDEQ!P:P,BDEQ!$AG:$AG,About!$B$2,BDEQ!$AH:$AH,$I4)*BDEQ!$C$2*$J4*$K4)</f>
        <v>22713499137061.066</v>
      </c>
      <c r="AP4" s="99">
        <f>IF(ISBLANK(Calculations!AP4),"",Calculations!AP4+ 'IRA Buildings Changes'!$G$38)-(SUMIFS(BDEQ!Q:Q,BDEQ!$AG:$AG,About!$B$2,BDEQ!$AH:$AH,$I4)*BDEQ!$C$2*$J4*$K4)</f>
        <v>22771307054740.367</v>
      </c>
      <c r="AQ4" s="99">
        <f>IF(ISBLANK(Calculations!AQ4),"",Calculations!AQ4+ 'IRA Buildings Changes'!$G$38)-(SUMIFS(BDEQ!R:R,BDEQ!$AG:$AG,About!$B$2,BDEQ!$AH:$AH,$I4)*BDEQ!$C$2*$J4*$K4)</f>
        <v>22824212777562</v>
      </c>
      <c r="AR4" s="99">
        <f>IF(ISBLANK(Calculations!AR4),"",Calculations!AR4+ 'IRA Buildings Changes'!$G$38)-(SUMIFS(BDEQ!S:S,BDEQ!$AG:$AG,About!$B$2,BDEQ!$AH:$AH,$I4)*BDEQ!$C$2*$J4*$K4)</f>
        <v>22872348831218.805</v>
      </c>
      <c r="AS4" s="99">
        <f>IF(ISBLANK(Calculations!AS4),"",Calculations!AS4+ 'IRA Buildings Changes'!$G$38)-(SUMIFS(BDEQ!T:T,BDEQ!$AG:$AG,About!$B$2,BDEQ!$AH:$AH,$I4)*BDEQ!$C$2*$J4*$K4)</f>
        <v>22915179116756.348</v>
      </c>
      <c r="AT4" s="99">
        <f>IF(ISBLANK(Calculations!AT4),"",Calculations!AT4+ 'IRA Buildings Changes'!$G$38)-(SUMIFS(BDEQ!U:U,BDEQ!$AG:$AG,About!$B$2,BDEQ!$AH:$AH,$I4)*BDEQ!$C$2*$J4*$K4)</f>
        <v>22953447985427.691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0.83371845880766715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0.63528694064527058</v>
      </c>
      <c r="K6">
        <f>IF(ISBLANK(Calculations!K6),"",Calculations!K6)</f>
        <v>0.83371845880766715</v>
      </c>
      <c r="L6" t="str">
        <f>IF(ISBLANK(Calculations!L6),"",Calculations!L6)</f>
        <v>RESIDENTIAL</v>
      </c>
      <c r="M6" t="str">
        <f>IF(ISBLANK(Calculations!M6),"",Calculations!M6)</f>
        <v>heating</v>
      </c>
      <c r="N6" t="str">
        <f>IF(ISBLANK(Calculations!N6),"",Calculations!N6)</f>
        <v>natural gas</v>
      </c>
      <c r="O6">
        <f>IF(ISBLANK(Calculations!O6),"",Calculations!O6)</f>
        <v>51504268967046.461</v>
      </c>
      <c r="P6">
        <f>IF(ISBLANK(Calculations!P6),"",Calculations!P6)</f>
        <v>51504268967046.461</v>
      </c>
      <c r="Q6">
        <f>IF(ISBLANK(Calculations!Q6),"",Calculations!Q6)</f>
        <v>51504268967046.461</v>
      </c>
      <c r="R6">
        <f>IF(ISBLANK(Calculations!R6),"",Calculations!R6)</f>
        <v>51756033680115.195</v>
      </c>
      <c r="S6" s="99">
        <f>IF(ISBLANK(Calculations!S6),"",Calculations!S6 + ('IRA Buildings Changes'!$D$38/($AB$3-$R$3)*(S3-$R$3)))</f>
        <v>50308102300453.602</v>
      </c>
      <c r="T6" s="99">
        <f>IF(ISBLANK(Calculations!T6),"",Calculations!T6 + ('IRA Buildings Changes'!$D$38/($AB$3-$R$3)*(T3-$R$3)))</f>
        <v>48859015398667.195</v>
      </c>
      <c r="U6" s="99">
        <f>IF(ISBLANK(Calculations!U6),"",Calculations!U6 + ('IRA Buildings Changes'!$D$38/($AB$3-$R$3)*(U3-$R$3)))</f>
        <v>47371715928120.055</v>
      </c>
      <c r="V6" s="99">
        <f>IF(ISBLANK(Calculations!V6),"",Calculations!V6 + ('IRA Buildings Changes'!$D$38/($AB$3-$R$3)*(V3-$R$3)))</f>
        <v>45864962767618.891</v>
      </c>
      <c r="W6" s="99">
        <f>IF(ISBLANK(Calculations!W6),"",Calculations!W6 + ('IRA Buildings Changes'!$D$38/($AB$3-$R$3)*(W3-$R$3)))</f>
        <v>44382854483161.742</v>
      </c>
      <c r="X6" s="99">
        <f>IF(ISBLANK(Calculations!X6),"",Calculations!X6 + ('IRA Buildings Changes'!$D$38/($AB$3-$R$3)*(X3-$R$3)))</f>
        <v>42896244156558.297</v>
      </c>
      <c r="Y6" s="99">
        <f>IF(ISBLANK(Calculations!Y6),"",Calculations!Y6 + ('IRA Buildings Changes'!$D$38/($AB$3-$R$3)*(Y3-$R$3)))</f>
        <v>41386158290946.688</v>
      </c>
      <c r="Z6" s="99">
        <f>IF(ISBLANK(Calculations!Z6),"",Calculations!Z6 + ('IRA Buildings Changes'!$D$38/($AB$3-$R$3)*(Z3-$R$3)))</f>
        <v>39915854874757.648</v>
      </c>
      <c r="AA6" s="99">
        <f>IF(ISBLANK(Calculations!AA6),"",Calculations!AA6 + ('IRA Buildings Changes'!$D$38/($AB$3-$R$3)*(AA3-$R$3)))</f>
        <v>38453252777364.367</v>
      </c>
      <c r="AB6" s="98">
        <f>IF(ISBLANK(Calculations!AB6),"",Calculations!AB6 + 'IRA Buildings Changes'!D38)</f>
        <v>37007863890087.484</v>
      </c>
      <c r="AC6" s="99">
        <f>IF(ISBLANK(Calculations!AC6),"",Calculations!AC6  + 'IRA Buildings Changes'!$D$38)</f>
        <v>37197536195360.359</v>
      </c>
      <c r="AD6" s="99">
        <f>IF(ISBLANK(Calculations!AD6),"",Calculations!AD6  + 'IRA Buildings Changes'!$D$38)</f>
        <v>37448141031454.625</v>
      </c>
      <c r="AE6" s="99">
        <f>IF(ISBLANK(Calculations!AE6),"",Calculations!AE6  + 'IRA Buildings Changes'!$D$38)</f>
        <v>37716891791672.344</v>
      </c>
      <c r="AF6" s="99">
        <f>IF(ISBLANK(Calculations!AF6),"",Calculations!AF6  + 'IRA Buildings Changes'!$D$38)</f>
        <v>37996206138953.062</v>
      </c>
      <c r="AG6" s="99">
        <f>IF(ISBLANK(Calculations!AG6),"",Calculations!AG6  + 'IRA Buildings Changes'!$D$38)</f>
        <v>38346548073836.156</v>
      </c>
      <c r="AH6" s="99">
        <f>IF(ISBLANK(Calculations!AH6),"",Calculations!AH6  + 'IRA Buildings Changes'!$D$38)</f>
        <v>38721932294364.547</v>
      </c>
      <c r="AI6" s="99">
        <f>IF(ISBLANK(Calculations!AI6),"",Calculations!AI6  + 'IRA Buildings Changes'!$D$38)</f>
        <v>39110188988665.969</v>
      </c>
      <c r="AJ6" s="99">
        <f>IF(ISBLANK(Calculations!AJ6),"",Calculations!AJ6  + 'IRA Buildings Changes'!$D$38)</f>
        <v>39532579933579.828</v>
      </c>
      <c r="AK6" s="99">
        <f>IF(ISBLANK(Calculations!AK6),"",Calculations!AK6  + 'IRA Buildings Changes'!$D$38)</f>
        <v>39599559973135.953</v>
      </c>
      <c r="AL6" s="99">
        <f>IF(ISBLANK(Calculations!AL6),"",Calculations!AL6  + 'IRA Buildings Changes'!$D$38)</f>
        <v>39686019930881.25</v>
      </c>
      <c r="AM6" s="99">
        <f>IF(ISBLANK(Calculations!AM6),"",Calculations!AM6  + 'IRA Buildings Changes'!$D$38)</f>
        <v>39805564121596.156</v>
      </c>
      <c r="AN6" s="99">
        <f>IF(ISBLANK(Calculations!AN6),"",Calculations!AN6  + 'IRA Buildings Changes'!$D$38)</f>
        <v>39918437728637.938</v>
      </c>
      <c r="AO6" s="99">
        <f>IF(ISBLANK(Calculations!AO6),"",Calculations!AO6  + 'IRA Buildings Changes'!$D$38)</f>
        <v>40038969926747.797</v>
      </c>
      <c r="AP6" s="99">
        <f>IF(ISBLANK(Calculations!AP6),"",Calculations!AP6  + 'IRA Buildings Changes'!$D$38)</f>
        <v>40160514957833.812</v>
      </c>
      <c r="AQ6" s="99">
        <f>IF(ISBLANK(Calculations!AQ6),"",Calculations!AQ6  + 'IRA Buildings Changes'!$D$38)</f>
        <v>40279872074897.328</v>
      </c>
      <c r="AR6" s="99">
        <f>IF(ISBLANK(Calculations!AR6),"",Calculations!AR6  + 'IRA Buildings Changes'!$D$38)</f>
        <v>40392893133721.109</v>
      </c>
      <c r="AS6" s="99">
        <f>IF(ISBLANK(Calculations!AS6),"",Calculations!AS6  + 'IRA Buildings Changes'!$D$38)</f>
        <v>40496024253894.281</v>
      </c>
      <c r="AT6" s="99">
        <f>IF(ISBLANK(Calculations!AT6),"",Calculations!AT6  + 'IRA Buildings Changes'!$D$38)</f>
        <v>40588985970603.609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0.99312842645857702</v>
      </c>
      <c r="K7">
        <f>IF(ISBLANK(Calculations!K7),"",Calculations!K7)</f>
        <v>0.83371845880766715</v>
      </c>
      <c r="L7" t="str">
        <f>IF(ISBLANK(Calculations!L7),"",Calculations!L7)</f>
        <v>RESIDENTIAL</v>
      </c>
      <c r="M7" t="str">
        <f>IF(ISBLANK(Calculations!M7),"",Calculations!M7)</f>
        <v>heating</v>
      </c>
      <c r="N7" t="str">
        <f>IF(ISBLANK(Calculations!N7),"",Calculations!N7)</f>
        <v>petroleum diesel</v>
      </c>
      <c r="O7">
        <f>IF(ISBLANK(Calculations!O7),"",Calculations!O7)</f>
        <v>3392272986027.7114</v>
      </c>
      <c r="P7">
        <f>IF(ISBLANK(Calculations!P7),"",Calculations!P7)</f>
        <v>3392272986027.7114</v>
      </c>
      <c r="Q7">
        <f>IF(ISBLANK(Calculations!Q7),"",Calculations!Q7)</f>
        <v>3392272986027.7114</v>
      </c>
      <c r="R7">
        <f>IF(ISBLANK(Calculations!R7),"",Calculations!R7)</f>
        <v>3408636849412.5645</v>
      </c>
      <c r="S7">
        <f>IF(ISBLANK(Calculations!S7),"",Calculations!S7)</f>
        <v>3418308725515.6968</v>
      </c>
      <c r="T7">
        <f>IF(ISBLANK(Calculations!T7),"",Calculations!T7)</f>
        <v>3423734044055.293</v>
      </c>
      <c r="U7">
        <f>IF(ISBLANK(Calculations!U7),"",Calculations!U7)</f>
        <v>3421157931866.4243</v>
      </c>
      <c r="V7">
        <f>IF(ISBLANK(Calculations!V7),"",Calculations!V7)</f>
        <v>3408132196471.376</v>
      </c>
      <c r="W7">
        <f>IF(ISBLANK(Calculations!W7),"",Calculations!W7)</f>
        <v>3384269327755.3979</v>
      </c>
      <c r="X7">
        <f>IF(ISBLANK(Calculations!X7),"",Calculations!X7)</f>
        <v>3343684373263.2886</v>
      </c>
      <c r="Y7">
        <f>IF(ISBLANK(Calculations!Y7),"",Calculations!Y7)</f>
        <v>3281250075018.1812</v>
      </c>
      <c r="Z7">
        <f>IF(ISBLANK(Calculations!Z7),"",Calculations!Z7)</f>
        <v>3200789470398.4766</v>
      </c>
      <c r="AA7">
        <f>IF(ISBLANK(Calculations!AA7),"",Calculations!AA7)</f>
        <v>3099860544462.5859</v>
      </c>
      <c r="AB7">
        <f>IF(ISBLANK(Calculations!AB7),"",Calculations!AB7)</f>
        <v>2981135073865.4316</v>
      </c>
      <c r="AC7">
        <f>IF(ISBLANK(Calculations!AC7),"",Calculations!AC7)</f>
        <v>2844276863741.9941</v>
      </c>
      <c r="AD7">
        <f>IF(ISBLANK(Calculations!AD7),"",Calculations!AD7)</f>
        <v>2695442576488.2275</v>
      </c>
      <c r="AE7">
        <f>IF(ISBLANK(Calculations!AE7),"",Calculations!AE7)</f>
        <v>2534121670592.8892</v>
      </c>
      <c r="AF7">
        <f>IF(ISBLANK(Calculations!AF7),"",Calculations!AF7)</f>
        <v>2363206841828.2285</v>
      </c>
      <c r="AG7">
        <f>IF(ISBLANK(Calculations!AG7),"",Calculations!AG7)</f>
        <v>2188470105669.6194</v>
      </c>
      <c r="AH7">
        <f>IF(ISBLANK(Calculations!AH7),"",Calculations!AH7)</f>
        <v>2009801068775.1914</v>
      </c>
      <c r="AI7">
        <f>IF(ISBLANK(Calculations!AI7),"",Calculations!AI7)</f>
        <v>1830168171558.7336</v>
      </c>
      <c r="AJ7">
        <f>IF(ISBLANK(Calculations!AJ7),"",Calculations!AJ7)</f>
        <v>1652288941223.9282</v>
      </c>
      <c r="AK7">
        <f>IF(ISBLANK(Calculations!AK7),"",Calculations!AK7)</f>
        <v>1468035352583.2744</v>
      </c>
      <c r="AL7">
        <f>IF(ISBLANK(Calculations!AL7),"",Calculations!AL7)</f>
        <v>1292308962934.54</v>
      </c>
      <c r="AM7">
        <f>IF(ISBLANK(Calculations!AM7),"",Calculations!AM7)</f>
        <v>1127033493803.5007</v>
      </c>
      <c r="AN7">
        <f>IF(ISBLANK(Calculations!AN7),"",Calculations!AN7)</f>
        <v>973133441208.37585</v>
      </c>
      <c r="AO7">
        <f>IF(ISBLANK(Calculations!AO7),"",Calculations!AO7)</f>
        <v>832700854507.84924</v>
      </c>
      <c r="AP7">
        <f>IF(ISBLANK(Calculations!AP7),"",Calculations!AP7)</f>
        <v>707065580233.03699</v>
      </c>
      <c r="AQ7">
        <f>IF(ISBLANK(Calculations!AQ7),"",Calculations!AQ7)</f>
        <v>597074579074.9491</v>
      </c>
      <c r="AR7">
        <f>IF(ISBLANK(Calculations!AR7),"",Calculations!AR7)</f>
        <v>502934110233.69128</v>
      </c>
      <c r="AS7">
        <f>IF(ISBLANK(Calculations!AS7),"",Calculations!AS7)</f>
        <v>424186482890.13452</v>
      </c>
      <c r="AT7">
        <f>IF(ISBLANK(Calculations!AT7),"",Calculations!AT7)</f>
        <v>359873147462.03491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0.83371845880766715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0.83371845880766715</v>
      </c>
      <c r="L9" t="str">
        <f>IF(ISBLANK(Calculations!L9),"",Calculations!L9)</f>
        <v>RESIDENTIAL</v>
      </c>
      <c r="M9" t="str">
        <f>IF(ISBLANK(Calculations!M9),"",Calculations!M9)</f>
        <v>heating</v>
      </c>
      <c r="N9" t="str">
        <f>IF(ISBLANK(Calculations!N9),"",Calculations!N9)</f>
        <v>biomass</v>
      </c>
      <c r="O9">
        <f>IF(ISBLANK(Calculations!O9),"",Calculations!O9)</f>
        <v>20328557181107.348</v>
      </c>
      <c r="P9">
        <f>IF(ISBLANK(Calculations!P9),"",Calculations!P9)</f>
        <v>20328557181107.348</v>
      </c>
      <c r="Q9">
        <f>IF(ISBLANK(Calculations!Q9),"",Calculations!Q9)</f>
        <v>20328557181107.348</v>
      </c>
      <c r="R9">
        <f>IF(ISBLANK(Calculations!R9),"",Calculations!R9)</f>
        <v>20386028749970.797</v>
      </c>
      <c r="S9">
        <f>IF(ISBLANK(Calculations!S9),"",Calculations!S9)</f>
        <v>20424677546288.988</v>
      </c>
      <c r="T9">
        <f>IF(ISBLANK(Calculations!T9),"",Calculations!T9)</f>
        <v>20460519626183.445</v>
      </c>
      <c r="U9">
        <f>IF(ISBLANK(Calculations!U9),"",Calculations!U9)</f>
        <v>20489672008063.207</v>
      </c>
      <c r="V9">
        <f>IF(ISBLANK(Calculations!V9),"",Calculations!V9)</f>
        <v>20517448012859.402</v>
      </c>
      <c r="W9">
        <f>IF(ISBLANK(Calculations!W9),"",Calculations!W9)</f>
        <v>20555807030098.23</v>
      </c>
      <c r="X9">
        <f>IF(ISBLANK(Calculations!X9),"",Calculations!X9)</f>
        <v>20597689439822.965</v>
      </c>
      <c r="Y9">
        <f>IF(ISBLANK(Calculations!Y9),"",Calculations!Y9)</f>
        <v>20630591827189.543</v>
      </c>
      <c r="Z9">
        <f>IF(ISBLANK(Calculations!Z9),"",Calculations!Z9)</f>
        <v>20682850130318.773</v>
      </c>
      <c r="AA9">
        <f>IF(ISBLANK(Calculations!AA9),"",Calculations!AA9)</f>
        <v>20741015049696.57</v>
      </c>
      <c r="AB9">
        <f>IF(ISBLANK(Calculations!AB9),"",Calculations!AB9)</f>
        <v>20808008375473.699</v>
      </c>
      <c r="AC9">
        <f>IF(ISBLANK(Calculations!AC9),"",Calculations!AC9)</f>
        <v>20876465084792.211</v>
      </c>
      <c r="AD9">
        <f>IF(ISBLANK(Calculations!AD9),"",Calculations!AD9)</f>
        <v>20972549247887.43</v>
      </c>
      <c r="AE9">
        <f>IF(ISBLANK(Calculations!AE9),"",Calculations!AE9)</f>
        <v>21081824474336.547</v>
      </c>
      <c r="AF9">
        <f>IF(ISBLANK(Calculations!AF9),"",Calculations!AF9)</f>
        <v>21207726738529.715</v>
      </c>
      <c r="AG9">
        <f>IF(ISBLANK(Calculations!AG9),"",Calculations!AG9)</f>
        <v>21368508258091.484</v>
      </c>
      <c r="AH9">
        <f>IF(ISBLANK(Calculations!AH9),"",Calculations!AH9)</f>
        <v>21541931349780.133</v>
      </c>
      <c r="AI9">
        <f>IF(ISBLANK(Calculations!AI9),"",Calculations!AI9)</f>
        <v>21725682247356.664</v>
      </c>
      <c r="AJ9">
        <f>IF(ISBLANK(Calculations!AJ9),"",Calculations!AJ9)</f>
        <v>21914010852045.336</v>
      </c>
      <c r="AK9">
        <f>IF(ISBLANK(Calculations!AK9),"",Calculations!AK9)</f>
        <v>21994175556421.562</v>
      </c>
      <c r="AL9">
        <f>IF(ISBLANK(Calculations!AL9),"",Calculations!AL9)</f>
        <v>22066578693907.855</v>
      </c>
      <c r="AM9">
        <f>IF(ISBLANK(Calculations!AM9),"",Calculations!AM9)</f>
        <v>22133301970063.492</v>
      </c>
      <c r="AN9">
        <f>IF(ISBLANK(Calculations!AN9),"",Calculations!AN9)</f>
        <v>22178780569493.875</v>
      </c>
      <c r="AO9">
        <f>IF(ISBLANK(Calculations!AO9),"",Calculations!AO9)</f>
        <v>22213159056185.387</v>
      </c>
      <c r="AP9">
        <f>IF(ISBLANK(Calculations!AP9),"",Calculations!AP9)</f>
        <v>22240487052432.23</v>
      </c>
      <c r="AQ9">
        <f>IF(ISBLANK(Calculations!AQ9),"",Calculations!AQ9)</f>
        <v>22265395941636.871</v>
      </c>
      <c r="AR9">
        <f>IF(ISBLANK(Calculations!AR9),"",Calculations!AR9)</f>
        <v>22289617978783.242</v>
      </c>
      <c r="AS9">
        <f>IF(ISBLANK(Calculations!AS9),"",Calculations!AS9)</f>
        <v>22312656015782.199</v>
      </c>
      <c r="AT9">
        <f>IF(ISBLANK(Calculations!AT9),"",Calculations!AT9)</f>
        <v>22335096739438.043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0.83371845880766715</v>
      </c>
      <c r="L10" t="str">
        <f>IF(ISBLANK(Calculations!L10),"",Calculations!L10)</f>
        <v>RESIDENTIAL</v>
      </c>
      <c r="M10" t="str">
        <f>IF(ISBLANK(Calculations!M10),"",Calculations!M10)</f>
        <v>heating</v>
      </c>
      <c r="N10" t="str">
        <f>IF(ISBLANK(Calculations!N10),"",Calculations!N10)</f>
        <v>kerosene</v>
      </c>
      <c r="O10">
        <f>IF(ISBLANK(Calculations!O10),"",Calculations!O10)</f>
        <v>23344116846.614681</v>
      </c>
      <c r="P10">
        <f>IF(ISBLANK(Calculations!P10),"",Calculations!P10)</f>
        <v>23344116846.614681</v>
      </c>
      <c r="Q10">
        <f>IF(ISBLANK(Calculations!Q10),"",Calculations!Q10)</f>
        <v>23344116846.614681</v>
      </c>
      <c r="R10">
        <f>IF(ISBLANK(Calculations!R10),"",Calculations!R10)</f>
        <v>23262320019.421932</v>
      </c>
      <c r="S10">
        <f>IF(ISBLANK(Calculations!S10),"",Calculations!S10)</f>
        <v>23183001950.426651</v>
      </c>
      <c r="T10">
        <f>IF(ISBLANK(Calculations!T10),"",Calculations!T10)</f>
        <v>23091452620.865246</v>
      </c>
      <c r="U10">
        <f>IF(ISBLANK(Calculations!U10),"",Calculations!U10)</f>
        <v>22956756575.865906</v>
      </c>
      <c r="V10">
        <f>IF(ISBLANK(Calculations!V10),"",Calculations!V10)</f>
        <v>22774208081.555527</v>
      </c>
      <c r="W10">
        <f>IF(ISBLANK(Calculations!W10),"",Calculations!W10)</f>
        <v>22509484432.570503</v>
      </c>
      <c r="X10">
        <f>IF(ISBLANK(Calculations!X10),"",Calculations!X10)</f>
        <v>22164607638.66674</v>
      </c>
      <c r="Y10">
        <f>IF(ISBLANK(Calculations!Y10),"",Calculations!Y10)</f>
        <v>21711289620.024529</v>
      </c>
      <c r="Z10">
        <f>IF(ISBLANK(Calculations!Z10),"",Calculations!Z10)</f>
        <v>21156871585.686581</v>
      </c>
      <c r="AA10">
        <f>IF(ISBLANK(Calculations!AA10),"",Calculations!AA10)</f>
        <v>20507713371.041187</v>
      </c>
      <c r="AB10">
        <f>IF(ISBLANK(Calculations!AB10),"",Calculations!AB10)</f>
        <v>19760308846.982964</v>
      </c>
      <c r="AC10">
        <f>IF(ISBLANK(Calculations!AC10),"",Calculations!AC10)</f>
        <v>18938844330.746044</v>
      </c>
      <c r="AD10">
        <f>IF(ISBLANK(Calculations!AD10),"",Calculations!AD10)</f>
        <v>18025991508.496204</v>
      </c>
      <c r="AE10">
        <f>IF(ISBLANK(Calculations!AE10),"",Calculations!AE10)</f>
        <v>17030523038.707972</v>
      </c>
      <c r="AF10">
        <f>IF(ISBLANK(Calculations!AF10),"",Calculations!AF10)</f>
        <v>15975973470.723215</v>
      </c>
      <c r="AG10">
        <f>IF(ISBLANK(Calculations!AG10),"",Calculations!AG10)</f>
        <v>14872242340.966042</v>
      </c>
      <c r="AH10">
        <f>IF(ISBLANK(Calculations!AH10),"",Calculations!AH10)</f>
        <v>13735308193.686001</v>
      </c>
      <c r="AI10">
        <f>IF(ISBLANK(Calculations!AI10),"",Calculations!AI10)</f>
        <v>12569031238.021389</v>
      </c>
      <c r="AJ10">
        <f>IF(ISBLANK(Calculations!AJ10),"",Calculations!AJ10)</f>
        <v>11401723685.136271</v>
      </c>
      <c r="AK10">
        <f>IF(ISBLANK(Calculations!AK10),"",Calculations!AK10)</f>
        <v>10231960577.64637</v>
      </c>
      <c r="AL10">
        <f>IF(ISBLANK(Calculations!AL10),"",Calculations!AL10)</f>
        <v>9102728568.1524277</v>
      </c>
      <c r="AM10">
        <f>IF(ISBLANK(Calculations!AM10),"",Calculations!AM10)</f>
        <v>8034557937.747241</v>
      </c>
      <c r="AN10">
        <f>IF(ISBLANK(Calculations!AN10),"",Calculations!AN10)</f>
        <v>7038685545.3660069</v>
      </c>
      <c r="AO10">
        <f>IF(ISBLANK(Calculations!AO10),"",Calculations!AO10)</f>
        <v>6132929531.9713688</v>
      </c>
      <c r="AP10">
        <f>IF(ISBLANK(Calculations!AP10),"",Calculations!AP10)</f>
        <v>5326520315.4106731</v>
      </c>
      <c r="AQ10">
        <f>IF(ISBLANK(Calculations!AQ10),"",Calculations!AQ10)</f>
        <v>4626024504.6792269</v>
      </c>
      <c r="AR10">
        <f>IF(ISBLANK(Calculations!AR10),"",Calculations!AR10)</f>
        <v>4033570952.6599202</v>
      </c>
      <c r="AS10">
        <f>IF(ISBLANK(Calculations!AS10),"",Calculations!AS10)</f>
        <v>3545738052.4356103</v>
      </c>
      <c r="AT10">
        <f>IF(ISBLANK(Calculations!AT10),"",Calculations!AT10)</f>
        <v>3155543497.1163416</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0.83371845880766715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0.83371845880766715</v>
      </c>
      <c r="C12">
        <f>IF(ISBLANK(Calculations!C12),"",Calculations!C12)</f>
        <v>0.1662815411923329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0.79962824002036315</v>
      </c>
      <c r="K12">
        <f>IF(ISBLANK(Calculations!K12),"",Calculations!K12)</f>
        <v>0.83371845880766715</v>
      </c>
      <c r="L12" t="str">
        <f>IF(ISBLANK(Calculations!L12),"",Calculations!L12)</f>
        <v>RESIDENTIAL</v>
      </c>
      <c r="M12" t="str">
        <f>IF(ISBLANK(Calculations!M12),"",Calculations!M12)</f>
        <v>heating</v>
      </c>
      <c r="N12" t="str">
        <f>IF(ISBLANK(Calculations!N12),"",Calculations!N12)</f>
        <v>LPG propane or butane</v>
      </c>
      <c r="O12">
        <f>IF(ISBLANK(Calculations!O12),"",Calculations!O12)</f>
        <v>6239316086775.8838</v>
      </c>
      <c r="P12">
        <f>IF(ISBLANK(Calculations!P12),"",Calculations!P12)</f>
        <v>6239316086775.8838</v>
      </c>
      <c r="Q12">
        <f>IF(ISBLANK(Calculations!Q12),"",Calculations!Q12)</f>
        <v>6239316086775.8838</v>
      </c>
      <c r="R12">
        <f>IF(ISBLANK(Calculations!R12),"",Calculations!R12)</f>
        <v>6298826858454.6123</v>
      </c>
      <c r="S12">
        <f>IF(ISBLANK(Calculations!S12),"",Calculations!S12)</f>
        <v>6353336256570.4951</v>
      </c>
      <c r="T12">
        <f>IF(ISBLANK(Calculations!T12),"",Calculations!T12)</f>
        <v>6409430783396.8525</v>
      </c>
      <c r="U12">
        <f>IF(ISBLANK(Calculations!U12),"",Calculations!U12)</f>
        <v>6464551232693.8965</v>
      </c>
      <c r="V12">
        <f>IF(ISBLANK(Calculations!V12),"",Calculations!V12)</f>
        <v>6520468016784.9922</v>
      </c>
      <c r="W12">
        <f>IF(ISBLANK(Calculations!W12),"",Calculations!W12)</f>
        <v>6582227930485.6914</v>
      </c>
      <c r="X12">
        <f>IF(ISBLANK(Calculations!X12),"",Calculations!X12)</f>
        <v>6646506169805.7148</v>
      </c>
      <c r="Y12">
        <f>IF(ISBLANK(Calculations!Y12),"",Calculations!Y12)</f>
        <v>6709385161343.1934</v>
      </c>
      <c r="Z12">
        <f>IF(ISBLANK(Calculations!Z12),"",Calculations!Z12)</f>
        <v>6780150496836.5078</v>
      </c>
      <c r="AA12">
        <f>IF(ISBLANK(Calculations!AA12),"",Calculations!AA12)</f>
        <v>6852264198635.6699</v>
      </c>
      <c r="AB12">
        <f>IF(ISBLANK(Calculations!AB12),"",Calculations!AB12)</f>
        <v>6924936702823.1758</v>
      </c>
      <c r="AC12">
        <f>IF(ISBLANK(Calculations!AC12),"",Calculations!AC12)</f>
        <v>6993917234244.3047</v>
      </c>
      <c r="AD12">
        <f>IF(ISBLANK(Calculations!AD12),"",Calculations!AD12)</f>
        <v>7067155747154.0137</v>
      </c>
      <c r="AE12">
        <f>IF(ISBLANK(Calculations!AE12),"",Calculations!AE12)</f>
        <v>7137441835116.6875</v>
      </c>
      <c r="AF12">
        <f>IF(ISBLANK(Calculations!AF12),"",Calculations!AF12)</f>
        <v>7203330670562.4277</v>
      </c>
      <c r="AG12">
        <f>IF(ISBLANK(Calculations!AG12),"",Calculations!AG12)</f>
        <v>7272186708598.7588</v>
      </c>
      <c r="AH12">
        <f>IF(ISBLANK(Calculations!AH12),"",Calculations!AH12)</f>
        <v>7338002030509.3594</v>
      </c>
      <c r="AI12">
        <f>IF(ISBLANK(Calculations!AI12),"",Calculations!AI12)</f>
        <v>7401808754192.0537</v>
      </c>
      <c r="AJ12">
        <f>IF(ISBLANK(Calculations!AJ12),"",Calculations!AJ12)</f>
        <v>7466646762512.7803</v>
      </c>
      <c r="AK12">
        <f>IF(ISBLANK(Calculations!AK12),"",Calculations!AK12)</f>
        <v>7488517097525.4717</v>
      </c>
      <c r="AL12">
        <f>IF(ISBLANK(Calculations!AL12),"",Calculations!AL12)</f>
        <v>7511292045597.2207</v>
      </c>
      <c r="AM12">
        <f>IF(ISBLANK(Calculations!AM12),"",Calculations!AM12)</f>
        <v>7537524170374.0723</v>
      </c>
      <c r="AN12">
        <f>IF(ISBLANK(Calculations!AN12),"",Calculations!AN12)</f>
        <v>7562421893475.8027</v>
      </c>
      <c r="AO12">
        <f>IF(ISBLANK(Calculations!AO12),"",Calculations!AO12)</f>
        <v>7588201332229.7295</v>
      </c>
      <c r="AP12">
        <f>IF(ISBLANK(Calculations!AP12),"",Calculations!AP12)</f>
        <v>7614067114033.3613</v>
      </c>
      <c r="AQ12">
        <f>IF(ISBLANK(Calculations!AQ12),"",Calculations!AQ12)</f>
        <v>7639629991472.9727</v>
      </c>
      <c r="AR12">
        <f>IF(ISBLANK(Calculations!AR12),"",Calculations!AR12)</f>
        <v>7664314782653.0576</v>
      </c>
      <c r="AS12">
        <f>IF(ISBLANK(Calculations!AS12),"",Calculations!AS12)</f>
        <v>7687599039076.8203</v>
      </c>
      <c r="AT12">
        <f>IF(ISBLANK(Calculations!AT12),"",Calculations!AT12)</f>
        <v>7709479289142.6982</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0.83371845880766715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1.1207462968144483E-2</v>
      </c>
      <c r="K17">
        <f>IF(ISBLANK(Calculations!K17),"",Calculations!K17)</f>
        <v>0.83371845880766715</v>
      </c>
      <c r="L17" t="str">
        <f>IF(ISBLANK(Calculations!L17),"",Calculations!L17)</f>
        <v>RESIDENTIAL</v>
      </c>
      <c r="M17" t="str">
        <f>IF(ISBLANK(Calculations!M17),"",Calculations!M17)</f>
        <v>cooling</v>
      </c>
      <c r="N17" t="str">
        <f>IF(ISBLANK(Calculations!N17),"",Calculations!N17)</f>
        <v>electricity</v>
      </c>
      <c r="O17">
        <f>P17</f>
        <v>1212161405582.1035</v>
      </c>
      <c r="P17">
        <f>IF(ISBLANK(Calculations!P17),"",Calculations!P17)</f>
        <v>1212161405582.1035</v>
      </c>
      <c r="Q17">
        <f>IF(ISBLANK(Calculations!Q17),"",Calculations!Q17)</f>
        <v>1212161405582.1035</v>
      </c>
      <c r="R17">
        <f>IF(ISBLANK(Calculations!R17),"",Calculations!R17)</f>
        <v>1192671222017.6895</v>
      </c>
      <c r="S17" s="99">
        <f>IF(ISBLANK(Calculations!S17),"",Calculations!S17 + ('IRA Buildings Changes'!$C$38/($AB$16-$R$16)*(S16-$R$16)))</f>
        <v>1810019820610.8281</v>
      </c>
      <c r="T17" s="99">
        <f>IF(ISBLANK(Calculations!T17),"",Calculations!T17 + ('IRA Buildings Changes'!$C$38/($AB$16-$R$16)*(T16-$R$16)))</f>
        <v>2429449151681.2559</v>
      </c>
      <c r="U17" s="99">
        <f>IF(ISBLANK(Calculations!U17),"",Calculations!U17 + ('IRA Buildings Changes'!$C$38/($AB$16-$R$16)*(U16-$R$16)))</f>
        <v>3050170786942.0732</v>
      </c>
      <c r="V17" s="99">
        <f>IF(ISBLANK(Calculations!V17),"",Calculations!V17 + ('IRA Buildings Changes'!$C$38/($AB$16-$R$16)*(V16-$R$16)))</f>
        <v>3674704440398.3008</v>
      </c>
      <c r="W17" s="99">
        <f>IF(ISBLANK(Calculations!W17),"",Calculations!W17 + ('IRA Buildings Changes'!$C$38/($AB$16-$R$16)*(W16-$R$16)))</f>
        <v>4302018954438.0283</v>
      </c>
      <c r="X17" s="99">
        <f>IF(ISBLANK(Calculations!X17),"",Calculations!X17 + ('IRA Buildings Changes'!$C$38/($AB$16-$R$16)*(X16-$R$16)))</f>
        <v>4932045524931.0293</v>
      </c>
      <c r="Y17" s="99">
        <f>IF(ISBLANK(Calculations!Y17),"",Calculations!Y17 + ('IRA Buildings Changes'!$C$38/($AB$16-$R$16)*(Y16-$R$16)))</f>
        <v>5564567932252.9678</v>
      </c>
      <c r="Z17" s="99">
        <f>IF(ISBLANK(Calculations!Z17),"",Calculations!Z17 + ('IRA Buildings Changes'!$C$38/($AB$16-$R$16)*(Z16-$R$16)))</f>
        <v>6198210215993.3086</v>
      </c>
      <c r="AA17" s="99">
        <f>IF(ISBLANK(Calculations!AA17),"",Calculations!AA17 + ('IRA Buildings Changes'!$C$38/($AB$16-$R$16)*(AA16-$R$16)))</f>
        <v>6834727155955.8154</v>
      </c>
      <c r="AB17" s="98">
        <f>IF(ISBLANK(Calculations!AB17),"",Calculations!AB17 + 'IRA Buildings Changes'!$C$38)</f>
        <v>7472673693002.8145</v>
      </c>
      <c r="AC17" s="99">
        <f>IF(ISBLANK(Calculations!AC17),"",Calculations!AC17 + 'IRA Buildings Changes'!$C$38)</f>
        <v>7476559085478.1162</v>
      </c>
      <c r="AD17" s="99">
        <f>IF(ISBLANK(Calculations!AD17),"",Calculations!AD17 + 'IRA Buildings Changes'!$C$38)</f>
        <v>7480195946611.4824</v>
      </c>
      <c r="AE17" s="99">
        <f>IF(ISBLANK(Calculations!AE17),"",Calculations!AE17 + 'IRA Buildings Changes'!$C$38)</f>
        <v>7485397067007.3379</v>
      </c>
      <c r="AF17" s="99">
        <f>IF(ISBLANK(Calculations!AF17),"",Calculations!AF17 + 'IRA Buildings Changes'!$C$38)</f>
        <v>7491047278668.7383</v>
      </c>
      <c r="AG17" s="99">
        <f>IF(ISBLANK(Calculations!AG17),"",Calculations!AG17 + 'IRA Buildings Changes'!$C$38)</f>
        <v>7496077540453.6025</v>
      </c>
      <c r="AH17" s="99">
        <f>IF(ISBLANK(Calculations!AH17),"",Calculations!AH17 + 'IRA Buildings Changes'!$C$38)</f>
        <v>7502397260424.0732</v>
      </c>
      <c r="AI17" s="99">
        <f>IF(ISBLANK(Calculations!AI17),"",Calculations!AI17 + 'IRA Buildings Changes'!$C$38)</f>
        <v>7508958825640.6367</v>
      </c>
      <c r="AJ17" s="99">
        <f>IF(ISBLANK(Calculations!AJ17),"",Calculations!AJ17 + 'IRA Buildings Changes'!$C$38)</f>
        <v>7514727152902.8555</v>
      </c>
      <c r="AK17" s="99">
        <f>IF(ISBLANK(Calculations!AK17),"",Calculations!AK17 + 'IRA Buildings Changes'!$C$38)</f>
        <v>7521602873716.5918</v>
      </c>
      <c r="AL17" s="99">
        <f>IF(ISBLANK(Calculations!AL17),"",Calculations!AL17 + 'IRA Buildings Changes'!$C$38)</f>
        <v>7528662320930.6016</v>
      </c>
      <c r="AM17" s="99">
        <f>IF(ISBLANK(Calculations!AM17),"",Calculations!AM17 + 'IRA Buildings Changes'!$C$38)</f>
        <v>7534863320410.1465</v>
      </c>
      <c r="AN17" s="99">
        <f>IF(ISBLANK(Calculations!AN17),"",Calculations!AN17 + 'IRA Buildings Changes'!$C$38)</f>
        <v>7542142621255.2051</v>
      </c>
      <c r="AO17" s="99">
        <f>IF(ISBLANK(Calculations!AO17),"",Calculations!AO17 + 'IRA Buildings Changes'!$C$38)</f>
        <v>7549504865727.9463</v>
      </c>
      <c r="AP17" s="99">
        <f>IF(ISBLANK(Calculations!AP17),"",Calculations!AP17 + 'IRA Buildings Changes'!$C$38)</f>
        <v>7555952790932.3613</v>
      </c>
      <c r="AQ17" s="99">
        <f>IF(ISBLANK(Calculations!AQ17),"",Calculations!AQ17 + 'IRA Buildings Changes'!$C$38)</f>
        <v>7563413639980.4229</v>
      </c>
      <c r="AR17" s="99">
        <f>IF(ISBLANK(Calculations!AR17),"",Calculations!AR17 + 'IRA Buildings Changes'!$C$38)</f>
        <v>7569920369155.3711</v>
      </c>
      <c r="AS17" s="99">
        <f>IF(ISBLANK(Calculations!AS17),"",Calculations!AS17 + 'IRA Buildings Changes'!$C$38)</f>
        <v>7577391181222.0059</v>
      </c>
      <c r="AT17" s="99">
        <f>IF(ISBLANK(Calculations!AT17),"",Calculations!AT17 + 'IRA Buildings Changes'!$C$38)</f>
        <v>7584839070604.2354</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0.83371845880766715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0.83371845880766715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0.83371845880766715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0.83371845880766715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0.83371845880766715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0.83371845880766715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0.83371845880766715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0.83371845880766715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0.83371845880766715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7.7722509243069379E-2</v>
      </c>
      <c r="K30">
        <f>IF(ISBLANK(Calculations!K30),"",Calculations!K30)</f>
        <v>0.83371845880766715</v>
      </c>
      <c r="L30" t="str">
        <f>IF(ISBLANK(Calculations!L30),"",Calculations!L30)</f>
        <v>RESIDENTIAL</v>
      </c>
      <c r="M30" t="str">
        <f>IF(ISBLANK(Calculations!M30),"",Calculations!M30)</f>
        <v>lighting</v>
      </c>
      <c r="N30" t="str">
        <f>IF(ISBLANK(Calculations!N30),"",Calculations!N30)</f>
        <v>electricity</v>
      </c>
      <c r="O30">
        <f t="shared" si="0"/>
        <v>8406204536854.6836</v>
      </c>
      <c r="P30">
        <f>IF(ISBLANK(Calculations!P30),"",Calculations!P30)</f>
        <v>8406204536854.6836</v>
      </c>
      <c r="Q30">
        <f>IF(ISBLANK(Calculations!Q30),"",Calculations!Q30)</f>
        <v>8406204536854.6836</v>
      </c>
      <c r="R30">
        <f>IF(ISBLANK(Calculations!R30),"",Calculations!R30)</f>
        <v>8382736855610.9502</v>
      </c>
      <c r="S30">
        <f>IF(ISBLANK(Calculations!S30),"",Calculations!S30)</f>
        <v>8360958367633.1953</v>
      </c>
      <c r="T30">
        <f>IF(ISBLANK(Calculations!T30),"",Calculations!T30)</f>
        <v>8345240127577.5625</v>
      </c>
      <c r="U30">
        <f>IF(ISBLANK(Calculations!U30),"",Calculations!U30)</f>
        <v>8355548119517.4893</v>
      </c>
      <c r="V30">
        <f>IF(ISBLANK(Calculations!V30),"",Calculations!V30)</f>
        <v>8391625849826.4482</v>
      </c>
      <c r="W30">
        <f>IF(ISBLANK(Calculations!W30),"",Calculations!W30)</f>
        <v>8435981469883.1865</v>
      </c>
      <c r="X30">
        <f>IF(ISBLANK(Calculations!X30),"",Calculations!X30)</f>
        <v>8478959307273.0283</v>
      </c>
      <c r="Y30">
        <f>IF(ISBLANK(Calculations!Y30),"",Calculations!Y30)</f>
        <v>8522702871342.5361</v>
      </c>
      <c r="Z30">
        <f>IF(ISBLANK(Calculations!Z30),"",Calculations!Z30)</f>
        <v>8571814804876.5586</v>
      </c>
      <c r="AA30">
        <f>IF(ISBLANK(Calculations!AA30),"",Calculations!AA30)</f>
        <v>8633049295444.583</v>
      </c>
      <c r="AB30">
        <f>IF(ISBLANK(Calculations!AB30),"",Calculations!AB30)</f>
        <v>8705273117704.5889</v>
      </c>
      <c r="AC30">
        <f>IF(ISBLANK(Calculations!AC30),"",Calculations!AC30)</f>
        <v>8785024390993.4404</v>
      </c>
      <c r="AD30">
        <f>IF(ISBLANK(Calculations!AD30),"",Calculations!AD30)</f>
        <v>8864485624400.8691</v>
      </c>
      <c r="AE30">
        <f>IF(ISBLANK(Calculations!AE30),"",Calculations!AE30)</f>
        <v>8944035491337.7383</v>
      </c>
      <c r="AF30">
        <f>IF(ISBLANK(Calculations!AF30),"",Calculations!AF30)</f>
        <v>9009805623504.0605</v>
      </c>
      <c r="AG30">
        <f>IF(ISBLANK(Calculations!AG30),"",Calculations!AG30)</f>
        <v>9070572776767.291</v>
      </c>
      <c r="AH30">
        <f>IF(ISBLANK(Calculations!AH30),"",Calculations!AH30)</f>
        <v>9128202613651.375</v>
      </c>
      <c r="AI30">
        <f>IF(ISBLANK(Calculations!AI30),"",Calculations!AI30)</f>
        <v>9183638113052.0996</v>
      </c>
      <c r="AJ30">
        <f>IF(ISBLANK(Calculations!AJ30),"",Calculations!AJ30)</f>
        <v>9237383989226.0938</v>
      </c>
      <c r="AK30">
        <f>IF(ISBLANK(Calculations!AK30),"",Calculations!AK30)</f>
        <v>9270120338841.4082</v>
      </c>
      <c r="AL30">
        <f>IF(ISBLANK(Calculations!AL30),"",Calculations!AL30)</f>
        <v>9304586543163.082</v>
      </c>
      <c r="AM30">
        <f>IF(ISBLANK(Calculations!AM30),"",Calculations!AM30)</f>
        <v>9341611403490.3516</v>
      </c>
      <c r="AN30">
        <f>IF(ISBLANK(Calculations!AN30),"",Calculations!AN30)</f>
        <v>9381694690695.3809</v>
      </c>
      <c r="AO30">
        <f>IF(ISBLANK(Calculations!AO30),"",Calculations!AO30)</f>
        <v>9424975537507.8047</v>
      </c>
      <c r="AP30">
        <f>IF(ISBLANK(Calculations!AP30),"",Calculations!AP30)</f>
        <v>9470845847695.4844</v>
      </c>
      <c r="AQ30">
        <f>IF(ISBLANK(Calculations!AQ30),"",Calculations!AQ30)</f>
        <v>9519081927453.5215</v>
      </c>
      <c r="AR30">
        <f>IF(ISBLANK(Calculations!AR30),"",Calculations!AR30)</f>
        <v>9568983886503.0234</v>
      </c>
      <c r="AS30">
        <f>IF(ISBLANK(Calculations!AS30),"",Calculations!AS30)</f>
        <v>9619974107072.4336</v>
      </c>
      <c r="AT30">
        <f>IF(ISBLANK(Calculations!AT30),"",Calculations!AT30)</f>
        <v>9672077244772.5645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0.83371845880766715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0.83371845880766715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0.83371845880766715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0.83371845880766715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0.83371845880766715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0.83371845880766715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0.83371845880766715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0.83371845880766715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0.83371845880766715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0.31027337408596878</v>
      </c>
      <c r="K43">
        <f>IF(ISBLANK(Calculations!K43),"",Calculations!K43)</f>
        <v>0.83371845880766715</v>
      </c>
      <c r="L43" t="str">
        <f>IF(ISBLANK(Calculations!L43),"",Calculations!L43)</f>
        <v>RESIDENTIAL</v>
      </c>
      <c r="M43" t="str">
        <f>IF(ISBLANK(Calculations!M43),"",Calculations!M43)</f>
        <v>appl</v>
      </c>
      <c r="N43" t="str">
        <f>IF(ISBLANK(Calculations!N43),"",Calculations!N43)</f>
        <v>electricity</v>
      </c>
      <c r="O43">
        <f t="shared" si="0"/>
        <v>33558121968884.578</v>
      </c>
      <c r="P43">
        <f>IF(ISBLANK(Calculations!P43),"",Calculations!P43)</f>
        <v>33558121968884.578</v>
      </c>
      <c r="Q43">
        <f>IF(ISBLANK(Calculations!Q43),"",Calculations!Q43)</f>
        <v>33558121968884.578</v>
      </c>
      <c r="R43">
        <f>IF(ISBLANK(Calculations!R43),"",Calculations!R43)</f>
        <v>33445719202531.602</v>
      </c>
      <c r="S43">
        <f>IF(ISBLANK(Calculations!S43),"",Calculations!S43)</f>
        <v>33336182810935.105</v>
      </c>
      <c r="T43">
        <f>IF(ISBLANK(Calculations!T43),"",Calculations!T43)</f>
        <v>33239058246748.137</v>
      </c>
      <c r="U43">
        <f>IF(ISBLANK(Calculations!U43),"",Calculations!U43)</f>
        <v>33165046557173.387</v>
      </c>
      <c r="V43">
        <f>IF(ISBLANK(Calculations!V43),"",Calculations!V43)</f>
        <v>33124418576877.699</v>
      </c>
      <c r="W43">
        <f>IF(ISBLANK(Calculations!W43),"",Calculations!W43)</f>
        <v>33119658851177.035</v>
      </c>
      <c r="X43">
        <f>IF(ISBLANK(Calculations!X43),"",Calculations!X43)</f>
        <v>33149122686308.855</v>
      </c>
      <c r="Y43">
        <f>IF(ISBLANK(Calculations!Y43),"",Calculations!Y43)</f>
        <v>33208979385480.23</v>
      </c>
      <c r="Z43">
        <f>IF(ISBLANK(Calculations!Z43),"",Calculations!Z43)</f>
        <v>33305334878063.648</v>
      </c>
      <c r="AA43">
        <f>IF(ISBLANK(Calculations!AA43),"",Calculations!AA43)</f>
        <v>33442052991755.113</v>
      </c>
      <c r="AB43">
        <f>IF(ISBLANK(Calculations!AB43),"",Calculations!AB43)</f>
        <v>33610139663810.129</v>
      </c>
      <c r="AC43">
        <f>IF(ISBLANK(Calculations!AC43),"",Calculations!AC43)</f>
        <v>33803015829132.031</v>
      </c>
      <c r="AD43">
        <f>IF(ISBLANK(Calculations!AD43),"",Calculations!AD43)</f>
        <v>34022564195372.184</v>
      </c>
      <c r="AE43">
        <f>IF(ISBLANK(Calculations!AE43),"",Calculations!AE43)</f>
        <v>34264960824310.867</v>
      </c>
      <c r="AF43">
        <f>IF(ISBLANK(Calculations!AF43),"",Calculations!AF43)</f>
        <v>34524271796170.688</v>
      </c>
      <c r="AG43">
        <f>IF(ISBLANK(Calculations!AG43),"",Calculations!AG43)</f>
        <v>34793013404117.562</v>
      </c>
      <c r="AH43">
        <f>IF(ISBLANK(Calculations!AH43),"",Calculations!AH43)</f>
        <v>35067966726743.336</v>
      </c>
      <c r="AI43">
        <f>IF(ISBLANK(Calculations!AI43),"",Calculations!AI43)</f>
        <v>35346497936528.25</v>
      </c>
      <c r="AJ43">
        <f>IF(ISBLANK(Calculations!AJ43),"",Calculations!AJ43)</f>
        <v>35626802064949.164</v>
      </c>
      <c r="AK43">
        <f>IF(ISBLANK(Calculations!AK43),"",Calculations!AK43)</f>
        <v>35813228697801.82</v>
      </c>
      <c r="AL43">
        <f>IF(ISBLANK(Calculations!AL43),"",Calculations!AL43)</f>
        <v>35999820913565.648</v>
      </c>
      <c r="AM43">
        <f>IF(ISBLANK(Calculations!AM43),"",Calculations!AM43)</f>
        <v>36186070638538.312</v>
      </c>
      <c r="AN43">
        <f>IF(ISBLANK(Calculations!AN43),"",Calculations!AN43)</f>
        <v>36371265358261.75</v>
      </c>
      <c r="AO43">
        <f>IF(ISBLANK(Calculations!AO43),"",Calculations!AO43)</f>
        <v>36556292973901.742</v>
      </c>
      <c r="AP43">
        <f>IF(ISBLANK(Calculations!AP43),"",Calculations!AP43)</f>
        <v>36740214361611.297</v>
      </c>
      <c r="AQ43">
        <f>IF(ISBLANK(Calculations!AQ43),"",Calculations!AQ43)</f>
        <v>36924206197465.477</v>
      </c>
      <c r="AR43">
        <f>IF(ISBLANK(Calculations!AR43),"",Calculations!AR43)</f>
        <v>37108062240297.82</v>
      </c>
      <c r="AS43">
        <f>IF(ISBLANK(Calculations!AS43),"",Calculations!AS43)</f>
        <v>37290704676434.695</v>
      </c>
      <c r="AT43">
        <f>IF(ISBLANK(Calculations!AT43),"",Calculations!AT43)</f>
        <v>37472745094543.945</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0.83371845880766715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0.36466726511974107</v>
      </c>
      <c r="K45">
        <f>IF(ISBLANK(Calculations!K45),"",Calculations!K45)</f>
        <v>0.83371845880766715</v>
      </c>
      <c r="L45" t="str">
        <f>IF(ISBLANK(Calculations!L45),"",Calculations!L45)</f>
        <v>RESIDENTIAL</v>
      </c>
      <c r="M45" t="str">
        <f>IF(ISBLANK(Calculations!M45),"",Calculations!M45)</f>
        <v>appl</v>
      </c>
      <c r="N45" t="str">
        <f>IF(ISBLANK(Calculations!N45),"",Calculations!N45)</f>
        <v>natural gas</v>
      </c>
      <c r="O45">
        <f t="shared" si="0"/>
        <v>29564468753485.316</v>
      </c>
      <c r="P45">
        <f>IF(ISBLANK(Calculations!P45),"",Calculations!P45)</f>
        <v>29564468753485.316</v>
      </c>
      <c r="Q45">
        <f>IF(ISBLANK(Calculations!Q45),"",Calculations!Q45)</f>
        <v>29564468753485.316</v>
      </c>
      <c r="R45">
        <f>IF(ISBLANK(Calculations!R45),"",Calculations!R45)</f>
        <v>29686406255956.77</v>
      </c>
      <c r="S45">
        <f>IF(ISBLANK(Calculations!S45),"",Calculations!S45)</f>
        <v>29812739342526.691</v>
      </c>
      <c r="T45">
        <f>IF(ISBLANK(Calculations!T45),"",Calculations!T45)</f>
        <v>29948379323766.586</v>
      </c>
      <c r="U45">
        <f>IF(ISBLANK(Calculations!U45),"",Calculations!U45)</f>
        <v>30099818797002.746</v>
      </c>
      <c r="V45">
        <f>IF(ISBLANK(Calculations!V45),"",Calculations!V45)</f>
        <v>30274008555232.066</v>
      </c>
      <c r="W45">
        <f>IF(ISBLANK(Calculations!W45),"",Calculations!W45)</f>
        <v>30468512289484.742</v>
      </c>
      <c r="X45">
        <f>IF(ISBLANK(Calculations!X45),"",Calculations!X45)</f>
        <v>30676807349600.734</v>
      </c>
      <c r="Y45">
        <f>IF(ISBLANK(Calculations!Y45),"",Calculations!Y45)</f>
        <v>30892539670311.809</v>
      </c>
      <c r="Z45">
        <f>IF(ISBLANK(Calculations!Z45),"",Calculations!Z45)</f>
        <v>31121014610756.902</v>
      </c>
      <c r="AA45">
        <f>IF(ISBLANK(Calculations!AA45),"",Calculations!AA45)</f>
        <v>31361469464651.82</v>
      </c>
      <c r="AB45">
        <f>IF(ISBLANK(Calculations!AB45),"",Calculations!AB45)</f>
        <v>31605467640949.953</v>
      </c>
      <c r="AC45">
        <f>IF(ISBLANK(Calculations!AC45),"",Calculations!AC45)</f>
        <v>31849921559985.012</v>
      </c>
      <c r="AD45">
        <f>IF(ISBLANK(Calculations!AD45),"",Calculations!AD45)</f>
        <v>32101515444249.664</v>
      </c>
      <c r="AE45">
        <f>IF(ISBLANK(Calculations!AE45),"",Calculations!AE45)</f>
        <v>32360692888108.207</v>
      </c>
      <c r="AF45">
        <f>IF(ISBLANK(Calculations!AF45),"",Calculations!AF45)</f>
        <v>32624807298542.863</v>
      </c>
      <c r="AG45">
        <f>IF(ISBLANK(Calculations!AG45),"",Calculations!AG45)</f>
        <v>32889562009130.887</v>
      </c>
      <c r="AH45">
        <f>IF(ISBLANK(Calculations!AH45),"",Calculations!AH45)</f>
        <v>33154902681758.066</v>
      </c>
      <c r="AI45">
        <f>IF(ISBLANK(Calculations!AI45),"",Calculations!AI45)</f>
        <v>33419515399628.402</v>
      </c>
      <c r="AJ45">
        <f>IF(ISBLANK(Calculations!AJ45),"",Calculations!AJ45)</f>
        <v>33682712729050.223</v>
      </c>
      <c r="AK45">
        <f>IF(ISBLANK(Calculations!AK45),"",Calculations!AK45)</f>
        <v>33847965467156.336</v>
      </c>
      <c r="AL45">
        <f>IF(ISBLANK(Calculations!AL45),"",Calculations!AL45)</f>
        <v>34012298249796.723</v>
      </c>
      <c r="AM45">
        <f>IF(ISBLANK(Calculations!AM45),"",Calculations!AM45)</f>
        <v>34176210368558.23</v>
      </c>
      <c r="AN45">
        <f>IF(ISBLANK(Calculations!AN45),"",Calculations!AN45)</f>
        <v>34339669498927.977</v>
      </c>
      <c r="AO45">
        <f>IF(ISBLANK(Calculations!AO45),"",Calculations!AO45)</f>
        <v>34503765371007.23</v>
      </c>
      <c r="AP45">
        <f>IF(ISBLANK(Calculations!AP45),"",Calculations!AP45)</f>
        <v>34667534099670.426</v>
      </c>
      <c r="AQ45">
        <f>IF(ISBLANK(Calculations!AQ45),"",Calculations!AQ45)</f>
        <v>34832604660041.891</v>
      </c>
      <c r="AR45">
        <f>IF(ISBLANK(Calculations!AR45),"",Calculations!AR45)</f>
        <v>34998392586933.086</v>
      </c>
      <c r="AS45">
        <f>IF(ISBLANK(Calculations!AS45),"",Calculations!AS45)</f>
        <v>35164278800534.867</v>
      </c>
      <c r="AT45">
        <f>IF(ISBLANK(Calculations!AT45),"",Calculations!AT45)</f>
        <v>35330941093225.672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6.8715735414230684E-3</v>
      </c>
      <c r="K46">
        <f>IF(ISBLANK(Calculations!K46),"",Calculations!K46)</f>
        <v>0.83371845880766715</v>
      </c>
      <c r="L46" t="str">
        <f>IF(ISBLANK(Calculations!L46),"",Calculations!L46)</f>
        <v>RESIDENTIAL</v>
      </c>
      <c r="M46" t="str">
        <f>IF(ISBLANK(Calculations!M46),"",Calculations!M46)</f>
        <v>appl</v>
      </c>
      <c r="N46" t="str">
        <f>IF(ISBLANK(Calculations!N46),"",Calculations!N46)</f>
        <v>petroleum diesel</v>
      </c>
      <c r="O46">
        <f t="shared" si="0"/>
        <v>23471539707.301399</v>
      </c>
      <c r="P46">
        <f>IF(ISBLANK(Calculations!P46),"",Calculations!P46)</f>
        <v>23471539707.301399</v>
      </c>
      <c r="Q46">
        <f>IF(ISBLANK(Calculations!Q46),"",Calculations!Q46)</f>
        <v>23471539707.301399</v>
      </c>
      <c r="R46">
        <f>IF(ISBLANK(Calculations!R46),"",Calculations!R46)</f>
        <v>22596388576.851986</v>
      </c>
      <c r="S46">
        <f>IF(ISBLANK(Calculations!S46),"",Calculations!S46)</f>
        <v>21756645474.16877</v>
      </c>
      <c r="T46">
        <f>IF(ISBLANK(Calculations!T46),"",Calculations!T46)</f>
        <v>20975037291.249378</v>
      </c>
      <c r="U46">
        <f>IF(ISBLANK(Calculations!U46),"",Calculations!U46)</f>
        <v>20278547759.183006</v>
      </c>
      <c r="V46">
        <f>IF(ISBLANK(Calculations!V46),"",Calculations!V46)</f>
        <v>19695502334.453148</v>
      </c>
      <c r="W46">
        <f>IF(ISBLANK(Calculations!W46),"",Calculations!W46)</f>
        <v>19238369584.524998</v>
      </c>
      <c r="X46">
        <f>IF(ISBLANK(Calculations!X46),"",Calculations!X46)</f>
        <v>18906538954.125221</v>
      </c>
      <c r="Y46">
        <f>IF(ISBLANK(Calculations!Y46),"",Calculations!Y46)</f>
        <v>18688717573.000797</v>
      </c>
      <c r="Z46">
        <f>IF(ISBLANK(Calculations!Z46),"",Calculations!Z46)</f>
        <v>18574415063.818859</v>
      </c>
      <c r="AA46">
        <f>IF(ISBLANK(Calculations!AA46),"",Calculations!AA46)</f>
        <v>18544602532.929134</v>
      </c>
      <c r="AB46">
        <f>IF(ISBLANK(Calculations!AB46),"",Calculations!AB46)</f>
        <v>18573776316.409534</v>
      </c>
      <c r="AC46">
        <f>IF(ISBLANK(Calculations!AC46),"",Calculations!AC46)</f>
        <v>18641453676.839554</v>
      </c>
      <c r="AD46">
        <f>IF(ISBLANK(Calculations!AD46),"",Calculations!AD46)</f>
        <v>18738284957.764927</v>
      </c>
      <c r="AE46">
        <f>IF(ISBLANK(Calculations!AE46),"",Calculations!AE46)</f>
        <v>18854245024.8867</v>
      </c>
      <c r="AF46">
        <f>IF(ISBLANK(Calculations!AF46),"",Calculations!AF46)</f>
        <v>18981006812.880608</v>
      </c>
      <c r="AG46">
        <f>IF(ISBLANK(Calculations!AG46),"",Calculations!AG46)</f>
        <v>19111408039.995205</v>
      </c>
      <c r="AH46">
        <f>IF(ISBLANK(Calculations!AH46),"",Calculations!AH46)</f>
        <v>19243712080.153248</v>
      </c>
      <c r="AI46">
        <f>IF(ISBLANK(Calculations!AI46),"",Calculations!AI46)</f>
        <v>19376385436.500927</v>
      </c>
      <c r="AJ46">
        <f>IF(ISBLANK(Calculations!AJ46),"",Calculations!AJ46)</f>
        <v>19508622378.150013</v>
      </c>
      <c r="AK46">
        <f>IF(ISBLANK(Calculations!AK46),"",Calculations!AK46)</f>
        <v>19597846158.973331</v>
      </c>
      <c r="AL46">
        <f>IF(ISBLANK(Calculations!AL46),"",Calculations!AL46)</f>
        <v>19687043819.968376</v>
      </c>
      <c r="AM46">
        <f>IF(ISBLANK(Calculations!AM46),"",Calculations!AM46)</f>
        <v>19776614358.664265</v>
      </c>
      <c r="AN46">
        <f>IF(ISBLANK(Calculations!AN46),"",Calculations!AN46)</f>
        <v>19866613891.187244</v>
      </c>
      <c r="AO46">
        <f>IF(ISBLANK(Calculations!AO46),"",Calculations!AO46)</f>
        <v>19957713343.423618</v>
      </c>
      <c r="AP46">
        <f>IF(ISBLANK(Calculations!AP46),"",Calculations!AP46)</f>
        <v>20049211935.070034</v>
      </c>
      <c r="AQ46">
        <f>IF(ISBLANK(Calculations!AQ46),"",Calculations!AQ46)</f>
        <v>20142027402.938999</v>
      </c>
      <c r="AR46">
        <f>IF(ISBLANK(Calculations!AR46),"",Calculations!AR46)</f>
        <v>20235719870.28183</v>
      </c>
      <c r="AS46">
        <f>IF(ISBLANK(Calculations!AS46),"",Calculations!AS46)</f>
        <v>20329862278.376011</v>
      </c>
      <c r="AT46">
        <f>IF(ISBLANK(Calculations!AT46),"",Calculations!AT46)</f>
        <v>20424826265.590824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0.83371845880766715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0.83371845880766715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0.83371845880766715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0.83371845880766715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0.20037175997963697</v>
      </c>
      <c r="K51">
        <f>IF(ISBLANK(Calculations!K51),"",Calculations!K51)</f>
        <v>0.83371845880766715</v>
      </c>
      <c r="L51" t="str">
        <f>IF(ISBLANK(Calculations!L51),"",Calculations!L51)</f>
        <v>RESIDENTIAL</v>
      </c>
      <c r="M51" t="str">
        <f>IF(ISBLANK(Calculations!M51),"",Calculations!M51)</f>
        <v>appl</v>
      </c>
      <c r="N51" t="str">
        <f>IF(ISBLANK(Calculations!N51),"",Calculations!N51)</f>
        <v>LPG propane or butane</v>
      </c>
      <c r="O51">
        <f t="shared" si="0"/>
        <v>1563454969205.0747</v>
      </c>
      <c r="P51">
        <f>IF(ISBLANK(Calculations!P51),"",Calculations!P51)</f>
        <v>1563454969205.0747</v>
      </c>
      <c r="Q51">
        <f>IF(ISBLANK(Calculations!Q51),"",Calculations!Q51)</f>
        <v>1563454969205.0747</v>
      </c>
      <c r="R51">
        <f>IF(ISBLANK(Calculations!R51),"",Calculations!R51)</f>
        <v>1532307504943.8374</v>
      </c>
      <c r="S51">
        <f>IF(ISBLANK(Calculations!S51),"",Calculations!S51)</f>
        <v>1507831383145.6533</v>
      </c>
      <c r="T51">
        <f>IF(ISBLANK(Calculations!T51),"",Calculations!T51)</f>
        <v>1489608503341.0322</v>
      </c>
      <c r="U51">
        <f>IF(ISBLANK(Calculations!U51),"",Calculations!U51)</f>
        <v>1477023386890.0562</v>
      </c>
      <c r="V51">
        <f>IF(ISBLANK(Calculations!V51),"",Calculations!V51)</f>
        <v>1469340605075.918</v>
      </c>
      <c r="W51">
        <f>IF(ISBLANK(Calculations!W51),"",Calculations!W51)</f>
        <v>1465787987216.7722</v>
      </c>
      <c r="X51">
        <f>IF(ISBLANK(Calculations!X51),"",Calculations!X51)</f>
        <v>1465592771319.3098</v>
      </c>
      <c r="Y51">
        <f>IF(ISBLANK(Calculations!Y51),"",Calculations!Y51)</f>
        <v>1467936527807.448</v>
      </c>
      <c r="Z51">
        <f>IF(ISBLANK(Calculations!Z51),"",Calculations!Z51)</f>
        <v>1472538407523.7974</v>
      </c>
      <c r="AA51">
        <f>IF(ISBLANK(Calculations!AA51),"",Calculations!AA51)</f>
        <v>1478842926424.0295</v>
      </c>
      <c r="AB51">
        <f>IF(ISBLANK(Calculations!AB51),"",Calculations!AB51)</f>
        <v>1486136956696.5386</v>
      </c>
      <c r="AC51">
        <f>IF(ISBLANK(Calculations!AC51),"",Calculations!AC51)</f>
        <v>1494064928508.0376</v>
      </c>
      <c r="AD51">
        <f>IF(ISBLANK(Calculations!AD51),"",Calculations!AD51)</f>
        <v>1502639234956.3555</v>
      </c>
      <c r="AE51">
        <f>IF(ISBLANK(Calculations!AE51),"",Calculations!AE51)</f>
        <v>1511734961563.6453</v>
      </c>
      <c r="AF51">
        <f>IF(ISBLANK(Calculations!AF51),"",Calculations!AF51)</f>
        <v>1521172268902.4277</v>
      </c>
      <c r="AG51">
        <f>IF(ISBLANK(Calculations!AG51),"",Calculations!AG51)</f>
        <v>1530744000301.3171</v>
      </c>
      <c r="AH51">
        <f>IF(ISBLANK(Calculations!AH51),"",Calculations!AH51)</f>
        <v>1540428457817.219</v>
      </c>
      <c r="AI51">
        <f>IF(ISBLANK(Calculations!AI51),"",Calculations!AI51)</f>
        <v>1550156068578.061</v>
      </c>
      <c r="AJ51">
        <f>IF(ISBLANK(Calculations!AJ51),"",Calculations!AJ51)</f>
        <v>1559917461062.925</v>
      </c>
      <c r="AK51">
        <f>IF(ISBLANK(Calculations!AK51),"",Calculations!AK51)</f>
        <v>1567697825968.8459</v>
      </c>
      <c r="AL51">
        <f>IF(ISBLANK(Calculations!AL51),"",Calculations!AL51)</f>
        <v>1575405246009.9365</v>
      </c>
      <c r="AM51">
        <f>IF(ISBLANK(Calculations!AM51),"",Calculations!AM51)</f>
        <v>1583059392680.3528</v>
      </c>
      <c r="AN51">
        <f>IF(ISBLANK(Calculations!AN51),"",Calculations!AN51)</f>
        <v>1590658227362.905</v>
      </c>
      <c r="AO51">
        <f>IF(ISBLANK(Calculations!AO51),"",Calculations!AO51)</f>
        <v>1598249904636.2283</v>
      </c>
      <c r="AP51">
        <f>IF(ISBLANK(Calculations!AP51),"",Calculations!AP51)</f>
        <v>1605807786191.4858</v>
      </c>
      <c r="AQ51">
        <f>IF(ISBLANK(Calculations!AQ51),"",Calculations!AQ51)</f>
        <v>1613418959536.6228</v>
      </c>
      <c r="AR51">
        <f>IF(ISBLANK(Calculations!AR51),"",Calculations!AR51)</f>
        <v>1621060517336.6704</v>
      </c>
      <c r="AS51">
        <f>IF(ISBLANK(Calculations!AS51),"",Calculations!AS51)</f>
        <v>1628715216976.2964</v>
      </c>
      <c r="AT51">
        <f>IF(ISBLANK(Calculations!AT51),"",Calculations!AT51)</f>
        <v>1636416399697.3374</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0.83371845880766715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0.42650205456687984</v>
      </c>
      <c r="K56">
        <f>IF(ISBLANK(Calculations!K56),"",Calculations!K56)</f>
        <v>0.83371845880766715</v>
      </c>
      <c r="L56" t="str">
        <f>IF(ISBLANK(Calculations!L56),"",Calculations!L56)</f>
        <v>RESIDENTIAL</v>
      </c>
      <c r="M56" t="str">
        <f>IF(ISBLANK(Calculations!M56),"",Calculations!M56)</f>
        <v>other</v>
      </c>
      <c r="N56" t="str">
        <f>IF(ISBLANK(Calculations!N56),"",Calculations!N56)</f>
        <v>electricity</v>
      </c>
      <c r="O56">
        <f t="shared" si="0"/>
        <v>46129024152647.93</v>
      </c>
      <c r="P56">
        <f>IF(ISBLANK(Calculations!P56),"",Calculations!P56)</f>
        <v>46129024152647.93</v>
      </c>
      <c r="Q56">
        <f>IF(ISBLANK(Calculations!Q56),"",Calculations!Q56)</f>
        <v>46129024152647.93</v>
      </c>
      <c r="R56">
        <f>IF(ISBLANK(Calculations!R56),"",Calculations!R56)</f>
        <v>45461189501434.477</v>
      </c>
      <c r="S56">
        <f>IF(ISBLANK(Calculations!S56),"",Calculations!S56)</f>
        <v>44575536712144.359</v>
      </c>
      <c r="T56">
        <f>IF(ISBLANK(Calculations!T56),"",Calculations!T56)</f>
        <v>43855534582774.172</v>
      </c>
      <c r="U56">
        <f>IF(ISBLANK(Calculations!U56),"",Calculations!U56)</f>
        <v>43193043396154.953</v>
      </c>
      <c r="V56">
        <f>IF(ISBLANK(Calculations!V56),"",Calculations!V56)</f>
        <v>42447606235709.289</v>
      </c>
      <c r="W56">
        <f>IF(ISBLANK(Calculations!W56),"",Calculations!W56)</f>
        <v>41761454657877.906</v>
      </c>
      <c r="X56">
        <f>IF(ISBLANK(Calculations!X56),"",Calculations!X56)</f>
        <v>41165141925422.539</v>
      </c>
      <c r="Y56">
        <f>IF(ISBLANK(Calculations!Y56),"",Calculations!Y56)</f>
        <v>40610185258872.016</v>
      </c>
      <c r="Z56">
        <f>IF(ISBLANK(Calculations!Z56),"",Calculations!Z56)</f>
        <v>40028044748709.977</v>
      </c>
      <c r="AA56">
        <f>IF(ISBLANK(Calculations!AA56),"",Calculations!AA56)</f>
        <v>39410235303564.734</v>
      </c>
      <c r="AB56">
        <f>IF(ISBLANK(Calculations!AB56),"",Calculations!AB56)</f>
        <v>38785900386416.672</v>
      </c>
      <c r="AC56">
        <f>IF(ISBLANK(Calculations!AC56),"",Calculations!AC56)</f>
        <v>38206087825885.047</v>
      </c>
      <c r="AD56">
        <f>IF(ISBLANK(Calculations!AD56),"",Calculations!AD56)</f>
        <v>37667029624337.469</v>
      </c>
      <c r="AE56">
        <f>IF(ISBLANK(Calculations!AE56),"",Calculations!AE56)</f>
        <v>37148535326877.125</v>
      </c>
      <c r="AF56">
        <f>IF(ISBLANK(Calculations!AF56),"",Calculations!AF56)</f>
        <v>36626576677388</v>
      </c>
      <c r="AG56">
        <f>IF(ISBLANK(Calculations!AG56),"",Calculations!AG56)</f>
        <v>36088055730782.508</v>
      </c>
      <c r="AH56">
        <f>IF(ISBLANK(Calculations!AH56),"",Calculations!AH56)</f>
        <v>35547350164578.82</v>
      </c>
      <c r="AI56">
        <f>IF(ISBLANK(Calculations!AI56),"",Calculations!AI56)</f>
        <v>34964001587002.305</v>
      </c>
      <c r="AJ56">
        <f>IF(ISBLANK(Calculations!AJ56),"",Calculations!AJ56)</f>
        <v>34314575305106.156</v>
      </c>
      <c r="AK56">
        <f>IF(ISBLANK(Calculations!AK56),"",Calculations!AK56)</f>
        <v>33459327794973.004</v>
      </c>
      <c r="AL56">
        <f>IF(ISBLANK(Calculations!AL56),"",Calculations!AL56)</f>
        <v>32560790194214.641</v>
      </c>
      <c r="AM56">
        <f>IF(ISBLANK(Calculations!AM56),"",Calculations!AM56)</f>
        <v>31638705051376.633</v>
      </c>
      <c r="AN56">
        <f>IF(ISBLANK(Calculations!AN56),"",Calculations!AN56)</f>
        <v>30695014069574</v>
      </c>
      <c r="AO56">
        <f>IF(ISBLANK(Calculations!AO56),"",Calculations!AO56)</f>
        <v>29726354111979.438</v>
      </c>
      <c r="AP56">
        <f>IF(ISBLANK(Calculations!AP56),"",Calculations!AP56)</f>
        <v>28715848299976.98</v>
      </c>
      <c r="AQ56">
        <f>IF(ISBLANK(Calculations!AQ56),"",Calculations!AQ56)</f>
        <v>27643326421710.809</v>
      </c>
      <c r="AR56">
        <f>IF(ISBLANK(Calculations!AR56),"",Calculations!AR56)</f>
        <v>27493765488622.312</v>
      </c>
      <c r="AS56">
        <f>IF(ISBLANK(Calculations!AS56),"",Calculations!AS56)</f>
        <v>27477690653222.637</v>
      </c>
      <c r="AT56">
        <f>IF(ISBLANK(Calculations!AT56),"",Calculations!AT56)</f>
        <v>27452264463934.918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0.83371845880766715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0.83371845880766715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0.83371845880766715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0.83371845880766715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0.83371845880766715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0.83371845880766715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0.83371845880766715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0.83371845880766715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0.83371845880766715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0.17429459913593748</v>
      </c>
      <c r="K69">
        <f>IF(ISBLANK(Calculations!K69),"",Calculations!K69)</f>
        <v>0.1662815411923329</v>
      </c>
      <c r="L69" t="str">
        <f>IF(ISBLANK(Calculations!L69),"",Calculations!L69)</f>
        <v>RESIDENTIAL</v>
      </c>
      <c r="M69" t="str">
        <f>IF(ISBLANK(Calculations!M69),"",Calculations!M69)</f>
        <v>heating</v>
      </c>
      <c r="N69" t="str">
        <f>IF(ISBLANK(Calculations!N69),"",Calculations!N69)</f>
        <v>electricity</v>
      </c>
      <c r="O69">
        <f t="shared" si="0"/>
        <v>3756497073595.4097</v>
      </c>
      <c r="P69">
        <f>IF(ISBLANK(Calculations!P69),"",Calculations!P69)-(SUMIFS(BDEQ!B:B,BDEQ!$AG:$AG,About!$B$2,BDEQ!$AH:$AH,$I69)*BDEQ!$C$2*$J69*$K69)</f>
        <v>3756497073595.4097</v>
      </c>
      <c r="Q69">
        <f>IF(ISBLANK(Calculations!Q69),"",Calculations!Q69)-(SUMIFS(BDEQ!C:C,BDEQ!$AG:$AG,About!$B$2,BDEQ!$AH:$AH,$I69)*BDEQ!$C$2*$J69*$K69)</f>
        <v>3756497073595.4097</v>
      </c>
      <c r="R69">
        <f>IF(ISBLANK(Calculations!R69),"",Calculations!R69)-(SUMIFS(BDEQ!D:D,BDEQ!$AG:$AG,About!$B$2,BDEQ!$AH:$AH,$I69)*BDEQ!$C$2*$J69*$K69)</f>
        <v>3788311314711.0479</v>
      </c>
      <c r="S69" s="99">
        <f>IF(ISBLANK(Calculations!S69),"",Calculations!S69+('IRA Buildings Changes'!$G$39/($AB$68-$R$68)*(S68-$R$68)))-(SUMIFS(BDEQ!E:E,BDEQ!$AG:$AG,About!$B$2,BDEQ!$AH:$AH,$I69)*BDEQ!$C$2*$J69*$K69)</f>
        <v>3820376800524.4492</v>
      </c>
      <c r="T69" s="99">
        <f>IF(ISBLANK(Calculations!T69),"",Calculations!T69+('IRA Buildings Changes'!$G$39/($AB$68-$R$68)*(T68-$R$68)))-(SUMIFS(BDEQ!F:F,BDEQ!$AG:$AG,About!$B$2,BDEQ!$AH:$AH,$I69)*BDEQ!$C$2*$J69*$K69)</f>
        <v>3854135867871.7314</v>
      </c>
      <c r="U69" s="99">
        <f>IF(ISBLANK(Calculations!U69),"",Calculations!U69+('IRA Buildings Changes'!$G$39/($AB$68-$R$68)*(U68-$R$68)))-(SUMIFS(BDEQ!G:G,BDEQ!$AG:$AG,About!$B$2,BDEQ!$AH:$AH,$I69)*BDEQ!$C$2*$J69*$K69)</f>
        <v>3885556858395.1392</v>
      </c>
      <c r="V69" s="99">
        <f>IF(ISBLANK(Calculations!V69),"",Calculations!V69+('IRA Buildings Changes'!$G$39/($AB$68-$R$68)*(V68-$R$68)))-(SUMIFS(BDEQ!H:H,BDEQ!$AG:$AG,About!$B$2,BDEQ!$AH:$AH,$I69)*BDEQ!$C$2*$J69*$K69)</f>
        <v>3916751741229.3081</v>
      </c>
      <c r="W69" s="99">
        <f>IF(ISBLANK(Calculations!W69),"",Calculations!W69+('IRA Buildings Changes'!$G$39/($AB$68-$R$68)*(W68-$R$68)))-(SUMIFS(BDEQ!I:I,BDEQ!$AG:$AG,About!$B$2,BDEQ!$AH:$AH,$I69)*BDEQ!$C$2*$J69*$K69)</f>
        <v>3948670731235.4175</v>
      </c>
      <c r="X69" s="99">
        <f>IF(ISBLANK(Calculations!X69),"",Calculations!X69+('IRA Buildings Changes'!$G$39/($AB$68-$R$68)*(X68-$R$68)))-(SUMIFS(BDEQ!J:J,BDEQ!$AG:$AG,About!$B$2,BDEQ!$AH:$AH,$I69)*BDEQ!$C$2*$J69*$K69)</f>
        <v>3980873810321.8047</v>
      </c>
      <c r="Y69" s="99">
        <f>IF(ISBLANK(Calculations!Y69),"",Calculations!Y69+('IRA Buildings Changes'!$G$39/($AB$68-$R$68)*(Y68-$R$68)))-(SUMIFS(BDEQ!K:K,BDEQ!$AG:$AG,About!$B$2,BDEQ!$AH:$AH,$I69)*BDEQ!$C$2*$J69*$K69)</f>
        <v>4014114635297.0342</v>
      </c>
      <c r="Z69" s="99">
        <f>IF(ISBLANK(Calculations!Z69),"",Calculations!Z69+('IRA Buildings Changes'!$G$39/($AB$68-$R$68)*(Z68-$R$68)))-(SUMIFS(BDEQ!L:L,BDEQ!$AG:$AG,About!$B$2,BDEQ!$AH:$AH,$I69)*BDEQ!$C$2*$J69*$K69)</f>
        <v>4048325311923.1509</v>
      </c>
      <c r="AA69" s="99">
        <f>IF(ISBLANK(Calculations!AA69),"",Calculations!AA69+('IRA Buildings Changes'!$G$39/($AB$68-$R$68)*(AA68-$R$68)))-(SUMIFS(BDEQ!M:M,BDEQ!$AG:$AG,About!$B$2,BDEQ!$AH:$AH,$I69)*BDEQ!$C$2*$J69*$K69)</f>
        <v>4083227813352.2979</v>
      </c>
      <c r="AB69" s="98">
        <f>IF(ISBLANK(Calculations!AB69),"",Calculations!AB69 + 'IRA Buildings Changes'!$G$39)-(SUMIFS(BDEQ!N:N,BDEQ!$AG:$AG,About!$B$2,BDEQ!$AH:$AH,$I69)*BDEQ!$C$2*$J69*$K69)</f>
        <v>4118770524223.5635</v>
      </c>
      <c r="AC69" s="99">
        <f>IF(ISBLANK(Calculations!AC69),"",Calculations!AC69 + 'IRA Buildings Changes'!$G$39)-(SUMIFS(BDEQ!O:O,BDEQ!$AG:$AG,About!$B$2,BDEQ!$AH:$AH,$I69)*BDEQ!$C$2*$J69*$K69)</f>
        <v>4154532694411.1714</v>
      </c>
      <c r="AD69" s="99">
        <f>IF(ISBLANK(Calculations!AD69),"",Calculations!AD69 + 'IRA Buildings Changes'!$G$39)-(SUMIFS(BDEQ!P:P,BDEQ!$AG:$AG,About!$B$2,BDEQ!$AH:$AH,$I69)*BDEQ!$C$2*$J69*$K69)</f>
        <v>4191468272273.9663</v>
      </c>
      <c r="AE69" s="99">
        <f>IF(ISBLANK(Calculations!AE69),"",Calculations!AE69 + 'IRA Buildings Changes'!$G$39)-(SUMIFS(BDEQ!Q:Q,BDEQ!$AG:$AG,About!$B$2,BDEQ!$AH:$AH,$I69)*BDEQ!$C$2*$J69*$K69)</f>
        <v>4229534583957.2778</v>
      </c>
      <c r="AF69" s="99">
        <f>IF(ISBLANK(Calculations!AF69),"",Calculations!AF69 + 'IRA Buildings Changes'!$G$39)-(SUMIFS(BDEQ!R:R,BDEQ!$AG:$AG,About!$B$2,BDEQ!$AH:$AH,$I69)*BDEQ!$C$2*$J69*$K69)</f>
        <v>4268792056050.9907</v>
      </c>
      <c r="AG69" s="99">
        <f>IF(ISBLANK(Calculations!AG69),"",Calculations!AG69 + 'IRA Buildings Changes'!$G$39)-(SUMIFS(BDEQ!S:S,BDEQ!$AG:$AG,About!$B$2,BDEQ!$AH:$AH,$I69)*BDEQ!$C$2*$J69*$K69)</f>
        <v>4311364665212.6431</v>
      </c>
      <c r="AH69" s="99">
        <f>IF(ISBLANK(Calculations!AH69),"",Calculations!AH69 + 'IRA Buildings Changes'!$G$39)-(SUMIFS(BDEQ!T:T,BDEQ!$AG:$AG,About!$B$2,BDEQ!$AH:$AH,$I69)*BDEQ!$C$2*$J69*$K69)</f>
        <v>4356738734911.5127</v>
      </c>
      <c r="AI69" s="99">
        <f>IF(ISBLANK(Calculations!AI69),"",Calculations!AI69 + 'IRA Buildings Changes'!$G$39)-(SUMIFS(BDEQ!U:U,BDEQ!$AG:$AG,About!$B$2,BDEQ!$AH:$AH,$I69)*BDEQ!$C$2*$J69*$K69)</f>
        <v>4400373002851.0723</v>
      </c>
      <c r="AJ69" s="99">
        <f>IF(ISBLANK(Calculations!AJ69),"",Calculations!AJ69 + 'IRA Buildings Changes'!$G$39)-(SUMIFS(BDEQ!V:V,BDEQ!$AG:$AG,About!$B$2,BDEQ!$AH:$AH,$I69)*BDEQ!$C$2*$J69*$K69)</f>
        <v>4443857071933.8867</v>
      </c>
      <c r="AK69" s="99">
        <f>IF(ISBLANK(Calculations!AK69),"",Calculations!AK69 + 'IRA Buildings Changes'!$G$39)-(SUMIFS(BDEQ!W:W,BDEQ!$AG:$AG,About!$B$2,BDEQ!$AH:$AH,$I69)*BDEQ!$C$2*$J69*$K69)</f>
        <v>4461020050553.8467</v>
      </c>
      <c r="AL69" s="99">
        <f>IF(ISBLANK(Calculations!AL69),"",Calculations!AL69 + 'IRA Buildings Changes'!$G$39)-(SUMIFS(BDEQ!X:X,BDEQ!$AG:$AG,About!$B$2,BDEQ!$AH:$AH,$I69)*BDEQ!$C$2*$J69*$K69)</f>
        <v>4477203991218.7061</v>
      </c>
      <c r="AM69" s="99">
        <f>IF(ISBLANK(Calculations!AM69),"",Calculations!AM69 + 'IRA Buildings Changes'!$G$39)-(SUMIFS(BDEQ!Y:Y,BDEQ!$AG:$AG,About!$B$2,BDEQ!$AH:$AH,$I69)*BDEQ!$C$2*$J69*$K69)</f>
        <v>4493340932361.8857</v>
      </c>
      <c r="AN69" s="99">
        <f>IF(ISBLANK(Calculations!AN69),"",Calculations!AN69 + 'IRA Buildings Changes'!$G$39)-(SUMIFS(BDEQ!Z:Z,BDEQ!$AG:$AG,About!$B$2,BDEQ!$AH:$AH,$I69)*BDEQ!$C$2*$J69*$K69)</f>
        <v>4507182987654.7559</v>
      </c>
      <c r="AO69" s="99">
        <f>IF(ISBLANK(Calculations!AO69),"",Calculations!AO69 + 'IRA Buildings Changes'!$G$39)-(SUMIFS(BDEQ!AA:AA,BDEQ!$AG:$AG,About!$B$2,BDEQ!$AH:$AH,$I69)*BDEQ!$C$2*$J69*$K69)</f>
        <v>4519596573785.127</v>
      </c>
      <c r="AP69" s="99">
        <f>IF(ISBLANK(Calculations!AP69),"",Calculations!AP69 + 'IRA Buildings Changes'!$G$39)-(SUMIFS(BDEQ!AB:AB,BDEQ!$AG:$AG,About!$B$2,BDEQ!$AH:$AH,$I69)*BDEQ!$C$2*$J69*$K69)</f>
        <v>4530618488342.7559</v>
      </c>
      <c r="AQ69" s="99">
        <f>IF(ISBLANK(Calculations!AQ69),"",Calculations!AQ69 + 'IRA Buildings Changes'!$G$39)-(SUMIFS(BDEQ!AC:AC,BDEQ!$AG:$AG,About!$B$2,BDEQ!$AH:$AH,$I69)*BDEQ!$C$2*$J69*$K69)</f>
        <v>4540885862053.5537</v>
      </c>
      <c r="AR69" s="99">
        <f>IF(ISBLANK(Calculations!AR69),"",Calculations!AR69 + 'IRA Buildings Changes'!$G$39)-(SUMIFS(BDEQ!AD:AD,BDEQ!$AG:$AG,About!$B$2,BDEQ!$AH:$AH,$I69)*BDEQ!$C$2*$J69*$K69)</f>
        <v>4550050671677.7891</v>
      </c>
      <c r="AS69" s="99">
        <f>IF(ISBLANK(Calculations!AS69),"",Calculations!AS69 + 'IRA Buildings Changes'!$G$39)-(SUMIFS(BDEQ!AE:AE,BDEQ!$AG:$AG,About!$B$2,BDEQ!$AH:$AH,$I69)*BDEQ!$C$2*$J69*$K69)</f>
        <v>4558236647023.8193</v>
      </c>
      <c r="AT69" s="99">
        <f>IF(ISBLANK(Calculations!AT69),"",Calculations!AT69 + 'IRA Buildings Changes'!$G$39)-(SUMIFS(BDEQ!AF:AF,BDEQ!$AG:$AG,About!$B$2,BDEQ!$AH:$AH,$I69)*BDEQ!$C$2*$J69*$K69)</f>
        <v>4565871075740.1006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0.1662815411923329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0.63528694064527058</v>
      </c>
      <c r="K71">
        <f>IF(ISBLANK(Calculations!K71),"",Calculations!K71)</f>
        <v>0.1662815411923329</v>
      </c>
      <c r="L71" t="str">
        <f>IF(ISBLANK(Calculations!L71),"",Calculations!L71)</f>
        <v>RESIDENTIAL</v>
      </c>
      <c r="M71" t="str">
        <f>IF(ISBLANK(Calculations!M71),"",Calculations!M71)</f>
        <v>heating</v>
      </c>
      <c r="N71" t="str">
        <f>IF(ISBLANK(Calculations!N71),"",Calculations!N71)</f>
        <v>natural gas</v>
      </c>
      <c r="O71">
        <f t="shared" si="0"/>
        <v>10272303715180.943</v>
      </c>
      <c r="P71">
        <f>IF(ISBLANK(Calculations!P71),"",Calculations!P71)</f>
        <v>10272303715180.943</v>
      </c>
      <c r="Q71">
        <f>IF(ISBLANK(Calculations!Q71),"",Calculations!Q71)</f>
        <v>10272303715180.943</v>
      </c>
      <c r="R71">
        <f>IF(ISBLANK(Calculations!R71),"",Calculations!R71)</f>
        <v>10322517098445.584</v>
      </c>
      <c r="S71" s="99">
        <f>IF(ISBLANK(Calculations!S71),"",Calculations!S71 + ('IRA Buildings Changes'!$D$39/($AB$68-$R$68)*(S68-$R$68)))</f>
        <v>10033733446353.729</v>
      </c>
      <c r="T71" s="99">
        <f>IF(ISBLANK(Calculations!T71),"",Calculations!T71 + ('IRA Buildings Changes'!$D$39/($AB$68-$R$68)*(T68-$R$68)))</f>
        <v>9744719330371.1387</v>
      </c>
      <c r="U71" s="99">
        <f>IF(ISBLANK(Calculations!U71),"",Calculations!U71 + ('IRA Buildings Changes'!$D$39/($AB$68-$R$68)*(U68-$R$68)))</f>
        <v>9448083882799.5332</v>
      </c>
      <c r="V71" s="99">
        <f>IF(ISBLANK(Calculations!V71),"",Calculations!V71 + ('IRA Buildings Changes'!$D$39/($AB$68-$R$68)*(V68-$R$68)))</f>
        <v>9147568480894.1133</v>
      </c>
      <c r="W71" s="99">
        <f>IF(ISBLANK(Calculations!W71),"",Calculations!W71 + ('IRA Buildings Changes'!$D$39/($AB$68-$R$68)*(W68-$R$68)))</f>
        <v>8851968392938.8691</v>
      </c>
      <c r="X71" s="99">
        <f>IF(ISBLANK(Calculations!X71),"",Calculations!X71 + ('IRA Buildings Changes'!$D$39/($AB$68-$R$68)*(X68-$R$68)))</f>
        <v>8555470392146.6309</v>
      </c>
      <c r="Y71" s="99">
        <f>IF(ISBLANK(Calculations!Y71),"",Calculations!Y71 + ('IRA Buildings Changes'!$D$39/($AB$68-$R$68)*(Y68-$R$68)))</f>
        <v>8254290296619.2236</v>
      </c>
      <c r="Z71" s="99">
        <f>IF(ISBLANK(Calculations!Z71),"",Calculations!Z71 + ('IRA Buildings Changes'!$D$39/($AB$68-$R$68)*(Z68-$R$68)))</f>
        <v>7961044638589.8789</v>
      </c>
      <c r="AA71" s="99">
        <f>IF(ISBLANK(Calculations!AA71),"",Calculations!AA71 + ('IRA Buildings Changes'!$D$39/($AB$68-$R$68)*(AA68-$R$68)))</f>
        <v>7669334975289.9814</v>
      </c>
      <c r="AB71" s="98">
        <f>IF(ISBLANK(Calculations!AB71),"",Calculations!AB71 + 'IRA Buildings Changes'!D39)</f>
        <v>7381058412309.2461</v>
      </c>
      <c r="AC71" s="99">
        <f>IF(ISBLANK(Calculations!AC71),"",Calculations!AC71 + 'IRA Buildings Changes'!$D$39)</f>
        <v>7418887733357.7227</v>
      </c>
      <c r="AD71" s="99">
        <f>IF(ISBLANK(Calculations!AD71),"",Calculations!AD71 + 'IRA Buildings Changes'!$D$39)</f>
        <v>7468869784175.6953</v>
      </c>
      <c r="AE71" s="99">
        <f>IF(ISBLANK(Calculations!AE71),"",Calculations!AE71 + 'IRA Buildings Changes'!$D$39)</f>
        <v>7522470961088.0117</v>
      </c>
      <c r="AF71" s="99">
        <f>IF(ISBLANK(Calculations!AF71),"",Calculations!AF71 + 'IRA Buildings Changes'!$D$39)</f>
        <v>7578178999757.793</v>
      </c>
      <c r="AG71" s="99">
        <f>IF(ISBLANK(Calculations!AG71),"",Calculations!AG71 + 'IRA Buildings Changes'!$D$39)</f>
        <v>7648053183615.9492</v>
      </c>
      <c r="AH71" s="99">
        <f>IF(ISBLANK(Calculations!AH71),"",Calculations!AH71 + 'IRA Buildings Changes'!$D$39)</f>
        <v>7722921943050.6523</v>
      </c>
      <c r="AI71" s="99">
        <f>IF(ISBLANK(Calculations!AI71),"",Calculations!AI71 + 'IRA Buildings Changes'!$D$39)</f>
        <v>7800358061712.3535</v>
      </c>
      <c r="AJ71" s="99">
        <f>IF(ISBLANK(Calculations!AJ71),"",Calculations!AJ71 + 'IRA Buildings Changes'!$D$39)</f>
        <v>7884602109045.0801</v>
      </c>
      <c r="AK71" s="99">
        <f>IF(ISBLANK(Calculations!AK71),"",Calculations!AK71 + 'IRA Buildings Changes'!$D$39)</f>
        <v>7897960988279.2598</v>
      </c>
      <c r="AL71" s="99">
        <f>IF(ISBLANK(Calculations!AL71),"",Calculations!AL71 + 'IRA Buildings Changes'!$D$39)</f>
        <v>7915205052955.3262</v>
      </c>
      <c r="AM71" s="99">
        <f>IF(ISBLANK(Calculations!AM71),"",Calculations!AM71 + 'IRA Buildings Changes'!$D$39)</f>
        <v>7939047624824.3633</v>
      </c>
      <c r="AN71" s="99">
        <f>IF(ISBLANK(Calculations!AN71),"",Calculations!AN71 + 'IRA Buildings Changes'!$D$39)</f>
        <v>7961559777626.748</v>
      </c>
      <c r="AO71" s="99">
        <f>IF(ISBLANK(Calculations!AO71),"",Calculations!AO71 + 'IRA Buildings Changes'!$D$39)</f>
        <v>7985599403298.0684</v>
      </c>
      <c r="AP71" s="99">
        <f>IF(ISBLANK(Calculations!AP71),"",Calculations!AP71 + 'IRA Buildings Changes'!$D$39)</f>
        <v>8009841034126.4883</v>
      </c>
      <c r="AQ71" s="99">
        <f>IF(ISBLANK(Calculations!AQ71),"",Calculations!AQ71 + 'IRA Buildings Changes'!$D$39)</f>
        <v>8033646294964.7539</v>
      </c>
      <c r="AR71" s="99">
        <f>IF(ISBLANK(Calculations!AR71),"",Calculations!AR71 + 'IRA Buildings Changes'!$D$39)</f>
        <v>8056187856387.4023</v>
      </c>
      <c r="AS71" s="99">
        <f>IF(ISBLANK(Calculations!AS71),"",Calculations!AS71 + 'IRA Buildings Changes'!$D$39)</f>
        <v>8076756912315.2402</v>
      </c>
      <c r="AT71" s="99">
        <f>IF(ISBLANK(Calculations!AT71),"",Calculations!AT71 + 'IRA Buildings Changes'!$D$39)</f>
        <v>8095297724699.8184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0.99312842645857702</v>
      </c>
      <c r="K72">
        <f>IF(ISBLANK(Calculations!K72),"",Calculations!K72)</f>
        <v>0.1662815411923329</v>
      </c>
      <c r="L72" t="str">
        <f>IF(ISBLANK(Calculations!L72),"",Calculations!L72)</f>
        <v>RESIDENTIAL</v>
      </c>
      <c r="M72" t="str">
        <f>IF(ISBLANK(Calculations!M72),"",Calculations!M72)</f>
        <v>heating</v>
      </c>
      <c r="N72" t="str">
        <f>IF(ISBLANK(Calculations!N72),"",Calculations!N72)</f>
        <v>petroleum diesel</v>
      </c>
      <c r="O72">
        <f t="shared" si="0"/>
        <v>676574177173.0791</v>
      </c>
      <c r="P72">
        <f>IF(ISBLANK(Calculations!P72),"",Calculations!P72)</f>
        <v>676574177173.0791</v>
      </c>
      <c r="Q72">
        <f>IF(ISBLANK(Calculations!Q72),"",Calculations!Q72)</f>
        <v>676574177173.0791</v>
      </c>
      <c r="R72">
        <f>IF(ISBLANK(Calculations!R72),"",Calculations!R72)</f>
        <v>679837878959.63367</v>
      </c>
      <c r="S72">
        <f>IF(ISBLANK(Calculations!S72),"",Calculations!S72)</f>
        <v>681766892822.35913</v>
      </c>
      <c r="T72">
        <f>IF(ISBLANK(Calculations!T72),"",Calculations!T72)</f>
        <v>682848949143.28259</v>
      </c>
      <c r="U72">
        <f>IF(ISBLANK(Calculations!U72),"",Calculations!U72)</f>
        <v>682335154707.61414</v>
      </c>
      <c r="V72">
        <f>IF(ISBLANK(Calculations!V72),"",Calculations!V72)</f>
        <v>679737228112.88611</v>
      </c>
      <c r="W72">
        <f>IF(ISBLANK(Calculations!W72),"",Calculations!W72)</f>
        <v>674977882142.49963</v>
      </c>
      <c r="X72">
        <f>IF(ISBLANK(Calculations!X72),"",Calculations!X72)</f>
        <v>666883388478.75134</v>
      </c>
      <c r="Y72">
        <f>IF(ISBLANK(Calculations!Y72),"",Calculations!Y72)</f>
        <v>654431137690.99084</v>
      </c>
      <c r="Z72">
        <f>IF(ISBLANK(Calculations!Z72),"",Calculations!Z72)</f>
        <v>638383618051.60876</v>
      </c>
      <c r="AA72">
        <f>IF(ISBLANK(Calculations!AA72),"",Calculations!AA72)</f>
        <v>618253780241.00281</v>
      </c>
      <c r="AB72">
        <f>IF(ISBLANK(Calculations!AB72),"",Calculations!AB72)</f>
        <v>594574498558.89465</v>
      </c>
      <c r="AC72">
        <f>IF(ISBLANK(Calculations!AC72),"",Calculations!AC72)</f>
        <v>567278720393.33142</v>
      </c>
      <c r="AD72">
        <f>IF(ISBLANK(Calculations!AD72),"",Calculations!AD72)</f>
        <v>537594365434.68945</v>
      </c>
      <c r="AE72">
        <f>IF(ISBLANK(Calculations!AE72),"",Calculations!AE72)</f>
        <v>505419608386.38904</v>
      </c>
      <c r="AF72">
        <f>IF(ISBLANK(Calculations!AF72),"",Calculations!AF72)</f>
        <v>471331384910.73767</v>
      </c>
      <c r="AG72">
        <f>IF(ISBLANK(Calculations!AG72),"",Calculations!AG72)</f>
        <v>436480898533.20807</v>
      </c>
      <c r="AH72">
        <f>IF(ISBLANK(Calculations!AH72),"",Calculations!AH72)</f>
        <v>400846131779.16046</v>
      </c>
      <c r="AI72">
        <f>IF(ISBLANK(Calculations!AI72),"",Calculations!AI72)</f>
        <v>365019127252.09955</v>
      </c>
      <c r="AJ72">
        <f>IF(ISBLANK(Calculations!AJ72),"",Calculations!AJ72)</f>
        <v>329541884000.84888</v>
      </c>
      <c r="AK72">
        <f>IF(ISBLANK(Calculations!AK72),"",Calculations!AK72)</f>
        <v>292793302551.4198</v>
      </c>
      <c r="AL72">
        <f>IF(ISBLANK(Calculations!AL72),"",Calculations!AL72)</f>
        <v>257745434065.04291</v>
      </c>
      <c r="AM72">
        <f>IF(ISBLANK(Calculations!AM72),"",Calculations!AM72)</f>
        <v>224781956480.89719</v>
      </c>
      <c r="AN72">
        <f>IF(ISBLANK(Calculations!AN72),"",Calculations!AN72)</f>
        <v>194087256531.83194</v>
      </c>
      <c r="AO72">
        <f>IF(ISBLANK(Calculations!AO72),"",Calculations!AO72)</f>
        <v>166078584415.36575</v>
      </c>
      <c r="AP72">
        <f>IF(ISBLANK(Calculations!AP72),"",Calculations!AP72)</f>
        <v>141021172271.20618</v>
      </c>
      <c r="AQ72">
        <f>IF(ISBLANK(Calculations!AQ72),"",Calculations!AQ72)</f>
        <v>119083942746.49226</v>
      </c>
      <c r="AR72">
        <f>IF(ISBLANK(Calculations!AR72),"",Calculations!AR72)</f>
        <v>100308033346.71686</v>
      </c>
      <c r="AS72">
        <f>IF(ISBLANK(Calculations!AS72),"",Calculations!AS72)</f>
        <v>84602159617.289368</v>
      </c>
      <c r="AT72">
        <f>IF(ISBLANK(Calculations!AT72),"",Calculations!AT72)</f>
        <v>71775142989.280502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0.1662815411923329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0.1662815411923329</v>
      </c>
      <c r="L74" t="str">
        <f>IF(ISBLANK(Calculations!L74),"",Calculations!L74)</f>
        <v>RESIDENTIAL</v>
      </c>
      <c r="M74" t="str">
        <f>IF(ISBLANK(Calculations!M74),"",Calculations!M74)</f>
        <v>heating</v>
      </c>
      <c r="N74" t="str">
        <f>IF(ISBLANK(Calculations!N74),"",Calculations!N74)</f>
        <v>biomass</v>
      </c>
      <c r="O74">
        <f t="shared" si="0"/>
        <v>4054442818892.6533</v>
      </c>
      <c r="P74">
        <f>IF(ISBLANK(Calculations!P74),"",Calculations!P74)</f>
        <v>4054442818892.6533</v>
      </c>
      <c r="Q74">
        <f>IF(ISBLANK(Calculations!Q74),"",Calculations!Q74)</f>
        <v>4054442818892.6533</v>
      </c>
      <c r="R74">
        <f>IF(ISBLANK(Calculations!R74),"",Calculations!R74)</f>
        <v>4065905274766.5732</v>
      </c>
      <c r="S74">
        <f>IF(ISBLANK(Calculations!S74),"",Calculations!S74)</f>
        <v>4073613610055.4526</v>
      </c>
      <c r="T74">
        <f>IF(ISBLANK(Calculations!T74),"",Calculations!T74)</f>
        <v>4080762157891.2681</v>
      </c>
      <c r="U74">
        <f>IF(ISBLANK(Calculations!U74),"",Calculations!U74)</f>
        <v>4086576474387.6626</v>
      </c>
      <c r="V74">
        <f>IF(ISBLANK(Calculations!V74),"",Calculations!V74)</f>
        <v>4092116278426.8853</v>
      </c>
      <c r="W74">
        <f>IF(ISBLANK(Calculations!W74),"",Calculations!W74)</f>
        <v>4099766818531.5361</v>
      </c>
      <c r="X74">
        <f>IF(ISBLANK(Calculations!X74),"",Calculations!X74)</f>
        <v>4108120084030.5845</v>
      </c>
      <c r="Y74">
        <f>IF(ISBLANK(Calculations!Y74),"",Calculations!Y74)</f>
        <v>4114682322904.4199</v>
      </c>
      <c r="Z74">
        <f>IF(ISBLANK(Calculations!Z74),"",Calculations!Z74)</f>
        <v>4125105015472.4263</v>
      </c>
      <c r="AA74">
        <f>IF(ISBLANK(Calculations!AA74),"",Calculations!AA74)</f>
        <v>4136705757108.0381</v>
      </c>
      <c r="AB74">
        <f>IF(ISBLANK(Calculations!AB74),"",Calculations!AB74)</f>
        <v>4150067286221.5381</v>
      </c>
      <c r="AC74">
        <f>IF(ISBLANK(Calculations!AC74),"",Calculations!AC74)</f>
        <v>4163720680853.9619</v>
      </c>
      <c r="AD74">
        <f>IF(ISBLANK(Calculations!AD74),"",Calculations!AD74)</f>
        <v>4182884251667.1807</v>
      </c>
      <c r="AE74">
        <f>IF(ISBLANK(Calculations!AE74),"",Calculations!AE74)</f>
        <v>4204678723021.5591</v>
      </c>
      <c r="AF74">
        <f>IF(ISBLANK(Calculations!AF74),"",Calculations!AF74)</f>
        <v>4229789385150.3359</v>
      </c>
      <c r="AG74">
        <f>IF(ISBLANK(Calculations!AG74),"",Calculations!AG74)</f>
        <v>4261856563926.9834</v>
      </c>
      <c r="AH74">
        <f>IF(ISBLANK(Calculations!AH74),"",Calculations!AH74)</f>
        <v>4296445049595.8374</v>
      </c>
      <c r="AI74">
        <f>IF(ISBLANK(Calculations!AI74),"",Calculations!AI74)</f>
        <v>4333093371486.4155</v>
      </c>
      <c r="AJ74">
        <f>IF(ISBLANK(Calculations!AJ74),"",Calculations!AJ74)</f>
        <v>4370654697264.2085</v>
      </c>
      <c r="AK74">
        <f>IF(ISBLANK(Calculations!AK74),"",Calculations!AK74)</f>
        <v>4386643200879.6499</v>
      </c>
      <c r="AL74">
        <f>IF(ISBLANK(Calculations!AL74),"",Calculations!AL74)</f>
        <v>4401083693543.8027</v>
      </c>
      <c r="AM74">
        <f>IF(ISBLANK(Calculations!AM74),"",Calculations!AM74)</f>
        <v>4414391362428.126</v>
      </c>
      <c r="AN74">
        <f>IF(ISBLANK(Calculations!AN74),"",Calculations!AN74)</f>
        <v>4423461872412.2373</v>
      </c>
      <c r="AO74">
        <f>IF(ISBLANK(Calculations!AO74),"",Calculations!AO74)</f>
        <v>4430318512913.0361</v>
      </c>
      <c r="AP74">
        <f>IF(ISBLANK(Calculations!AP74),"",Calculations!AP74)</f>
        <v>4435768963584.5039</v>
      </c>
      <c r="AQ74">
        <f>IF(ISBLANK(Calculations!AQ74),"",Calculations!AQ74)</f>
        <v>4440736933817.8369</v>
      </c>
      <c r="AR74">
        <f>IF(ISBLANK(Calculations!AR74),"",Calculations!AR74)</f>
        <v>4445567914378.4404</v>
      </c>
      <c r="AS74">
        <f>IF(ISBLANK(Calculations!AS74),"",Calculations!AS74)</f>
        <v>4450162751229.8535</v>
      </c>
      <c r="AT74">
        <f>IF(ISBLANK(Calculations!AT74),"",Calculations!AT74)</f>
        <v>4454638456518.0654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0.1662815411923329</v>
      </c>
      <c r="L75" t="str">
        <f>IF(ISBLANK(Calculations!L75),"",Calculations!L75)</f>
        <v>RESIDENTIAL</v>
      </c>
      <c r="M75" t="str">
        <f>IF(ISBLANK(Calculations!M75),"",Calculations!M75)</f>
        <v>heating</v>
      </c>
      <c r="N75" t="str">
        <f>IF(ISBLANK(Calculations!N75),"",Calculations!N75)</f>
        <v>kerosene</v>
      </c>
      <c r="O75">
        <f t="shared" si="0"/>
        <v>4655883153.3853216</v>
      </c>
      <c r="P75">
        <f>IF(ISBLANK(Calculations!P75),"",Calculations!P75)</f>
        <v>4655883153.3853216</v>
      </c>
      <c r="Q75">
        <f>IF(ISBLANK(Calculations!Q75),"",Calculations!Q75)</f>
        <v>4655883153.3853216</v>
      </c>
      <c r="R75">
        <f>IF(ISBLANK(Calculations!R75),"",Calculations!R75)</f>
        <v>4639569129.9322424</v>
      </c>
      <c r="S75">
        <f>IF(ISBLANK(Calculations!S75),"",Calculations!S75)</f>
        <v>4623749484.0822544</v>
      </c>
      <c r="T75">
        <f>IF(ISBLANK(Calculations!T75),"",Calculations!T75)</f>
        <v>4605490366.20646</v>
      </c>
      <c r="U75">
        <f>IF(ISBLANK(Calculations!U75),"",Calculations!U75)</f>
        <v>4578625822.5246115</v>
      </c>
      <c r="V75">
        <f>IF(ISBLANK(Calculations!V75),"",Calculations!V75)</f>
        <v>4542217314.7656727</v>
      </c>
      <c r="W75">
        <f>IF(ISBLANK(Calculations!W75),"",Calculations!W75)</f>
        <v>4489419327.773468</v>
      </c>
      <c r="X75">
        <f>IF(ISBLANK(Calculations!X75),"",Calculations!X75)</f>
        <v>4420635142.6496296</v>
      </c>
      <c r="Y75">
        <f>IF(ISBLANK(Calculations!Y75),"",Calculations!Y75)</f>
        <v>4330222824.2059631</v>
      </c>
      <c r="Z75">
        <f>IF(ISBLANK(Calculations!Z75),"",Calculations!Z75)</f>
        <v>4219646544.8389673</v>
      </c>
      <c r="AA75">
        <f>IF(ISBLANK(Calculations!AA75),"",Calculations!AA75)</f>
        <v>4090174746.2137184</v>
      </c>
      <c r="AB75">
        <f>IF(ISBLANK(Calculations!AB75),"",Calculations!AB75)</f>
        <v>3941108146.042408</v>
      </c>
      <c r="AC75">
        <f>IF(ISBLANK(Calculations!AC75),"",Calculations!AC75)</f>
        <v>3777270600.7036157</v>
      </c>
      <c r="AD75">
        <f>IF(ISBLANK(Calculations!AD75),"",Calculations!AD75)</f>
        <v>3595206052.9394274</v>
      </c>
      <c r="AE75">
        <f>IF(ISBLANK(Calculations!AE75),"",Calculations!AE75)</f>
        <v>3396664171.5452108</v>
      </c>
      <c r="AF75">
        <f>IF(ISBLANK(Calculations!AF75),"",Calculations!AF75)</f>
        <v>3186338820.6120048</v>
      </c>
      <c r="AG75">
        <f>IF(ISBLANK(Calculations!AG75),"",Calculations!AG75)</f>
        <v>2966204419.8690357</v>
      </c>
      <c r="AH75">
        <f>IF(ISBLANK(Calculations!AH75),"",Calculations!AH75)</f>
        <v>2739447820.8676353</v>
      </c>
      <c r="AI75">
        <f>IF(ISBLANK(Calculations!AI75),"",Calculations!AI75)</f>
        <v>2506838925.626955</v>
      </c>
      <c r="AJ75">
        <f>IF(ISBLANK(Calculations!AJ75),"",Calculations!AJ75)</f>
        <v>2274024482.2274642</v>
      </c>
      <c r="AK75">
        <f>IF(ISBLANK(Calculations!AK75),"",Calculations!AK75)</f>
        <v>2040720289.0810997</v>
      </c>
      <c r="AL75">
        <f>IF(ISBLANK(Calculations!AL75),"",Calculations!AL75)</f>
        <v>1815499848.153229</v>
      </c>
      <c r="AM75">
        <f>IF(ISBLANK(Calculations!AM75),"",Calculations!AM75)</f>
        <v>1602457835.2245753</v>
      </c>
      <c r="AN75">
        <f>IF(ISBLANK(Calculations!AN75),"",Calculations!AN75)</f>
        <v>1403835393.2159488</v>
      </c>
      <c r="AO75">
        <f>IF(ISBLANK(Calculations!AO75),"",Calculations!AO75)</f>
        <v>1223186273.2877686</v>
      </c>
      <c r="AP75">
        <f>IF(ISBLANK(Calculations!AP75),"",Calculations!AP75)</f>
        <v>1062351442.3627309</v>
      </c>
      <c r="AQ75">
        <f>IF(ISBLANK(Calculations!AQ75),"",Calculations!AQ75)</f>
        <v>922640582.20763791</v>
      </c>
      <c r="AR75">
        <f>IF(ISBLANK(Calculations!AR75),"",Calculations!AR75)</f>
        <v>804478283.32375431</v>
      </c>
      <c r="AS75">
        <f>IF(ISBLANK(Calculations!AS75),"",Calculations!AS75)</f>
        <v>707182121.00820088</v>
      </c>
      <c r="AT75">
        <f>IF(ISBLANK(Calculations!AT75),"",Calculations!AT75)</f>
        <v>629359504.34677362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0.1662815411923329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0.79962824002036315</v>
      </c>
      <c r="K77">
        <f>IF(ISBLANK(Calculations!K77),"",Calculations!K77)</f>
        <v>0.1662815411923329</v>
      </c>
      <c r="L77" t="str">
        <f>IF(ISBLANK(Calculations!L77),"",Calculations!L77)</f>
        <v>RESIDENTIAL</v>
      </c>
      <c r="M77" t="str">
        <f>IF(ISBLANK(Calculations!M77),"",Calculations!M77)</f>
        <v>heating</v>
      </c>
      <c r="N77" t="str">
        <f>IF(ISBLANK(Calculations!N77),"",Calculations!N77)</f>
        <v>LPG propane or butane</v>
      </c>
      <c r="O77">
        <f t="shared" si="0"/>
        <v>1244404611574.6963</v>
      </c>
      <c r="P77">
        <f>IF(ISBLANK(Calculations!P77),"",Calculations!P77)</f>
        <v>1244404611574.6963</v>
      </c>
      <c r="Q77">
        <f>IF(ISBLANK(Calculations!Q77),"",Calculations!Q77)</f>
        <v>1244404611574.6963</v>
      </c>
      <c r="R77">
        <f>IF(ISBLANK(Calculations!R77),"",Calculations!R77)</f>
        <v>1256273777631.5881</v>
      </c>
      <c r="S77">
        <f>IF(ISBLANK(Calculations!S77),"",Calculations!S77)</f>
        <v>1267145441359.8186</v>
      </c>
      <c r="T77">
        <f>IF(ISBLANK(Calculations!T77),"",Calculations!T77)</f>
        <v>1278333252154.4614</v>
      </c>
      <c r="U77">
        <f>IF(ISBLANK(Calculations!U77),"",Calculations!U77)</f>
        <v>1289326787398.2825</v>
      </c>
      <c r="V77">
        <f>IF(ISBLANK(Calculations!V77),"",Calculations!V77)</f>
        <v>1300479148173.0261</v>
      </c>
      <c r="W77">
        <f>IF(ISBLANK(Calculations!W77),"",Calculations!W77)</f>
        <v>1312796895879.7815</v>
      </c>
      <c r="X77">
        <f>IF(ISBLANK(Calculations!X77),"",Calculations!X77)</f>
        <v>1325616912740.8079</v>
      </c>
      <c r="Y77">
        <f>IF(ISBLANK(Calculations!Y77),"",Calculations!Y77)</f>
        <v>1338157855682.6548</v>
      </c>
      <c r="Z77">
        <f>IF(ISBLANK(Calculations!Z77),"",Calculations!Z77)</f>
        <v>1352271695821.9858</v>
      </c>
      <c r="AA77">
        <f>IF(ISBLANK(Calculations!AA77),"",Calculations!AA77)</f>
        <v>1366654461790.0059</v>
      </c>
      <c r="AB77">
        <f>IF(ISBLANK(Calculations!AB77),"",Calculations!AB77)</f>
        <v>1381148678477.8391</v>
      </c>
      <c r="AC77">
        <f>IF(ISBLANK(Calculations!AC77),"",Calculations!AC77)</f>
        <v>1394906547163.3608</v>
      </c>
      <c r="AD77">
        <f>IF(ISBLANK(Calculations!AD77),"",Calculations!AD77)</f>
        <v>1409513651843.1318</v>
      </c>
      <c r="AE77">
        <f>IF(ISBLANK(Calculations!AE77),"",Calculations!AE77)</f>
        <v>1423531908134.9834</v>
      </c>
      <c r="AF77">
        <f>IF(ISBLANK(Calculations!AF77),"",Calculations!AF77)</f>
        <v>1436673151428.2583</v>
      </c>
      <c r="AG77">
        <f>IF(ISBLANK(Calculations!AG77),"",Calculations!AG77)</f>
        <v>1450406190446.554</v>
      </c>
      <c r="AH77">
        <f>IF(ISBLANK(Calculations!AH77),"",Calculations!AH77)</f>
        <v>1463532771783.1545</v>
      </c>
      <c r="AI77">
        <f>IF(ISBLANK(Calculations!AI77),"",Calculations!AI77)</f>
        <v>1476258746889.3857</v>
      </c>
      <c r="AJ77">
        <f>IF(ISBLANK(Calculations!AJ77),"",Calculations!AJ77)</f>
        <v>1489190407256.8804</v>
      </c>
      <c r="AK77">
        <f>IF(ISBLANK(Calculations!AK77),"",Calculations!AK77)</f>
        <v>1493552350996.8618</v>
      </c>
      <c r="AL77">
        <f>IF(ISBLANK(Calculations!AL77),"",Calculations!AL77)</f>
        <v>1498094715899.4714</v>
      </c>
      <c r="AM77">
        <f>IF(ISBLANK(Calculations!AM77),"",Calculations!AM77)</f>
        <v>1503326599745.3474</v>
      </c>
      <c r="AN77">
        <f>IF(ISBLANK(Calculations!AN77),"",Calculations!AN77)</f>
        <v>1508292342947.7427</v>
      </c>
      <c r="AO77">
        <f>IF(ISBLANK(Calculations!AO77),"",Calculations!AO77)</f>
        <v>1513433940523.9878</v>
      </c>
      <c r="AP77">
        <f>IF(ISBLANK(Calculations!AP77),"",Calculations!AP77)</f>
        <v>1518592758848.1057</v>
      </c>
      <c r="AQ77">
        <f>IF(ISBLANK(Calculations!AQ77),"",Calculations!AQ77)</f>
        <v>1523691164206.7302</v>
      </c>
      <c r="AR77">
        <f>IF(ISBLANK(Calculations!AR77),"",Calculations!AR77)</f>
        <v>1528614439058.1777</v>
      </c>
      <c r="AS77">
        <f>IF(ISBLANK(Calculations!AS77),"",Calculations!AS77)</f>
        <v>1533258383309.0918</v>
      </c>
      <c r="AT77">
        <f>IF(ISBLANK(Calculations!AT77),"",Calculations!AT77)</f>
        <v>1537622304563.5535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0.1662815411923329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1.1207462968144483E-2</v>
      </c>
      <c r="K82">
        <f>IF(ISBLANK(Calculations!K82),"",Calculations!K82)</f>
        <v>0.1662815411923329</v>
      </c>
      <c r="L82" t="str">
        <f>IF(ISBLANK(Calculations!L82),"",Calculations!L82)</f>
        <v>RESIDENTIAL</v>
      </c>
      <c r="M82" t="str">
        <f>IF(ISBLANK(Calculations!M82),"",Calculations!M82)</f>
        <v>cooling</v>
      </c>
      <c r="N82" t="str">
        <f>IF(ISBLANK(Calculations!N82),"",Calculations!N82)</f>
        <v>electricity</v>
      </c>
      <c r="O82">
        <f t="shared" ref="O82:O145" si="1">P82</f>
        <v>241549663907.99075</v>
      </c>
      <c r="P82">
        <f>IF(ISBLANK(Calculations!P82),"",Calculations!P82)-(SUMIFS(BDEQ!B:B,BDEQ!$AG:$AG,About!$B$2,BDEQ!$AH:$AH,$I82)*BDEQ!$C$2*$J82*$K82)</f>
        <v>241549663907.99075</v>
      </c>
      <c r="Q82">
        <f>IF(ISBLANK(Calculations!Q82),"",Calculations!Q82)-(SUMIFS(BDEQ!C:C,BDEQ!$AG:$AG,About!$B$2,BDEQ!$AH:$AH,$I82)*BDEQ!$C$2*$J82*$K82)</f>
        <v>241549663907.99075</v>
      </c>
      <c r="R82">
        <f>IF(ISBLANK(Calculations!R82),"",Calculations!R82)-(SUMIFS(BDEQ!D:D,BDEQ!$AG:$AG,About!$B$2,BDEQ!$AH:$AH,$I82)*BDEQ!$C$2*$J82*$K82)</f>
        <v>237632984006.3996</v>
      </c>
      <c r="S82" s="99">
        <f>IF(ISBLANK(Calculations!S82),"",Calculations!S82 + ('IRA Buildings Changes'!$C$39/($AB$81-$R$81)*(S81-$R$81)))-(SUMIFS(BDEQ!E:E,BDEQ!$AG:$AG,About!$B$2,BDEQ!$AH:$AH,$I82)*BDEQ!$C$2*$J82*$K82)</f>
        <v>360730446212.75067</v>
      </c>
      <c r="T82" s="99">
        <f>IF(ISBLANK(Calculations!T82),"",Calculations!T82 + ('IRA Buildings Changes'!$C$39/($AB$81-$R$81)*(T81-$R$81)))-(SUMIFS(BDEQ!F:F,BDEQ!$AG:$AG,About!$B$2,BDEQ!$AH:$AH,$I82)*BDEQ!$C$2*$J82*$K82)</f>
        <v>484243421121.74597</v>
      </c>
      <c r="U82" s="99">
        <f>IF(ISBLANK(Calculations!U82),"",Calculations!U82 + ('IRA Buildings Changes'!$C$39/($AB$81-$R$81)*(U81-$R$81)))-(SUMIFS(BDEQ!G:G,BDEQ!$AG:$AG,About!$B$2,BDEQ!$AH:$AH,$I82)*BDEQ!$C$2*$J82*$K82)</f>
        <v>608023231031.26855</v>
      </c>
      <c r="V82" s="99">
        <f>IF(ISBLANK(Calculations!V82),"",Calculations!V82 + ('IRA Buildings Changes'!$C$39/($AB$81-$R$81)*(V81-$R$81)))-(SUMIFS(BDEQ!H:H,BDEQ!$AG:$AG,About!$B$2,BDEQ!$AH:$AH,$I82)*BDEQ!$C$2*$J82*$K82)</f>
        <v>732560745390.39355</v>
      </c>
      <c r="W82" s="99">
        <f>IF(ISBLANK(Calculations!W82),"",Calculations!W82 + ('IRA Buildings Changes'!$C$39/($AB$81-$R$81)*(W81-$R$81)))-(SUMIFS(BDEQ!I:I,BDEQ!$AG:$AG,About!$B$2,BDEQ!$AH:$AH,$I82)*BDEQ!$C$2*$J82*$K82)</f>
        <v>857656403969.58423</v>
      </c>
      <c r="X82" s="99">
        <f>IF(ISBLANK(Calculations!X82),"",Calculations!X82 + ('IRA Buildings Changes'!$C$39/($AB$81-$R$81)*(X81-$R$81)))-(SUMIFS(BDEQ!J:J,BDEQ!$AG:$AG,About!$B$2,BDEQ!$AH:$AH,$I82)*BDEQ!$C$2*$J82*$K82)</f>
        <v>983298135233.78223</v>
      </c>
      <c r="Y82" s="99">
        <f>IF(ISBLANK(Calculations!Y82),"",Calculations!Y82 + ('IRA Buildings Changes'!$C$39/($AB$81-$R$81)*(Y81-$R$81)))-(SUMIFS(BDEQ!K:K,BDEQ!$AG:$AG,About!$B$2,BDEQ!$AH:$AH,$I82)*BDEQ!$C$2*$J82*$K82)</f>
        <v>1109433307506.2556</v>
      </c>
      <c r="Z82" s="99">
        <f>IF(ISBLANK(Calculations!Z82),"",Calculations!Z82 + ('IRA Buildings Changes'!$C$39/($AB$81-$R$81)*(Z81-$R$81)))-(SUMIFS(BDEQ!L:L,BDEQ!$AG:$AG,About!$B$2,BDEQ!$AH:$AH,$I82)*BDEQ!$C$2*$J82*$K82)</f>
        <v>1235799321696.2671</v>
      </c>
      <c r="AA82" s="99">
        <f>IF(ISBLANK(Calculations!AA82),"",Calculations!AA82 + ('IRA Buildings Changes'!$C$39/($AB$81-$R$81)*(AA81-$R$81)))-(SUMIFS(BDEQ!M:M,BDEQ!$AG:$AG,About!$B$2,BDEQ!$AH:$AH,$I82)*BDEQ!$C$2*$J82*$K82)</f>
        <v>1362732266971.8997</v>
      </c>
      <c r="AB82" s="98">
        <f>IF(ISBLANK(Calculations!AB82),"",Calculations!AB82 + 'IRA Buildings Changes'!C39)-(SUMIFS(BDEQ!N:N,BDEQ!$AG:$AG,About!$B$2,BDEQ!$AH:$AH,$I82)*BDEQ!$C$2*$J82*$K82)</f>
        <v>1489956097508.3088</v>
      </c>
      <c r="AC82" s="99">
        <f>IF(ISBLANK(Calculations!AC82),"",Calculations!AC82  + 'IRA Buildings Changes'!$C$39)-(SUMIFS(BDEQ!O:O,BDEQ!$AG:$AG,About!$B$2,BDEQ!$AH:$AH,$I82)*BDEQ!$C$2*$J82*$K82)</f>
        <v>1490713158612.5984</v>
      </c>
      <c r="AD82" s="99">
        <f>IF(ISBLANK(Calculations!AD82),"",Calculations!AD82  + 'IRA Buildings Changes'!$C$39)-(SUMIFS(BDEQ!P:P,BDEQ!$AG:$AG,About!$B$2,BDEQ!$AH:$AH,$I82)*BDEQ!$C$2*$J82*$K82)</f>
        <v>1491422864502.3423</v>
      </c>
      <c r="AE82" s="99">
        <f>IF(ISBLANK(Calculations!AE82),"",Calculations!AE82  + 'IRA Buildings Changes'!$C$39)-(SUMIFS(BDEQ!Q:Q,BDEQ!$AG:$AG,About!$B$2,BDEQ!$AH:$AH,$I82)*BDEQ!$C$2*$J82*$K82)</f>
        <v>1492453840163.4702</v>
      </c>
      <c r="AF82" s="99">
        <f>IF(ISBLANK(Calculations!AF82),"",Calculations!AF82  + 'IRA Buildings Changes'!$C$39)-(SUMIFS(BDEQ!R:R,BDEQ!$AG:$AG,About!$B$2,BDEQ!$AH:$AH,$I82)*BDEQ!$C$2*$J82*$K82)</f>
        <v>1493563246512.905</v>
      </c>
      <c r="AG82" s="99">
        <f>IF(ISBLANK(Calculations!AG82),"",Calculations!AG82  + 'IRA Buildings Changes'!$C$39)-(SUMIFS(BDEQ!S:S,BDEQ!$AG:$AG,About!$B$2,BDEQ!$AH:$AH,$I82)*BDEQ!$C$2*$J82*$K82)</f>
        <v>1494549084578.0623</v>
      </c>
      <c r="AH82" s="99">
        <f>IF(ISBLANK(Calculations!AH82),"",Calculations!AH82  + 'IRA Buildings Changes'!$C$39)-(SUMIFS(BDEQ!T:T,BDEQ!$AG:$AG,About!$B$2,BDEQ!$AH:$AH,$I82)*BDEQ!$C$2*$J82*$K82)</f>
        <v>1495793854673.949</v>
      </c>
      <c r="AI82" s="99">
        <f>IF(ISBLANK(Calculations!AI82),"",Calculations!AI82  + 'IRA Buildings Changes'!$C$39)-(SUMIFS(BDEQ!U:U,BDEQ!$AG:$AG,About!$B$2,BDEQ!$AH:$AH,$I82)*BDEQ!$C$2*$J82*$K82)</f>
        <v>1497077985973.572</v>
      </c>
      <c r="AJ82" s="99">
        <f>IF(ISBLANK(Calculations!AJ82),"",Calculations!AJ82  + 'IRA Buildings Changes'!$C$39)-(SUMIFS(BDEQ!V:V,BDEQ!$AG:$AG,About!$B$2,BDEQ!$AH:$AH,$I82)*BDEQ!$C$2*$J82*$K82)</f>
        <v>1498205990669.2026</v>
      </c>
      <c r="AK82" s="99">
        <f>IF(ISBLANK(Calculations!AK82),"",Calculations!AK82  + 'IRA Buildings Changes'!$C$39)-(SUMIFS(BDEQ!W:W,BDEQ!$AG:$AG,About!$B$2,BDEQ!$AH:$AH,$I82)*BDEQ!$C$2*$J82*$K82)</f>
        <v>1499559119772.5051</v>
      </c>
      <c r="AL82" s="99">
        <f>IF(ISBLANK(Calculations!AL82),"",Calculations!AL82  + 'IRA Buildings Changes'!$C$39)-(SUMIFS(BDEQ!X:X,BDEQ!$AG:$AG,About!$B$2,BDEQ!$AH:$AH,$I82)*BDEQ!$C$2*$J82*$K82)</f>
        <v>1500945115688.397</v>
      </c>
      <c r="AM82" s="99">
        <f>IF(ISBLANK(Calculations!AM82),"",Calculations!AM82  + 'IRA Buildings Changes'!$C$39)-(SUMIFS(BDEQ!Y:Y,BDEQ!$AG:$AG,About!$B$2,BDEQ!$AH:$AH,$I82)*BDEQ!$C$2*$J82*$K82)</f>
        <v>1502157431966.4141</v>
      </c>
      <c r="AN82" s="99">
        <f>IF(ISBLANK(Calculations!AN82),"",Calculations!AN82  + 'IRA Buildings Changes'!$C$39)-(SUMIFS(BDEQ!Z:Z,BDEQ!$AG:$AG,About!$B$2,BDEQ!$AH:$AH,$I82)*BDEQ!$C$2*$J82*$K82)</f>
        <v>1503594712766.5229</v>
      </c>
      <c r="AO82" s="99">
        <f>IF(ISBLANK(Calculations!AO82),"",Calculations!AO82  + 'IRA Buildings Changes'!$C$39)-(SUMIFS(BDEQ!AA:AA,BDEQ!$AG:$AG,About!$B$2,BDEQ!$AH:$AH,$I82)*BDEQ!$C$2*$J82*$K82)</f>
        <v>1505037753950.0518</v>
      </c>
      <c r="AP82" s="99">
        <f>IF(ISBLANK(Calculations!AP82),"",Calculations!AP82  + 'IRA Buildings Changes'!$C$39)-(SUMIFS(BDEQ!AB:AB,BDEQ!$AG:$AG,About!$B$2,BDEQ!$AH:$AH,$I82)*BDEQ!$C$2*$J82*$K82)</f>
        <v>1506291090149.5151</v>
      </c>
      <c r="AQ82" s="99">
        <f>IF(ISBLANK(Calculations!AQ82),"",Calculations!AQ82  + 'IRA Buildings Changes'!$C$39)-(SUMIFS(BDEQ!AC:AC,BDEQ!$AG:$AG,About!$B$2,BDEQ!$AH:$AH,$I82)*BDEQ!$C$2*$J82*$K82)</f>
        <v>1507760745594.2493</v>
      </c>
      <c r="AR82" s="99">
        <f>IF(ISBLANK(Calculations!AR82),"",Calculations!AR82  + 'IRA Buildings Changes'!$C$39)-(SUMIFS(BDEQ!AD:AD,BDEQ!$AG:$AG,About!$B$2,BDEQ!$AH:$AH,$I82)*BDEQ!$C$2*$J82*$K82)</f>
        <v>1509030379523.7568</v>
      </c>
      <c r="AS82" s="99">
        <f>IF(ISBLANK(Calculations!AS82),"",Calculations!AS82  + 'IRA Buildings Changes'!$C$39)-(SUMIFS(BDEQ!AE:AE,BDEQ!$AG:$AG,About!$B$2,BDEQ!$AH:$AH,$I82)*BDEQ!$C$2*$J82*$K82)</f>
        <v>1510497407396.533</v>
      </c>
      <c r="AT82" s="99">
        <f>IF(ISBLANK(Calculations!AT82),"",Calculations!AT82  + 'IRA Buildings Changes'!$C$39)-(SUMIFS(BDEQ!AF:AF,BDEQ!$AG:$AG,About!$B$2,BDEQ!$AH:$AH,$I82)*BDEQ!$C$2*$J82*$K82)</f>
        <v>1511982856725.4084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0.1662815411923329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0.1662815411923329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0.1662815411923329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0.1662815411923329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0.1662815411923329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0.1662815411923329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0.1662815411923329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0.1662815411923329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0.1662815411923329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7.7722509243069379E-2</v>
      </c>
      <c r="K95">
        <f>IF(ISBLANK(Calculations!K95),"",Calculations!K95)</f>
        <v>0.1662815411923329</v>
      </c>
      <c r="L95" t="str">
        <f>IF(ISBLANK(Calculations!L95),"",Calculations!L95)</f>
        <v>RESIDENTIAL</v>
      </c>
      <c r="M95" t="str">
        <f>IF(ISBLANK(Calculations!M95),"",Calculations!M95)</f>
        <v>lighting</v>
      </c>
      <c r="N95" t="str">
        <f>IF(ISBLANK(Calculations!N95),"",Calculations!N95)</f>
        <v>electricity</v>
      </c>
      <c r="O95">
        <f t="shared" si="1"/>
        <v>1675120055190.9854</v>
      </c>
      <c r="P95">
        <f>IF(ISBLANK(Calculations!P95),"",Calculations!P95)-(SUMIFS(BDEQ!B:B,BDEQ!$AG:$AG,About!$B$2,BDEQ!$AH:$AH,$I95)*BDEQ!$C$2*$J95*$K95)</f>
        <v>1675120055190.9854</v>
      </c>
      <c r="Q95">
        <f>IF(ISBLANK(Calculations!Q95),"",Calculations!Q95)-(SUMIFS(BDEQ!C:C,BDEQ!$AG:$AG,About!$B$2,BDEQ!$AH:$AH,$I95)*BDEQ!$C$2*$J95*$K95)</f>
        <v>1675120055190.9854</v>
      </c>
      <c r="R95">
        <f>IF(ISBLANK(Calculations!R95),"",Calculations!R95)-(SUMIFS(BDEQ!D:D,BDEQ!$AG:$AG,About!$B$2,BDEQ!$AH:$AH,$I95)*BDEQ!$C$2*$J95*$K95)</f>
        <v>1670235315462.7893</v>
      </c>
      <c r="S95">
        <f>IF(ISBLANK(Calculations!S95),"",Calculations!S95)-(SUMIFS(BDEQ!E:E,BDEQ!$AG:$AG,About!$B$2,BDEQ!$AH:$AH,$I95)*BDEQ!$C$2*$J95*$K95)</f>
        <v>1665683324145.9934</v>
      </c>
      <c r="T95">
        <f>IF(ISBLANK(Calculations!T95),"",Calculations!T95)-(SUMIFS(BDEQ!F:F,BDEQ!$AG:$AG,About!$B$2,BDEQ!$AH:$AH,$I95)*BDEQ!$C$2*$J95*$K95)</f>
        <v>1662343626494.6519</v>
      </c>
      <c r="U95">
        <f>IF(ISBLANK(Calculations!U95),"",Calculations!U95)-(SUMIFS(BDEQ!G:G,BDEQ!$AG:$AG,About!$B$2,BDEQ!$AH:$AH,$I95)*BDEQ!$C$2*$J95*$K95)</f>
        <v>1664257789997.9253</v>
      </c>
      <c r="V95">
        <f>IF(ISBLANK(Calculations!V95),"",Calculations!V95)-(SUMIFS(BDEQ!H:H,BDEQ!$AG:$AG,About!$B$2,BDEQ!$AH:$AH,$I95)*BDEQ!$C$2*$J95*$K95)</f>
        <v>1671293682100.623</v>
      </c>
      <c r="W95">
        <f>IF(ISBLANK(Calculations!W95),"",Calculations!W95)-(SUMIFS(BDEQ!I:I,BDEQ!$AG:$AG,About!$B$2,BDEQ!$AH:$AH,$I95)*BDEQ!$C$2*$J95*$K95)</f>
        <v>1680004929958.4968</v>
      </c>
      <c r="X95">
        <f>IF(ISBLANK(Calculations!X95),"",Calculations!X95)-(SUMIFS(BDEQ!J:J,BDEQ!$AG:$AG,About!$B$2,BDEQ!$AH:$AH,$I95)*BDEQ!$C$2*$J95*$K95)</f>
        <v>1688477202014.1536</v>
      </c>
      <c r="Y95">
        <f>IF(ISBLANK(Calculations!Y95),"",Calculations!Y95)-(SUMIFS(BDEQ!K:K,BDEQ!$AG:$AG,About!$B$2,BDEQ!$AH:$AH,$I95)*BDEQ!$C$2*$J95*$K95)</f>
        <v>1697072077735.145</v>
      </c>
      <c r="Z95">
        <f>IF(ISBLANK(Calculations!Z95),"",Calculations!Z95)-(SUMIFS(BDEQ!L:L,BDEQ!$AG:$AG,About!$B$2,BDEQ!$AH:$AH,$I95)*BDEQ!$C$2*$J95*$K95)</f>
        <v>1706789575877.5935</v>
      </c>
      <c r="AA95">
        <f>IF(ISBLANK(Calculations!AA95),"",Calculations!AA95)-(SUMIFS(BDEQ!M:M,BDEQ!$AG:$AG,About!$B$2,BDEQ!$AH:$AH,$I95)*BDEQ!$C$2*$J95*$K95)</f>
        <v>1718880436077.251</v>
      </c>
      <c r="AB95">
        <f>IF(ISBLANK(Calculations!AB95),"",Calculations!AB95)-(SUMIFS(BDEQ!N:N,BDEQ!$AG:$AG,About!$B$2,BDEQ!$AH:$AH,$I95)*BDEQ!$C$2*$J95*$K95)</f>
        <v>1733203004161.2712</v>
      </c>
      <c r="AC95">
        <f>IF(ISBLANK(Calculations!AC95),"",Calculations!AC95)-(SUMIFS(BDEQ!O:O,BDEQ!$AG:$AG,About!$B$2,BDEQ!$AH:$AH,$I95)*BDEQ!$C$2*$J95*$K95)</f>
        <v>1748985168498.7273</v>
      </c>
      <c r="AD95">
        <f>IF(ISBLANK(Calculations!AD95),"",Calculations!AD95)-(SUMIFS(BDEQ!P:P,BDEQ!$AG:$AG,About!$B$2,BDEQ!$AH:$AH,$I95)*BDEQ!$C$2*$J95*$K95)</f>
        <v>1764724834534.1228</v>
      </c>
      <c r="AE95">
        <f>IF(ISBLANK(Calculations!AE95),"",Calculations!AE95)-(SUMIFS(BDEQ!Q:Q,BDEQ!$AG:$AG,About!$B$2,BDEQ!$AH:$AH,$I95)*BDEQ!$C$2*$J95*$K95)</f>
        <v>1780546568767.189</v>
      </c>
      <c r="AF95">
        <f>IF(ISBLANK(Calculations!AF95),"",Calculations!AF95)-(SUMIFS(BDEQ!R:R,BDEQ!$AG:$AG,About!$B$2,BDEQ!$AH:$AH,$I95)*BDEQ!$C$2*$J95*$K95)</f>
        <v>1793542749382.4348</v>
      </c>
      <c r="AG95">
        <f>IF(ISBLANK(Calculations!AG95),"",Calculations!AG95)-(SUMIFS(BDEQ!S:S,BDEQ!$AG:$AG,About!$B$2,BDEQ!$AH:$AH,$I95)*BDEQ!$C$2*$J95*$K95)</f>
        <v>1805541648673.0867</v>
      </c>
      <c r="AH95">
        <f>IF(ISBLANK(Calculations!AH95),"",Calculations!AH95)-(SUMIFS(BDEQ!T:T,BDEQ!$AG:$AG,About!$B$2,BDEQ!$AH:$AH,$I95)*BDEQ!$C$2*$J95*$K95)</f>
        <v>1816926995700.9946</v>
      </c>
      <c r="AI95">
        <f>IF(ISBLANK(Calculations!AI95),"",Calculations!AI95)-(SUMIFS(BDEQ!U:U,BDEQ!$AG:$AG,About!$B$2,BDEQ!$AH:$AH,$I95)*BDEQ!$C$2*$J95*$K95)</f>
        <v>1827813152897.0149</v>
      </c>
      <c r="AJ95">
        <f>IF(ISBLANK(Calculations!AJ95),"",Calculations!AJ95)-(SUMIFS(BDEQ!V:V,BDEQ!$AG:$AG,About!$B$2,BDEQ!$AH:$AH,$I95)*BDEQ!$C$2*$J95*$K95)</f>
        <v>1838376755462.3525</v>
      </c>
      <c r="AK95">
        <f>IF(ISBLANK(Calculations!AK95),"",Calculations!AK95)-(SUMIFS(BDEQ!W:W,BDEQ!$AG:$AG,About!$B$2,BDEQ!$AH:$AH,$I95)*BDEQ!$C$2*$J95*$K95)</f>
        <v>1844779638335.8687</v>
      </c>
      <c r="AL95">
        <f>IF(ISBLANK(Calculations!AL95),"",Calculations!AL95)-(SUMIFS(BDEQ!X:X,BDEQ!$AG:$AG,About!$B$2,BDEQ!$AH:$AH,$I95)*BDEQ!$C$2*$J95*$K95)</f>
        <v>1851501342786.4084</v>
      </c>
      <c r="AM95">
        <f>IF(ISBLANK(Calculations!AM95),"",Calculations!AM95)-(SUMIFS(BDEQ!Y:Y,BDEQ!$AG:$AG,About!$B$2,BDEQ!$AH:$AH,$I95)*BDEQ!$C$2*$J95*$K95)</f>
        <v>1858716259026.1658</v>
      </c>
      <c r="AN95">
        <f>IF(ISBLANK(Calculations!AN95),"",Calculations!AN95)-(SUMIFS(BDEQ!Z:Z,BDEQ!$AG:$AG,About!$B$2,BDEQ!$AH:$AH,$I95)*BDEQ!$C$2*$J95*$K95)</f>
        <v>1866609834395.7019</v>
      </c>
      <c r="AO95">
        <f>IF(ISBLANK(Calculations!AO95),"",Calculations!AO95)-(SUMIFS(BDEQ!AA:AA,BDEQ!$AG:$AG,About!$B$2,BDEQ!$AH:$AH,$I95)*BDEQ!$C$2*$J95*$K95)</f>
        <v>1875066374702.9124</v>
      </c>
      <c r="AP95">
        <f>IF(ISBLANK(Calculations!AP95),"",Calculations!AP95)-(SUMIFS(BDEQ!AB:AB,BDEQ!$AG:$AG,About!$B$2,BDEQ!$AH:$AH,$I95)*BDEQ!$C$2*$J95*$K95)</f>
        <v>1883988414996.9697</v>
      </c>
      <c r="AQ95">
        <f>IF(ISBLANK(Calculations!AQ95),"",Calculations!AQ95)-(SUMIFS(BDEQ!AC:AC,BDEQ!$AG:$AG,About!$B$2,BDEQ!$AH:$AH,$I95)*BDEQ!$C$2*$J95*$K95)</f>
        <v>1893481438728.73</v>
      </c>
      <c r="AR95">
        <f>IF(ISBLANK(Calculations!AR95),"",Calculations!AR95)-(SUMIFS(BDEQ!AD:AD,BDEQ!$AG:$AG,About!$B$2,BDEQ!$AH:$AH,$I95)*BDEQ!$C$2*$J95*$K95)</f>
        <v>1903239263152.532</v>
      </c>
      <c r="AS95">
        <f>IF(ISBLANK(Calculations!AS95),"",Calculations!AS95)-(SUMIFS(BDEQ!AE:AE,BDEQ!$AG:$AG,About!$B$2,BDEQ!$AH:$AH,$I95)*BDEQ!$C$2*$J95*$K95)</f>
        <v>1913249586254.0012</v>
      </c>
      <c r="AT95">
        <f>IF(ISBLANK(Calculations!AT95),"",Calculations!AT95)-(SUMIFS(BDEQ!AF:AF,BDEQ!$AG:$AG,About!$B$2,BDEQ!$AH:$AH,$I95)*BDEQ!$C$2*$J95*$K95)</f>
        <v>1923641331748.187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0.1662815411923329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0.1662815411923329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0.1662815411923329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0.1662815411923329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0.1662815411923329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0.1662815411923329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0.1662815411923329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0.1662815411923329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0.1662815411923329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0.31027337408596878</v>
      </c>
      <c r="K108">
        <f>IF(ISBLANK(Calculations!K108),"",Calculations!K108)</f>
        <v>0.1662815411923329</v>
      </c>
      <c r="L108" t="str">
        <f>IF(ISBLANK(Calculations!L108),"",Calculations!L108)</f>
        <v>RESIDENTIAL</v>
      </c>
      <c r="M108" t="str">
        <f>IF(ISBLANK(Calculations!M108),"",Calculations!M108)</f>
        <v>appl</v>
      </c>
      <c r="N108" t="str">
        <f>IF(ISBLANK(Calculations!N108),"",Calculations!N108)</f>
        <v>electricity</v>
      </c>
      <c r="O108">
        <f t="shared" si="1"/>
        <v>6687189548882.5547</v>
      </c>
      <c r="P108">
        <f>IF(ISBLANK(Calculations!P108),"",Calculations!P108)-(SUMIFS(BDEQ!B:B,BDEQ!$AG:$AG,About!$B$2,BDEQ!$AH:$AH,$I108)*BDEQ!$C$2*$J108*$K108)</f>
        <v>6687189548882.5547</v>
      </c>
      <c r="Q108">
        <f>IF(ISBLANK(Calculations!Q108),"",Calculations!Q108)-(SUMIFS(BDEQ!C:C,BDEQ!$AG:$AG,About!$B$2,BDEQ!$AH:$AH,$I108)*BDEQ!$C$2*$J108*$K108)</f>
        <v>6687189548882.5547</v>
      </c>
      <c r="R108">
        <f>IF(ISBLANK(Calculations!R108),"",Calculations!R108)-(SUMIFS(BDEQ!D:D,BDEQ!$AG:$AG,About!$B$2,BDEQ!$AH:$AH,$I108)*BDEQ!$C$2*$J108*$K108)</f>
        <v>6663956074711.1162</v>
      </c>
      <c r="S108">
        <f>IF(ISBLANK(Calculations!S108),"",Calculations!S108)-(SUMIFS(BDEQ!E:E,BDEQ!$AG:$AG,About!$B$2,BDEQ!$AH:$AH,$I108)*BDEQ!$C$2*$J108*$K108)</f>
        <v>6641277704024.4531</v>
      </c>
      <c r="T108">
        <f>IF(ISBLANK(Calculations!T108),"",Calculations!T108)-(SUMIFS(BDEQ!F:F,BDEQ!$AG:$AG,About!$B$2,BDEQ!$AH:$AH,$I108)*BDEQ!$C$2*$J108*$K108)</f>
        <v>6621089203749.2559</v>
      </c>
      <c r="U108">
        <f>IF(ISBLANK(Calculations!U108),"",Calculations!U108)-(SUMIFS(BDEQ!G:G,BDEQ!$AG:$AG,About!$B$2,BDEQ!$AH:$AH,$I108)*BDEQ!$C$2*$J108*$K108)</f>
        <v>6605762133114.8857</v>
      </c>
      <c r="V108">
        <f>IF(ISBLANK(Calculations!V108),"",Calculations!V108)-(SUMIFS(BDEQ!H:H,BDEQ!$AG:$AG,About!$B$2,BDEQ!$AH:$AH,$I108)*BDEQ!$C$2*$J108*$K108)</f>
        <v>6597021704113.7441</v>
      </c>
      <c r="W108">
        <f>IF(ISBLANK(Calculations!W108),"",Calculations!W108)-(SUMIFS(BDEQ!I:I,BDEQ!$AG:$AG,About!$B$2,BDEQ!$AH:$AH,$I108)*BDEQ!$C$2*$J108*$K108)</f>
        <v>6595532315822.8965</v>
      </c>
      <c r="X108">
        <f>IF(ISBLANK(Calculations!X108),"",Calculations!X108)-(SUMIFS(BDEQ!J:J,BDEQ!$AG:$AG,About!$B$2,BDEQ!$AH:$AH,$I108)*BDEQ!$C$2*$J108*$K108)</f>
        <v>6601011652532.3525</v>
      </c>
      <c r="Y108">
        <f>IF(ISBLANK(Calculations!Y108),"",Calculations!Y108)-(SUMIFS(BDEQ!K:K,BDEQ!$AG:$AG,About!$B$2,BDEQ!$AH:$AH,$I108)*BDEQ!$C$2*$J108*$K108)</f>
        <v>6612432484657.1377</v>
      </c>
      <c r="Z108">
        <f>IF(ISBLANK(Calculations!Z108),"",Calculations!Z108)-(SUMIFS(BDEQ!L:L,BDEQ!$AG:$AG,About!$B$2,BDEQ!$AH:$AH,$I108)*BDEQ!$C$2*$J108*$K108)</f>
        <v>6631340128701.8691</v>
      </c>
      <c r="AA108">
        <f>IF(ISBLANK(Calculations!AA108),"",Calculations!AA108)-(SUMIFS(BDEQ!M:M,BDEQ!$AG:$AG,About!$B$2,BDEQ!$AH:$AH,$I108)*BDEQ!$C$2*$J108*$K108)</f>
        <v>6658120557412.5117</v>
      </c>
      <c r="AB108">
        <f>IF(ISBLANK(Calculations!AB108),"",Calculations!AB108)-(SUMIFS(BDEQ!N:N,BDEQ!$AG:$AG,About!$B$2,BDEQ!$AH:$AH,$I108)*BDEQ!$C$2*$J108*$K108)</f>
        <v>6691316725406.0576</v>
      </c>
      <c r="AC108">
        <f>IF(ISBLANK(Calculations!AC108),"",Calculations!AC108)-(SUMIFS(BDEQ!O:O,BDEQ!$AG:$AG,About!$B$2,BDEQ!$AH:$AH,$I108)*BDEQ!$C$2*$J108*$K108)</f>
        <v>6729290496445.8223</v>
      </c>
      <c r="AD108">
        <f>IF(ISBLANK(Calculations!AD108),"",Calculations!AD108)-(SUMIFS(BDEQ!P:P,BDEQ!$AG:$AG,About!$B$2,BDEQ!$AH:$AH,$I108)*BDEQ!$C$2*$J108*$K108)</f>
        <v>6772645196426.1758</v>
      </c>
      <c r="AE108">
        <f>IF(ISBLANK(Calculations!AE108),"",Calculations!AE108)-(SUMIFS(BDEQ!Q:Q,BDEQ!$AG:$AG,About!$B$2,BDEQ!$AH:$AH,$I108)*BDEQ!$C$2*$J108*$K108)</f>
        <v>6820813935202.9199</v>
      </c>
      <c r="AF108">
        <f>IF(ISBLANK(Calculations!AF108),"",Calculations!AF108)-(SUMIFS(BDEQ!R:R,BDEQ!$AG:$AG,About!$B$2,BDEQ!$AH:$AH,$I108)*BDEQ!$C$2*$J108*$K108)</f>
        <v>6872047798971.0078</v>
      </c>
      <c r="AG108">
        <f>IF(ISBLANK(Calculations!AG108),"",Calculations!AG108)-(SUMIFS(BDEQ!S:S,BDEQ!$AG:$AG,About!$B$2,BDEQ!$AH:$AH,$I108)*BDEQ!$C$2*$J108*$K108)</f>
        <v>6925164722758.9795</v>
      </c>
      <c r="AH108">
        <f>IF(ISBLANK(Calculations!AH108),"",Calculations!AH108)-(SUMIFS(BDEQ!T:T,BDEQ!$AG:$AG,About!$B$2,BDEQ!$AH:$AH,$I108)*BDEQ!$C$2*$J108*$K108)</f>
        <v>6979569137290.0918</v>
      </c>
      <c r="AI108">
        <f>IF(ISBLANK(Calculations!AI108),"",Calculations!AI108)-(SUMIFS(BDEQ!U:U,BDEQ!$AG:$AG,About!$B$2,BDEQ!$AH:$AH,$I108)*BDEQ!$C$2*$J108*$K108)</f>
        <v>7034441479359.5449</v>
      </c>
      <c r="AJ108">
        <f>IF(ISBLANK(Calculations!AJ108),"",Calculations!AJ108)-(SUMIFS(BDEQ!V:V,BDEQ!$AG:$AG,About!$B$2,BDEQ!$AH:$AH,$I108)*BDEQ!$C$2*$J108*$K108)</f>
        <v>7089725041527.3652</v>
      </c>
      <c r="AK108">
        <f>IF(ISBLANK(Calculations!AK108),"",Calculations!AK108)-(SUMIFS(BDEQ!W:W,BDEQ!$AG:$AG,About!$B$2,BDEQ!$AH:$AH,$I108)*BDEQ!$C$2*$J108*$K108)</f>
        <v>7126403066904.4434</v>
      </c>
      <c r="AL108">
        <f>IF(ISBLANK(Calculations!AL108),"",Calculations!AL108)-(SUMIFS(BDEQ!X:X,BDEQ!$AG:$AG,About!$B$2,BDEQ!$AH:$AH,$I108)*BDEQ!$C$2*$J108*$K108)</f>
        <v>7163009563022.8359</v>
      </c>
      <c r="AM108">
        <f>IF(ISBLANK(Calculations!AM108),"",Calculations!AM108)-(SUMIFS(BDEQ!Y:Y,BDEQ!$AG:$AG,About!$B$2,BDEQ!$AH:$AH,$I108)*BDEQ!$C$2*$J108*$K108)</f>
        <v>7199479482172.0576</v>
      </c>
      <c r="AN108">
        <f>IF(ISBLANK(Calculations!AN108),"",Calculations!AN108)-(SUMIFS(BDEQ!Z:Z,BDEQ!$AG:$AG,About!$B$2,BDEQ!$AH:$AH,$I108)*BDEQ!$C$2*$J108*$K108)</f>
        <v>7236013116715.6162</v>
      </c>
      <c r="AO108">
        <f>IF(ISBLANK(Calculations!AO108),"",Calculations!AO108)-(SUMIFS(BDEQ!AA:AA,BDEQ!$AG:$AG,About!$B$2,BDEQ!$AH:$AH,$I108)*BDEQ!$C$2*$J108*$K108)</f>
        <v>7272214918352.5928</v>
      </c>
      <c r="AP108">
        <f>IF(ISBLANK(Calculations!AP108),"",Calculations!AP108)-(SUMIFS(BDEQ!AB:AB,BDEQ!$AG:$AG,About!$B$2,BDEQ!$AH:$AH,$I108)*BDEQ!$C$2*$J108*$K108)</f>
        <v>7307992662775.1846</v>
      </c>
      <c r="AQ108">
        <f>IF(ISBLANK(Calculations!AQ108),"",Calculations!AQ108)-(SUMIFS(BDEQ!AC:AC,BDEQ!$AG:$AG,About!$B$2,BDEQ!$AH:$AH,$I108)*BDEQ!$C$2*$J108*$K108)</f>
        <v>7344180234886.1846</v>
      </c>
      <c r="AR108">
        <f>IF(ISBLANK(Calculations!AR108),"",Calculations!AR108)-(SUMIFS(BDEQ!AD:AD,BDEQ!$AG:$AG,About!$B$2,BDEQ!$AH:$AH,$I108)*BDEQ!$C$2*$J108*$K108)</f>
        <v>7380071451924.9062</v>
      </c>
      <c r="AS108">
        <f>IF(ISBLANK(Calculations!AS108),"",Calculations!AS108)-(SUMIFS(BDEQ!AE:AE,BDEQ!$AG:$AG,About!$B$2,BDEQ!$AH:$AH,$I108)*BDEQ!$C$2*$J108*$K108)</f>
        <v>7415862137588.2852</v>
      </c>
      <c r="AT108">
        <f>IF(ISBLANK(Calculations!AT108),"",Calculations!AT108)-(SUMIFS(BDEQ!AF:AF,BDEQ!$AG:$AG,About!$B$2,BDEQ!$AH:$AH,$I108)*BDEQ!$C$2*$J108*$K108)</f>
        <v>7452169311746.0859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0.1662815411923329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0.36466726511974107</v>
      </c>
      <c r="K110">
        <f>IF(ISBLANK(Calculations!K110),"",Calculations!K110)</f>
        <v>0.1662815411923329</v>
      </c>
      <c r="L110" t="str">
        <f>IF(ISBLANK(Calculations!L110),"",Calculations!L110)</f>
        <v>RESIDENTIAL</v>
      </c>
      <c r="M110" t="str">
        <f>IF(ISBLANK(Calculations!M110),"",Calculations!M110)</f>
        <v>appl</v>
      </c>
      <c r="N110" t="str">
        <f>IF(ISBLANK(Calculations!N110),"",Calculations!N110)</f>
        <v>natural gas</v>
      </c>
      <c r="O110">
        <f t="shared" si="1"/>
        <v>5896505441288.5439</v>
      </c>
      <c r="P110">
        <f>IF(ISBLANK(Calculations!P110),"",Calculations!P110)</f>
        <v>5896505441288.5439</v>
      </c>
      <c r="Q110">
        <f>IF(ISBLANK(Calculations!Q110),"",Calculations!Q110)</f>
        <v>5896505441288.5439</v>
      </c>
      <c r="R110">
        <f>IF(ISBLANK(Calculations!R110),"",Calculations!R110)</f>
        <v>5920825348837.5439</v>
      </c>
      <c r="S110">
        <f>IF(ISBLANK(Calculations!S110),"",Calculations!S110)</f>
        <v>5946021936626.2725</v>
      </c>
      <c r="T110">
        <f>IF(ISBLANK(Calculations!T110),"",Calculations!T110)</f>
        <v>5973074744309.2461</v>
      </c>
      <c r="U110">
        <f>IF(ISBLANK(Calculations!U110),"",Calculations!U110)</f>
        <v>6003278692345.9453</v>
      </c>
      <c r="V110">
        <f>IF(ISBLANK(Calculations!V110),"",Calculations!V110)</f>
        <v>6038020086340.8857</v>
      </c>
      <c r="W110">
        <f>IF(ISBLANK(Calculations!W110),"",Calculations!W110)</f>
        <v>6076813015005.8613</v>
      </c>
      <c r="X110">
        <f>IF(ISBLANK(Calculations!X110),"",Calculations!X110)</f>
        <v>6118356563973.6641</v>
      </c>
      <c r="Y110">
        <f>IF(ISBLANK(Calculations!Y110),"",Calculations!Y110)</f>
        <v>6161383442404.709</v>
      </c>
      <c r="Z110">
        <f>IF(ISBLANK(Calculations!Z110),"",Calculations!Z110)</f>
        <v>6206951781236.2246</v>
      </c>
      <c r="AA110">
        <f>IF(ISBLANK(Calculations!AA110),"",Calculations!AA110)</f>
        <v>6254909461998.1523</v>
      </c>
      <c r="AB110">
        <f>IF(ISBLANK(Calculations!AB110),"",Calculations!AB110)</f>
        <v>6303573843090.2969</v>
      </c>
      <c r="AC110">
        <f>IF(ISBLANK(Calculations!AC110),"",Calculations!AC110)</f>
        <v>6352329120100.4609</v>
      </c>
      <c r="AD110">
        <f>IF(ISBLANK(Calculations!AD110),"",Calculations!AD110)</f>
        <v>6402508432298.877</v>
      </c>
      <c r="AE110">
        <f>IF(ISBLANK(Calculations!AE110),"",Calculations!AE110)</f>
        <v>6454200252663.1777</v>
      </c>
      <c r="AF110">
        <f>IF(ISBLANK(Calculations!AF110),"",Calculations!AF110)</f>
        <v>6506876729661.1641</v>
      </c>
      <c r="AG110">
        <f>IF(ISBLANK(Calculations!AG110),"",Calculations!AG110)</f>
        <v>6559680911755.7607</v>
      </c>
      <c r="AH110">
        <f>IF(ISBLANK(Calculations!AH110),"",Calculations!AH110)</f>
        <v>6612601961445.0732</v>
      </c>
      <c r="AI110">
        <f>IF(ISBLANK(Calculations!AI110),"",Calculations!AI110)</f>
        <v>6665377823706.1748</v>
      </c>
      <c r="AJ110">
        <f>IF(ISBLANK(Calculations!AJ110),"",Calculations!AJ110)</f>
        <v>6717871392862.0693</v>
      </c>
      <c r="AK110">
        <f>IF(ISBLANK(Calculations!AK110),"",Calculations!AK110)</f>
        <v>6750830336841.5938</v>
      </c>
      <c r="AL110">
        <f>IF(ISBLANK(Calculations!AL110),"",Calculations!AL110)</f>
        <v>6783605799681.8281</v>
      </c>
      <c r="AM110">
        <f>IF(ISBLANK(Calculations!AM110),"",Calculations!AM110)</f>
        <v>6816297362930.582</v>
      </c>
      <c r="AN110">
        <f>IF(ISBLANK(Calculations!AN110),"",Calculations!AN110)</f>
        <v>6848898579603.5479</v>
      </c>
      <c r="AO110">
        <f>IF(ISBLANK(Calculations!AO110),"",Calculations!AO110)</f>
        <v>6881626791656.8838</v>
      </c>
      <c r="AP110">
        <f>IF(ISBLANK(Calculations!AP110),"",Calculations!AP110)</f>
        <v>6914289756370.6201</v>
      </c>
      <c r="AQ110">
        <f>IF(ISBLANK(Calculations!AQ110),"",Calculations!AQ110)</f>
        <v>6947212365788.7969</v>
      </c>
      <c r="AR110">
        <f>IF(ISBLANK(Calculations!AR110),"",Calculations!AR110)</f>
        <v>6980278050857.0811</v>
      </c>
      <c r="AS110">
        <f>IF(ISBLANK(Calculations!AS110),"",Calculations!AS110)</f>
        <v>7013363338784.751</v>
      </c>
      <c r="AT110">
        <f>IF(ISBLANK(Calculations!AT110),"",Calculations!AT110)</f>
        <v>7046603412330.5713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6.8715735414230684E-3</v>
      </c>
      <c r="K111">
        <f>IF(ISBLANK(Calculations!K111),"",Calculations!K111)</f>
        <v>0.1662815411923329</v>
      </c>
      <c r="L111" t="str">
        <f>IF(ISBLANK(Calculations!L111),"",Calculations!L111)</f>
        <v>RESIDENTIAL</v>
      </c>
      <c r="M111" t="str">
        <f>IF(ISBLANK(Calculations!M111),"",Calculations!M111)</f>
        <v>appl</v>
      </c>
      <c r="N111" t="str">
        <f>IF(ISBLANK(Calculations!N111),"",Calculations!N111)</f>
        <v>petroleum diesel</v>
      </c>
      <c r="O111">
        <f t="shared" si="1"/>
        <v>4681297091.9089155</v>
      </c>
      <c r="P111">
        <f>IF(ISBLANK(Calculations!P111),"",Calculations!P111)</f>
        <v>4681297091.9089155</v>
      </c>
      <c r="Q111">
        <f>IF(ISBLANK(Calculations!Q111),"",Calculations!Q111)</f>
        <v>4681297091.9089155</v>
      </c>
      <c r="R111">
        <f>IF(ISBLANK(Calculations!R111),"",Calculations!R111)</f>
        <v>4506751983.5332937</v>
      </c>
      <c r="S111">
        <f>IF(ISBLANK(Calculations!S111),"",Calculations!S111)</f>
        <v>4339268853.1735649</v>
      </c>
      <c r="T111">
        <f>IF(ISBLANK(Calculations!T111),"",Calculations!T111)</f>
        <v>4183380481.1561737</v>
      </c>
      <c r="U111">
        <f>IF(ISBLANK(Calculations!U111),"",Calculations!U111)</f>
        <v>4044468655.9556713</v>
      </c>
      <c r="V111">
        <f>IF(ISBLANK(Calculations!V111),"",Calculations!V111)</f>
        <v>3928182767.3742065</v>
      </c>
      <c r="W111">
        <f>IF(ISBLANK(Calculations!W111),"",Calculations!W111)</f>
        <v>3837009617.2723713</v>
      </c>
      <c r="X111">
        <f>IF(ISBLANK(Calculations!X111),"",Calculations!X111)</f>
        <v>3770827433.0412469</v>
      </c>
      <c r="Y111">
        <f>IF(ISBLANK(Calculations!Y111),"",Calculations!Y111)</f>
        <v>3727383900.5449042</v>
      </c>
      <c r="Z111">
        <f>IF(ISBLANK(Calculations!Z111),"",Calculations!Z111)</f>
        <v>3704586759.3899574</v>
      </c>
      <c r="AA111">
        <f>IF(ISBLANK(Calculations!AA111),"",Calculations!AA111)</f>
        <v>3698640779.0283413</v>
      </c>
      <c r="AB111">
        <f>IF(ISBLANK(Calculations!AB111),"",Calculations!AB111)</f>
        <v>3704459363.9814324</v>
      </c>
      <c r="AC111">
        <f>IF(ISBLANK(Calculations!AC111),"",Calculations!AC111)</f>
        <v>3717957320.8483424</v>
      </c>
      <c r="AD111">
        <f>IF(ISBLANK(Calculations!AD111),"",Calculations!AD111)</f>
        <v>3737269901.0818734</v>
      </c>
      <c r="AE111">
        <f>IF(ISBLANK(Calculations!AE111),"",Calculations!AE111)</f>
        <v>3760397634.9998088</v>
      </c>
      <c r="AF111">
        <f>IF(ISBLANK(Calculations!AF111),"",Calculations!AF111)</f>
        <v>3785679725.4336314</v>
      </c>
      <c r="AG111">
        <f>IF(ISBLANK(Calculations!AG111),"",Calculations!AG111)</f>
        <v>3811687686.2613153</v>
      </c>
      <c r="AH111">
        <f>IF(ISBLANK(Calculations!AH111),"",Calculations!AH111)</f>
        <v>3838075154.9217958</v>
      </c>
      <c r="AI111">
        <f>IF(ISBLANK(Calculations!AI111),"",Calculations!AI111)</f>
        <v>3864536282.0991907</v>
      </c>
      <c r="AJ111">
        <f>IF(ISBLANK(Calculations!AJ111),"",Calculations!AJ111)</f>
        <v>3890910368.2522278</v>
      </c>
      <c r="AK111">
        <f>IF(ISBLANK(Calculations!AK111),"",Calculations!AK111)</f>
        <v>3908705665.4890509</v>
      </c>
      <c r="AL111">
        <f>IF(ISBLANK(Calculations!AL111),"",Calculations!AL111)</f>
        <v>3926495753.23908</v>
      </c>
      <c r="AM111">
        <f>IF(ISBLANK(Calculations!AM111),"",Calculations!AM111)</f>
        <v>3944360209.8340325</v>
      </c>
      <c r="AN111">
        <f>IF(ISBLANK(Calculations!AN111),"",Calculations!AN111)</f>
        <v>3962310227.3926129</v>
      </c>
      <c r="AO111">
        <f>IF(ISBLANK(Calculations!AO111),"",Calculations!AO111)</f>
        <v>3980479619.1814256</v>
      </c>
      <c r="AP111">
        <f>IF(ISBLANK(Calculations!AP111),"",Calculations!AP111)</f>
        <v>3998728617.5994921</v>
      </c>
      <c r="AQ111">
        <f>IF(ISBLANK(Calculations!AQ111),"",Calculations!AQ111)</f>
        <v>4017240261.2853131</v>
      </c>
      <c r="AR111">
        <f>IF(ISBLANK(Calculations!AR111),"",Calculations!AR111)</f>
        <v>4035926818.7236109</v>
      </c>
      <c r="AS111">
        <f>IF(ISBLANK(Calculations!AS111),"",Calculations!AS111)</f>
        <v>4054703114.8989954</v>
      </c>
      <c r="AT111">
        <f>IF(ISBLANK(Calculations!AT111),"",Calculations!AT111)</f>
        <v>4073643271.4770699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0.1662815411923329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0.1662815411923329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0.1662815411923329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0.1662815411923329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0.20037175997963697</v>
      </c>
      <c r="K116">
        <f>IF(ISBLANK(Calculations!K116),"",Calculations!K116)</f>
        <v>0.1662815411923329</v>
      </c>
      <c r="L116" t="str">
        <f>IF(ISBLANK(Calculations!L116),"",Calculations!L116)</f>
        <v>RESIDENTIAL</v>
      </c>
      <c r="M116" t="str">
        <f>IF(ISBLANK(Calculations!M116),"",Calculations!M116)</f>
        <v>appl</v>
      </c>
      <c r="N116" t="str">
        <f>IF(ISBLANK(Calculations!N116),"",Calculations!N116)</f>
        <v>LPG propane or butane</v>
      </c>
      <c r="O116">
        <f t="shared" si="1"/>
        <v>311824332444.34772</v>
      </c>
      <c r="P116">
        <f>IF(ISBLANK(Calculations!P116),"",Calculations!P116)</f>
        <v>311824332444.34772</v>
      </c>
      <c r="Q116">
        <f>IF(ISBLANK(Calculations!Q116),"",Calculations!Q116)</f>
        <v>311824332444.34772</v>
      </c>
      <c r="R116">
        <f>IF(ISBLANK(Calculations!R116),"",Calculations!R116)</f>
        <v>305612105394.70471</v>
      </c>
      <c r="S116">
        <f>IF(ISBLANK(Calculations!S116),"",Calculations!S116)</f>
        <v>300730448749.08618</v>
      </c>
      <c r="T116">
        <f>IF(ISBLANK(Calculations!T116),"",Calculations!T116)</f>
        <v>297095974176.92841</v>
      </c>
      <c r="U116">
        <f>IF(ISBLANK(Calculations!U116),"",Calculations!U116)</f>
        <v>294585927125.13818</v>
      </c>
      <c r="V116">
        <f>IF(ISBLANK(Calculations!V116),"",Calculations!V116)</f>
        <v>293053629516.51099</v>
      </c>
      <c r="W116">
        <f>IF(ISBLANK(Calculations!W116),"",Calculations!W116)</f>
        <v>292345075247.80621</v>
      </c>
      <c r="X116">
        <f>IF(ISBLANK(Calculations!X116),"",Calculations!X116)</f>
        <v>292306140281.2688</v>
      </c>
      <c r="Y116">
        <f>IF(ISBLANK(Calculations!Y116),"",Calculations!Y116)</f>
        <v>292773592377.24915</v>
      </c>
      <c r="Z116">
        <f>IF(ISBLANK(Calculations!Z116),"",Calculations!Z116)</f>
        <v>293691417385.83856</v>
      </c>
      <c r="AA116">
        <f>IF(ISBLANK(Calculations!AA116),"",Calculations!AA116)</f>
        <v>294948826416.58746</v>
      </c>
      <c r="AB116">
        <f>IF(ISBLANK(Calculations!AB116),"",Calculations!AB116)</f>
        <v>296403589211.39337</v>
      </c>
      <c r="AC116">
        <f>IF(ISBLANK(Calculations!AC116),"",Calculations!AC116)</f>
        <v>297984788904.66962</v>
      </c>
      <c r="AD116">
        <f>IF(ISBLANK(Calculations!AD116),"",Calculations!AD116)</f>
        <v>299694897246.18414</v>
      </c>
      <c r="AE116">
        <f>IF(ISBLANK(Calculations!AE116),"",Calculations!AE116)</f>
        <v>301509000583.52332</v>
      </c>
      <c r="AF116">
        <f>IF(ISBLANK(Calculations!AF116),"",Calculations!AF116)</f>
        <v>303391230720.59222</v>
      </c>
      <c r="AG116">
        <f>IF(ISBLANK(Calculations!AG116),"",Calculations!AG116)</f>
        <v>305300271155.13239</v>
      </c>
      <c r="AH116">
        <f>IF(ISBLANK(Calculations!AH116),"",Calculations!AH116)</f>
        <v>307231794326.22644</v>
      </c>
      <c r="AI116">
        <f>IF(ISBLANK(Calculations!AI116),"",Calculations!AI116)</f>
        <v>309171924225.40753</v>
      </c>
      <c r="AJ116">
        <f>IF(ISBLANK(Calculations!AJ116),"",Calculations!AJ116)</f>
        <v>311118791743.35571</v>
      </c>
      <c r="AK116">
        <f>IF(ISBLANK(Calculations!AK116),"",Calculations!AK116)</f>
        <v>312670551877.64069</v>
      </c>
      <c r="AL116">
        <f>IF(ISBLANK(Calculations!AL116),"",Calculations!AL116)</f>
        <v>314207763474.08545</v>
      </c>
      <c r="AM116">
        <f>IF(ISBLANK(Calculations!AM116),"",Calculations!AM116)</f>
        <v>315734349927.13</v>
      </c>
      <c r="AN116">
        <f>IF(ISBLANK(Calculations!AN116),"",Calculations!AN116)</f>
        <v>317249904643.39185</v>
      </c>
      <c r="AO116">
        <f>IF(ISBLANK(Calculations!AO116),"",Calculations!AO116)</f>
        <v>318764031845.33521</v>
      </c>
      <c r="AP116">
        <f>IF(ISBLANK(Calculations!AP116),"",Calculations!AP116)</f>
        <v>320271418637.46002</v>
      </c>
      <c r="AQ116">
        <f>IF(ISBLANK(Calculations!AQ116),"",Calculations!AQ116)</f>
        <v>321789434246.61584</v>
      </c>
      <c r="AR116">
        <f>IF(ISBLANK(Calculations!AR116),"",Calculations!AR116)</f>
        <v>323313509903.90601</v>
      </c>
      <c r="AS116">
        <f>IF(ISBLANK(Calculations!AS116),"",Calculations!AS116)</f>
        <v>324840206644.26813</v>
      </c>
      <c r="AT116">
        <f>IF(ISBLANK(Calculations!AT116),"",Calculations!AT116)</f>
        <v>326376174234.20233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0.1662815411923329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0.42650205456687984</v>
      </c>
      <c r="K121">
        <f>IF(ISBLANK(Calculations!K121),"",Calculations!K121)</f>
        <v>0.1662815411923329</v>
      </c>
      <c r="L121" t="str">
        <f>IF(ISBLANK(Calculations!L121),"",Calculations!L121)</f>
        <v>RESIDENTIAL</v>
      </c>
      <c r="M121" t="str">
        <f>IF(ISBLANK(Calculations!M121),"",Calculations!M121)</f>
        <v>other</v>
      </c>
      <c r="N121" t="str">
        <f>IF(ISBLANK(Calculations!N121),"",Calculations!N121)</f>
        <v>electricity</v>
      </c>
      <c r="O121">
        <f t="shared" si="1"/>
        <v>9192216671116.3965</v>
      </c>
      <c r="P121">
        <f>IF(ISBLANK(Calculations!P121),"",Calculations!P121)-(SUMIFS(BDEQ!B:B,BDEQ!$AG:$AG,About!$B$2,BDEQ!$AH:$AH,$I121)*BDEQ!$C$2*$J121*$K121)</f>
        <v>9192216671116.3965</v>
      </c>
      <c r="Q121">
        <f>IF(ISBLANK(Calculations!Q121),"",Calculations!Q121)-(SUMIFS(BDEQ!C:C,BDEQ!$AG:$AG,About!$B$2,BDEQ!$AH:$AH,$I121)*BDEQ!$C$2*$J121*$K121)</f>
        <v>9192216671116.3965</v>
      </c>
      <c r="R121">
        <f>IF(ISBLANK(Calculations!R121),"",Calculations!R121)-(SUMIFS(BDEQ!D:D,BDEQ!$AG:$AG,About!$B$2,BDEQ!$AH:$AH,$I121)*BDEQ!$C$2*$J121*$K121)</f>
        <v>9057899324155.0781</v>
      </c>
      <c r="S121">
        <f>IF(ISBLANK(Calculations!S121),"",Calculations!S121)-(SUMIFS(BDEQ!E:E,BDEQ!$AG:$AG,About!$B$2,BDEQ!$AH:$AH,$I121)*BDEQ!$C$2*$J121*$K121)</f>
        <v>8880116297101.0664</v>
      </c>
      <c r="T121">
        <f>IF(ISBLANK(Calculations!T121),"",Calculations!T121)-(SUMIFS(BDEQ!F:F,BDEQ!$AG:$AG,About!$B$2,BDEQ!$AH:$AH,$I121)*BDEQ!$C$2*$J121*$K121)</f>
        <v>8735391351595.9258</v>
      </c>
      <c r="U121">
        <f>IF(ISBLANK(Calculations!U121),"",Calculations!U121)-(SUMIFS(BDEQ!G:G,BDEQ!$AG:$AG,About!$B$2,BDEQ!$AH:$AH,$I121)*BDEQ!$C$2*$J121*$K121)</f>
        <v>8602482656255.0283</v>
      </c>
      <c r="V121">
        <f>IF(ISBLANK(Calculations!V121),"",Calculations!V121)-(SUMIFS(BDEQ!H:H,BDEQ!$AG:$AG,About!$B$2,BDEQ!$AH:$AH,$I121)*BDEQ!$C$2*$J121*$K121)</f>
        <v>8452932330838.9834</v>
      </c>
      <c r="W121">
        <f>IF(ISBLANK(Calculations!W121),"",Calculations!W121)-(SUMIFS(BDEQ!I:I,BDEQ!$AG:$AG,About!$B$2,BDEQ!$AH:$AH,$I121)*BDEQ!$C$2*$J121*$K121)</f>
        <v>8315339969281.8594</v>
      </c>
      <c r="X121">
        <f>IF(ISBLANK(Calculations!X121),"",Calculations!X121)-(SUMIFS(BDEQ!J:J,BDEQ!$AG:$AG,About!$B$2,BDEQ!$AH:$AH,$I121)*BDEQ!$C$2*$J121*$K121)</f>
        <v>8195862122573.9023</v>
      </c>
      <c r="Y121">
        <f>IF(ISBLANK(Calculations!Y121),"",Calculations!Y121)-(SUMIFS(BDEQ!K:K,BDEQ!$AG:$AG,About!$B$2,BDEQ!$AH:$AH,$I121)*BDEQ!$C$2*$J121*$K121)</f>
        <v>8084467296262.2236</v>
      </c>
      <c r="Z121">
        <f>IF(ISBLANK(Calculations!Z121),"",Calculations!Z121)-(SUMIFS(BDEQ!L:L,BDEQ!$AG:$AG,About!$B$2,BDEQ!$AH:$AH,$I121)*BDEQ!$C$2*$J121*$K121)</f>
        <v>7967935704610.9434</v>
      </c>
      <c r="AA121">
        <f>IF(ISBLANK(Calculations!AA121),"",Calculations!AA121)-(SUMIFS(BDEQ!M:M,BDEQ!$AG:$AG,About!$B$2,BDEQ!$AH:$AH,$I121)*BDEQ!$C$2*$J121*$K121)</f>
        <v>7844046291263.8457</v>
      </c>
      <c r="AB121">
        <f>IF(ISBLANK(Calculations!AB121),"",Calculations!AB121)-(SUMIFS(BDEQ!N:N,BDEQ!$AG:$AG,About!$B$2,BDEQ!$AH:$AH,$I121)*BDEQ!$C$2*$J121*$K121)</f>
        <v>7719074534079.5527</v>
      </c>
      <c r="AC121">
        <f>IF(ISBLANK(Calculations!AC121),"",Calculations!AC121)-(SUMIFS(BDEQ!O:O,BDEQ!$AG:$AG,About!$B$2,BDEQ!$AH:$AH,$I121)*BDEQ!$C$2*$J121*$K121)</f>
        <v>7602753622857.1729</v>
      </c>
      <c r="AD121">
        <f>IF(ISBLANK(Calculations!AD121),"",Calculations!AD121)-(SUMIFS(BDEQ!P:P,BDEQ!$AG:$AG,About!$B$2,BDEQ!$AH:$AH,$I121)*BDEQ!$C$2*$J121*$K121)</f>
        <v>7494645219327.2656</v>
      </c>
      <c r="AE121">
        <f>IF(ISBLANK(Calculations!AE121),"",Calculations!AE121)-(SUMIFS(BDEQ!Q:Q,BDEQ!$AG:$AG,About!$B$2,BDEQ!$AH:$AH,$I121)*BDEQ!$C$2*$J121*$K121)</f>
        <v>7390991540907.4434</v>
      </c>
      <c r="AF121">
        <f>IF(ISBLANK(Calculations!AF121),"",Calculations!AF121)-(SUMIFS(BDEQ!R:R,BDEQ!$AG:$AG,About!$B$2,BDEQ!$AH:$AH,$I121)*BDEQ!$C$2*$J121*$K121)</f>
        <v>7286223030138.751</v>
      </c>
      <c r="AG121">
        <f>IF(ISBLANK(Calculations!AG121),"",Calculations!AG121)-(SUMIFS(BDEQ!S:S,BDEQ!$AG:$AG,About!$B$2,BDEQ!$AH:$AH,$I121)*BDEQ!$C$2*$J121*$K121)</f>
        <v>7178154210569.9111</v>
      </c>
      <c r="AH121">
        <f>IF(ISBLANK(Calculations!AH121),"",Calculations!AH121)-(SUMIFS(BDEQ!T:T,BDEQ!$AG:$AG,About!$B$2,BDEQ!$AH:$AH,$I121)*BDEQ!$C$2*$J121*$K121)</f>
        <v>7069716471456.5332</v>
      </c>
      <c r="AI121">
        <f>IF(ISBLANK(Calculations!AI121),"",Calculations!AI121)-(SUMIFS(BDEQ!U:U,BDEQ!$AG:$AG,About!$B$2,BDEQ!$AH:$AH,$I121)*BDEQ!$C$2*$J121*$K121)</f>
        <v>6952436074632.2891</v>
      </c>
      <c r="AJ121">
        <f>IF(ISBLANK(Calculations!AJ121),"",Calculations!AJ121)-(SUMIFS(BDEQ!V:V,BDEQ!$AG:$AG,About!$B$2,BDEQ!$AH:$AH,$I121)*BDEQ!$C$2*$J121*$K121)</f>
        <v>6822055968760.1465</v>
      </c>
      <c r="AK121">
        <f>IF(ISBLANK(Calculations!AK121),"",Calculations!AK121)-(SUMIFS(BDEQ!W:W,BDEQ!$AG:$AG,About!$B$2,BDEQ!$AH:$AH,$I121)*BDEQ!$C$2*$J121*$K121)</f>
        <v>6650787807049.8008</v>
      </c>
      <c r="AL121">
        <f>IF(ISBLANK(Calculations!AL121),"",Calculations!AL121)-(SUMIFS(BDEQ!X:X,BDEQ!$AG:$AG,About!$B$2,BDEQ!$AH:$AH,$I121)*BDEQ!$C$2*$J121*$K121)</f>
        <v>6470741903876.834</v>
      </c>
      <c r="AM121">
        <f>IF(ISBLANK(Calculations!AM121),"",Calculations!AM121)-(SUMIFS(BDEQ!Y:Y,BDEQ!$AG:$AG,About!$B$2,BDEQ!$AH:$AH,$I121)*BDEQ!$C$2*$J121*$K121)</f>
        <v>6285905703104.3057</v>
      </c>
      <c r="AN121">
        <f>IF(ISBLANK(Calculations!AN121),"",Calculations!AN121)-(SUMIFS(BDEQ!Z:Z,BDEQ!$AG:$AG,About!$B$2,BDEQ!$AH:$AH,$I121)*BDEQ!$C$2*$J121*$K121)</f>
        <v>6097137132764.4541</v>
      </c>
      <c r="AO121">
        <f>IF(ISBLANK(Calculations!AO121),"",Calculations!AO121)-(SUMIFS(BDEQ!AA:AA,BDEQ!$AG:$AG,About!$B$2,BDEQ!$AH:$AH,$I121)*BDEQ!$C$2*$J121*$K121)</f>
        <v>5902978283329.334</v>
      </c>
      <c r="AP121">
        <f>IF(ISBLANK(Calculations!AP121),"",Calculations!AP121)-(SUMIFS(BDEQ!AB:AB,BDEQ!$AG:$AG,About!$B$2,BDEQ!$AH:$AH,$I121)*BDEQ!$C$2*$J121*$K121)</f>
        <v>5700193831233.3389</v>
      </c>
      <c r="AQ121">
        <f>IF(ISBLANK(Calculations!AQ121),"",Calculations!AQ121)-(SUMIFS(BDEQ!AC:AC,BDEQ!$AG:$AG,About!$B$2,BDEQ!$AH:$AH,$I121)*BDEQ!$C$2*$J121*$K121)</f>
        <v>5485584578476.085</v>
      </c>
      <c r="AR121">
        <f>IF(ISBLANK(Calculations!AR121),"",Calculations!AR121)-(SUMIFS(BDEQ!AD:AD,BDEQ!$AG:$AG,About!$B$2,BDEQ!$AH:$AH,$I121)*BDEQ!$C$2*$J121*$K121)</f>
        <v>5454685753714.5078</v>
      </c>
      <c r="AS121">
        <f>IF(ISBLANK(Calculations!AS121),"",Calculations!AS121)-(SUMIFS(BDEQ!AE:AE,BDEQ!$AG:$AG,About!$B$2,BDEQ!$AH:$AH,$I121)*BDEQ!$C$2*$J121*$K121)</f>
        <v>5450604683588.207</v>
      </c>
      <c r="AT121">
        <f>IF(ISBLANK(Calculations!AT121),"",Calculations!AT121)-(SUMIFS(BDEQ!AF:AF,BDEQ!$AG:$AG,About!$B$2,BDEQ!$AH:$AH,$I121)*BDEQ!$C$2*$J121*$K121)</f>
        <v>5445533540090.3691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0.1662815411923329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0.1662815411923329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0.1662815411923329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0.1662815411923329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0.1662815411923329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0.1662815411923329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0.1662815411923329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0.1662815411923329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0.1662815411923329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5.7992174405660256E-2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5666473353351.4697</v>
      </c>
      <c r="P134">
        <f>IF(ISBLANK(Calculations!P134),"",Calculations!P134)</f>
        <v>5666473353351.4697</v>
      </c>
      <c r="Q134">
        <f>IF(ISBLANK(Calculations!Q134),"",Calculations!Q134)</f>
        <v>5666473353351.4697</v>
      </c>
      <c r="R134">
        <f>IF(ISBLANK(Calculations!R134),"",Calculations!R134)</f>
        <v>5635339078994.9541</v>
      </c>
      <c r="S134">
        <f>IF(ISBLANK(Calculations!S134),"",Calculations!S134)</f>
        <v>5603908340634.8779</v>
      </c>
      <c r="T134">
        <f>IF(ISBLANK(Calculations!T134),"",Calculations!T134)</f>
        <v>5572017245292.2627</v>
      </c>
      <c r="U134">
        <f>IF(ISBLANK(Calculations!U134),"",Calculations!U134)</f>
        <v>5539543136075.917</v>
      </c>
      <c r="V134">
        <f>IF(ISBLANK(Calculations!V134),"",Calculations!V134)</f>
        <v>5507010665169.4238</v>
      </c>
      <c r="W134">
        <f>IF(ISBLANK(Calculations!W134),"",Calculations!W134)</f>
        <v>5474972042455.6162</v>
      </c>
      <c r="X134">
        <f>IF(ISBLANK(Calculations!X134),"",Calculations!X134)</f>
        <v>5443167841682.5186</v>
      </c>
      <c r="Y134">
        <f>IF(ISBLANK(Calculations!Y134),"",Calculations!Y134)</f>
        <v>5412040986238.1699</v>
      </c>
      <c r="Z134">
        <f>IF(ISBLANK(Calculations!Z134),"",Calculations!Z134)</f>
        <v>5381032046653.04</v>
      </c>
      <c r="AA134">
        <f>IF(ISBLANK(Calculations!AA134),"",Calculations!AA134)</f>
        <v>5351703125911.7568</v>
      </c>
      <c r="AB134">
        <f>IF(ISBLANK(Calculations!AB134),"",Calculations!AB134)</f>
        <v>5322595232701.0977</v>
      </c>
      <c r="AC134">
        <f>IF(ISBLANK(Calculations!AC134),"",Calculations!AC134)</f>
        <v>5294681625707.0674</v>
      </c>
      <c r="AD134">
        <f>IF(ISBLANK(Calculations!AD134),"",Calculations!AD134)</f>
        <v>5267731804923.2285</v>
      </c>
      <c r="AE134">
        <f>IF(ISBLANK(Calculations!AE134),"",Calculations!AE134)</f>
        <v>5241063058504.6709</v>
      </c>
      <c r="AF134">
        <f>IF(ISBLANK(Calculations!AF134),"",Calculations!AF134)</f>
        <v>5214912459842.8965</v>
      </c>
      <c r="AG134">
        <f>IF(ISBLANK(Calculations!AG134),"",Calculations!AG134)</f>
        <v>5187867472746.9307</v>
      </c>
      <c r="AH134">
        <f>IF(ISBLANK(Calculations!AH134),"",Calculations!AH134)</f>
        <v>5160798969451.4189</v>
      </c>
      <c r="AI134">
        <f>IF(ISBLANK(Calculations!AI134),"",Calculations!AI134)</f>
        <v>5133173074713.6914</v>
      </c>
      <c r="AJ134">
        <f>IF(ISBLANK(Calculations!AJ134),"",Calculations!AJ134)</f>
        <v>5105141205030.7451</v>
      </c>
      <c r="AK134">
        <f>IF(ISBLANK(Calculations!AK134),"",Calculations!AK134)</f>
        <v>5076078923980.4844</v>
      </c>
      <c r="AL134">
        <f>IF(ISBLANK(Calculations!AL134),"",Calculations!AL134)</f>
        <v>5046795449414.8613</v>
      </c>
      <c r="AM134">
        <f>IF(ISBLANK(Calculations!AM134),"",Calculations!AM134)</f>
        <v>5017286951245.7148</v>
      </c>
      <c r="AN134">
        <f>IF(ISBLANK(Calculations!AN134),"",Calculations!AN134)</f>
        <v>4987225723777.1719</v>
      </c>
      <c r="AO134">
        <f>IF(ISBLANK(Calculations!AO134),"",Calculations!AO134)</f>
        <v>4957452334598.6855</v>
      </c>
      <c r="AP134">
        <f>IF(ISBLANK(Calculations!AP134),"",Calculations!AP134)</f>
        <v>4927371700538.8926</v>
      </c>
      <c r="AQ134">
        <f>IF(ISBLANK(Calculations!AQ134),"",Calculations!AQ134)</f>
        <v>4896817628735.918</v>
      </c>
      <c r="AR134">
        <f>IF(ISBLANK(Calculations!AR134),"",Calculations!AR134)</f>
        <v>4865816830712.9795</v>
      </c>
      <c r="AS134">
        <f>IF(ISBLANK(Calculations!AS134),"",Calculations!AS134)</f>
        <v>4834797053993.2441</v>
      </c>
      <c r="AT134">
        <f>IF(ISBLANK(Calculations!AT134),"",Calculations!AT134)</f>
        <v>4803487706650.5928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0.43692580861273261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27326213922257.523</v>
      </c>
      <c r="P136">
        <f>IF(ISBLANK(Calculations!P136),"",Calculations!P136)</f>
        <v>27326213922257.523</v>
      </c>
      <c r="Q136">
        <f>IF(ISBLANK(Calculations!Q136),"",Calculations!Q136)</f>
        <v>27326213922257.523</v>
      </c>
      <c r="R136">
        <f>IF(ISBLANK(Calculations!R136),"",Calculations!R136)</f>
        <v>27042493707874.562</v>
      </c>
      <c r="S136" s="99">
        <f>IF(ISBLANK(Calculations!S136),"",Calculations!S136 + ('IRA Buildings Changes'!$F$38/($AB$133-$R$133)*(S133-$R$133)))</f>
        <v>26726797253179.379</v>
      </c>
      <c r="T136" s="99">
        <f>IF(ISBLANK(Calculations!T136),"",Calculations!T136 + ('IRA Buildings Changes'!$F$38/($AB$133-$R$133)*(T133-$R$133)))</f>
        <v>26412999080537.059</v>
      </c>
      <c r="U136" s="99">
        <f>IF(ISBLANK(Calculations!U136),"",Calculations!U136 + ('IRA Buildings Changes'!$F$38/($AB$133-$R$133)*(U133-$R$133)))</f>
        <v>26101556484774.785</v>
      </c>
      <c r="V136" s="99">
        <f>IF(ISBLANK(Calculations!V136),"",Calculations!V136 + ('IRA Buildings Changes'!$F$38/($AB$133-$R$133)*(V133-$R$133)))</f>
        <v>25796163168460.855</v>
      </c>
      <c r="W136" s="99">
        <f>IF(ISBLANK(Calculations!W136),"",Calculations!W136 + ('IRA Buildings Changes'!$F$38/($AB$133-$R$133)*(W133-$R$133)))</f>
        <v>25500929937153.359</v>
      </c>
      <c r="X136" s="99">
        <f>IF(ISBLANK(Calculations!X136),"",Calculations!X136 + ('IRA Buildings Changes'!$F$38/($AB$133-$R$133)*(X133-$R$133)))</f>
        <v>25216197789976.531</v>
      </c>
      <c r="Y136" s="99">
        <f>IF(ISBLANK(Calculations!Y136),"",Calculations!Y136 + ('IRA Buildings Changes'!$F$38/($AB$133-$R$133)*(Y133-$R$133)))</f>
        <v>24945479895146.578</v>
      </c>
      <c r="Z136" s="99">
        <f>IF(ISBLANK(Calculations!Z136),"",Calculations!Z136 + ('IRA Buildings Changes'!$F$38/($AB$133-$R$133)*(Z133-$R$133)))</f>
        <v>24687455415676.523</v>
      </c>
      <c r="AA136" s="99">
        <f>IF(ISBLANK(Calculations!AA136),"",Calculations!AA136 + ('IRA Buildings Changes'!$F$38/($AB$133-$R$133)*(AA133-$R$133)))</f>
        <v>24449510313913.383</v>
      </c>
      <c r="AB136" s="98">
        <f>IF(ISBLANK(Calculations!AB136),"",Calculations!AB136 + 'IRA Buildings Changes'!F38)</f>
        <v>24224989578025.473</v>
      </c>
      <c r="AC136" s="99">
        <f>IF(ISBLANK(Calculations!AC136),"",Calculations!AC136 + 'IRA Buildings Changes'!$F$38)</f>
        <v>24051633451926.844</v>
      </c>
      <c r="AD136" s="99">
        <f>IF(ISBLANK(Calculations!AD136),"",Calculations!AD136 + 'IRA Buildings Changes'!$F$38)</f>
        <v>23893777265119.809</v>
      </c>
      <c r="AE136" s="99">
        <f>IF(ISBLANK(Calculations!AE136),"",Calculations!AE136 + 'IRA Buildings Changes'!$F$38)</f>
        <v>23747058648493.336</v>
      </c>
      <c r="AF136" s="99">
        <f>IF(ISBLANK(Calculations!AF136),"",Calculations!AF136 + 'IRA Buildings Changes'!$F$38)</f>
        <v>23610961277327.461</v>
      </c>
      <c r="AG136" s="99">
        <f>IF(ISBLANK(Calculations!AG136),"",Calculations!AG136 + 'IRA Buildings Changes'!$F$38)</f>
        <v>23477815109641.477</v>
      </c>
      <c r="AH136" s="99">
        <f>IF(ISBLANK(Calculations!AH136),"",Calculations!AH136 + 'IRA Buildings Changes'!$F$38)</f>
        <v>23350637902366.645</v>
      </c>
      <c r="AI136" s="99">
        <f>IF(ISBLANK(Calculations!AI136),"",Calculations!AI136 + 'IRA Buildings Changes'!$F$38)</f>
        <v>23226098529631.062</v>
      </c>
      <c r="AJ136" s="99">
        <f>IF(ISBLANK(Calculations!AJ136),"",Calculations!AJ136 + 'IRA Buildings Changes'!$F$38)</f>
        <v>23104262965057.973</v>
      </c>
      <c r="AK136" s="99">
        <f>IF(ISBLANK(Calculations!AK136),"",Calculations!AK136 + 'IRA Buildings Changes'!$F$38)</f>
        <v>22981017180367.27</v>
      </c>
      <c r="AL136" s="99">
        <f>IF(ISBLANK(Calculations!AL136),"",Calculations!AL136 + 'IRA Buildings Changes'!$F$38)</f>
        <v>22859061711277.219</v>
      </c>
      <c r="AM136" s="99">
        <f>IF(ISBLANK(Calculations!AM136),"",Calculations!AM136 + 'IRA Buildings Changes'!$F$38)</f>
        <v>22737593355136.164</v>
      </c>
      <c r="AN136" s="99">
        <f>IF(ISBLANK(Calculations!AN136),"",Calculations!AN136 + 'IRA Buildings Changes'!$F$38)</f>
        <v>22614250632743.594</v>
      </c>
      <c r="AO136" s="99">
        <f>IF(ISBLANK(Calculations!AO136),"",Calculations!AO136 + 'IRA Buildings Changes'!$F$38)</f>
        <v>22492579911301.016</v>
      </c>
      <c r="AP136" s="99">
        <f>IF(ISBLANK(Calculations!AP136),"",Calculations!AP136 + 'IRA Buildings Changes'!$F$38)</f>
        <v>22369322188563.316</v>
      </c>
      <c r="AQ136" s="99">
        <f>IF(ISBLANK(Calculations!AQ136),"",Calculations!AQ136 + 'IRA Buildings Changes'!$F$38)</f>
        <v>22243807715339.734</v>
      </c>
      <c r="AR136" s="99">
        <f>IF(ISBLANK(Calculations!AR136),"",Calculations!AR136 + 'IRA Buildings Changes'!$F$38)</f>
        <v>22116195548931.551</v>
      </c>
      <c r="AS136" s="99">
        <f>IF(ISBLANK(Calculations!AS136),"",Calculations!AS136 + 'IRA Buildings Changes'!$F$38)</f>
        <v>21988224979058.387</v>
      </c>
      <c r="AT136" s="99">
        <f>IF(ISBLANK(Calculations!AT136),"",Calculations!AT136 + 'IRA Buildings Changes'!$F$38)</f>
        <v>21858860069401.922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4492000000000</v>
      </c>
      <c r="P139">
        <f>IF(ISBLANK(Calculations!P139),"",Calculations!P139)</f>
        <v>4492000000000</v>
      </c>
      <c r="Q139">
        <f>IF(ISBLANK(Calculations!Q139),"",Calculations!Q139)</f>
        <v>4492000000000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13000000000</v>
      </c>
      <c r="P140">
        <f>IF(ISBLANK(Calculations!P140),"",Calculations!P140)</f>
        <v>13000000000</v>
      </c>
      <c r="Q140">
        <f>IF(ISBLANK(Calculations!Q140),"",Calculations!Q140)</f>
        <v>13000000000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5268000000000</v>
      </c>
      <c r="P142">
        <f>IF(ISBLANK(Calculations!P142),"",Calculations!P142)</f>
        <v>5268000000000</v>
      </c>
      <c r="Q142">
        <f>IF(ISBLANK(Calculations!Q142),"",Calculations!Q142)</f>
        <v>5268000000000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0.1232269562727675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12040629124368.385</v>
      </c>
      <c r="P147">
        <f>IF(ISBLANK(Calculations!P147),"",Calculations!P147)</f>
        <v>12040629124368.385</v>
      </c>
      <c r="Q147">
        <f>IF(ISBLANK(Calculations!Q147),"",Calculations!Q147)</f>
        <v>12040629124368.385</v>
      </c>
      <c r="R147">
        <f>IF(ISBLANK(Calculations!R147),"",Calculations!R147)</f>
        <v>12134994694408.109</v>
      </c>
      <c r="S147" s="99">
        <f>IF(ISBLANK(Calculations!S147),"",Calculations!S147+('IRA Buildings Changes'!$E$38/($AB$146-$R$146)*(S146-$R$146)))</f>
        <v>12129532442015.555</v>
      </c>
      <c r="T147" s="99">
        <f>IF(ISBLANK(Calculations!T147),"",Calculations!T147+('IRA Buildings Changes'!$E$38/($AB$146-$R$146)*(T146-$R$146)))</f>
        <v>12109895233268.652</v>
      </c>
      <c r="U147" s="99">
        <f>IF(ISBLANK(Calculations!U147),"",Calculations!U147+('IRA Buildings Changes'!$E$38/($AB$146-$R$146)*(U146-$R$146)))</f>
        <v>12078213792875.908</v>
      </c>
      <c r="V147" s="99">
        <f>IF(ISBLANK(Calculations!V147),"",Calculations!V147+('IRA Buildings Changes'!$E$38/($AB$146-$R$146)*(V146-$R$146)))</f>
        <v>12029606135021.494</v>
      </c>
      <c r="W147" s="99">
        <f>IF(ISBLANK(Calculations!W147),"",Calculations!W147+('IRA Buildings Changes'!$E$38/($AB$146-$R$146)*(W146-$R$146)))</f>
        <v>11965490739613.623</v>
      </c>
      <c r="X147" s="99">
        <f>IF(ISBLANK(Calculations!X147),"",Calculations!X147+('IRA Buildings Changes'!$E$38/($AB$146-$R$146)*(X146-$R$146)))</f>
        <v>11888953699600.311</v>
      </c>
      <c r="Y147" s="99">
        <f>IF(ISBLANK(Calculations!Y147),"",Calculations!Y147+('IRA Buildings Changes'!$E$38/($AB$146-$R$146)*(Y146-$R$146)))</f>
        <v>11798806161323.559</v>
      </c>
      <c r="Z147" s="99">
        <f>IF(ISBLANK(Calculations!Z147),"",Calculations!Z147+('IRA Buildings Changes'!$E$38/($AB$146-$R$146)*(Z146-$R$146)))</f>
        <v>11691710591189.186</v>
      </c>
      <c r="AA147" s="99">
        <f>IF(ISBLANK(Calculations!AA147),"",Calculations!AA147+('IRA Buildings Changes'!$E$38/($AB$146-$R$146)*(AA146-$R$146)))</f>
        <v>11587690979330.492</v>
      </c>
      <c r="AB147" s="98">
        <f>IF(ISBLANK(Calculations!AB147),"",Calculations!AB147 + 'IRA Buildings Changes'!E38)</f>
        <v>11480282848911.43</v>
      </c>
      <c r="AC147" s="99">
        <f>IF(ISBLANK(Calculations!AC147),"",Calculations!AC147  + 'IRA Buildings Changes'!$E$38)</f>
        <v>11463156726958.041</v>
      </c>
      <c r="AD147" s="99">
        <f>IF(ISBLANK(Calculations!AD147),"",Calculations!AD147  + 'IRA Buildings Changes'!$E$38)</f>
        <v>11450562598724.521</v>
      </c>
      <c r="AE147" s="99">
        <f>IF(ISBLANK(Calculations!AE147),"",Calculations!AE147  + 'IRA Buildings Changes'!$E$38)</f>
        <v>11443651567367.084</v>
      </c>
      <c r="AF147" s="99">
        <f>IF(ISBLANK(Calculations!AF147),"",Calculations!AF147  + 'IRA Buildings Changes'!$E$38)</f>
        <v>11444301648347.824</v>
      </c>
      <c r="AG147" s="99">
        <f>IF(ISBLANK(Calculations!AG147),"",Calculations!AG147  + 'IRA Buildings Changes'!$E$38)</f>
        <v>11450903296203.404</v>
      </c>
      <c r="AH147" s="99">
        <f>IF(ISBLANK(Calculations!AH147),"",Calculations!AH147  + 'IRA Buildings Changes'!$E$38)</f>
        <v>11468927213417.059</v>
      </c>
      <c r="AI147" s="99">
        <f>IF(ISBLANK(Calculations!AI147),"",Calculations!AI147  + 'IRA Buildings Changes'!$E$38)</f>
        <v>11498486492708.875</v>
      </c>
      <c r="AJ147" s="99">
        <f>IF(ISBLANK(Calculations!AJ147),"",Calculations!AJ147  + 'IRA Buildings Changes'!$E$38)</f>
        <v>11540331531629.344</v>
      </c>
      <c r="AK147" s="99">
        <f>IF(ISBLANK(Calculations!AK147),"",Calculations!AK147  + 'IRA Buildings Changes'!$E$38)</f>
        <v>11591013513674.832</v>
      </c>
      <c r="AL147" s="99">
        <f>IF(ISBLANK(Calculations!AL147),"",Calculations!AL147  + 'IRA Buildings Changes'!$E$38)</f>
        <v>11652015326008.492</v>
      </c>
      <c r="AM147" s="99">
        <f>IF(ISBLANK(Calculations!AM147),"",Calculations!AM147  + 'IRA Buildings Changes'!$E$38)</f>
        <v>11727250773278.459</v>
      </c>
      <c r="AN147" s="99">
        <f>IF(ISBLANK(Calculations!AN147),"",Calculations!AN147  + 'IRA Buildings Changes'!$E$38)</f>
        <v>11814416129414.203</v>
      </c>
      <c r="AO147" s="99">
        <f>IF(ISBLANK(Calculations!AO147),"",Calculations!AO147  + 'IRA Buildings Changes'!$E$38)</f>
        <v>11911578046009.742</v>
      </c>
      <c r="AP147" s="99">
        <f>IF(ISBLANK(Calculations!AP147),"",Calculations!AP147  + 'IRA Buildings Changes'!$E$38)</f>
        <v>12022591482886.613</v>
      </c>
      <c r="AQ147" s="99">
        <f>IF(ISBLANK(Calculations!AQ147),"",Calculations!AQ147  + 'IRA Buildings Changes'!$E$38)</f>
        <v>12143294143811.875</v>
      </c>
      <c r="AR147" s="99">
        <f>IF(ISBLANK(Calculations!AR147),"",Calculations!AR147  + 'IRA Buildings Changes'!$E$38)</f>
        <v>12277878610211.113</v>
      </c>
      <c r="AS147" s="99">
        <f>IF(ISBLANK(Calculations!AS147),"",Calculations!AS147  + 'IRA Buildings Changes'!$E$38)</f>
        <v>12420621861621.359</v>
      </c>
      <c r="AT147" s="99">
        <f>IF(ISBLANK(Calculations!AT147),"",Calculations!AT147  + 'IRA Buildings Changes'!$E$38)</f>
        <v>12574377547195.574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2.0811341237202143E-18</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1.3015829036570965E-4</v>
      </c>
      <c r="P149">
        <f>IF(ISBLANK(Calculations!P149),"",Calculations!P149)</f>
        <v>1.3015829036570965E-4</v>
      </c>
      <c r="Q149">
        <f>IF(ISBLANK(Calculations!Q149),"",Calculations!Q149)</f>
        <v>1.3015829036570965E-4</v>
      </c>
      <c r="R149">
        <f>IF(ISBLANK(Calculations!R149),"",Calculations!R149)</f>
        <v>1.3002794734134131E-4</v>
      </c>
      <c r="S149">
        <f>IF(ISBLANK(Calculations!S149),"",Calculations!S149)</f>
        <v>1.2978788486814579E-4</v>
      </c>
      <c r="T149">
        <f>IF(ISBLANK(Calculations!T149),"",Calculations!T149)</f>
        <v>1.3640701374572392E-4</v>
      </c>
      <c r="U149">
        <f>IF(ISBLANK(Calculations!U149),"",Calculations!U149)</f>
        <v>1.3581363037857953E-4</v>
      </c>
      <c r="V149">
        <f>IF(ISBLANK(Calculations!V149),"",Calculations!V149)</f>
        <v>1.3668811912599259E-4</v>
      </c>
      <c r="W149">
        <f>IF(ISBLANK(Calculations!W149),"",Calculations!W149)</f>
        <v>1.3553483451285713E-4</v>
      </c>
      <c r="X149">
        <f>IF(ISBLANK(Calculations!X149),"",Calculations!X149)</f>
        <v>1.365161716366061E-4</v>
      </c>
      <c r="Y149">
        <f>IF(ISBLANK(Calculations!Y149),"",Calculations!Y149)</f>
        <v>1.3454848060188572E-4</v>
      </c>
      <c r="Z149">
        <f>IF(ISBLANK(Calculations!Z149),"",Calculations!Z149)</f>
        <v>1.437442811733887E-4</v>
      </c>
      <c r="AA149">
        <f>IF(ISBLANK(Calculations!AA149),"",Calculations!AA149)</f>
        <v>1.4071483002823159E-4</v>
      </c>
      <c r="AB149">
        <f>IF(ISBLANK(Calculations!AB149),"",Calculations!AB149)</f>
        <v>1.4808319820810989E-4</v>
      </c>
      <c r="AC149">
        <f>IF(ISBLANK(Calculations!AC149),"",Calculations!AC149)</f>
        <v>1.4377884205985325E-4</v>
      </c>
      <c r="AD149">
        <f>IF(ISBLANK(Calculations!AD149),"",Calculations!AD149)</f>
        <v>1.4428680744956151E-4</v>
      </c>
      <c r="AE149">
        <f>IF(ISBLANK(Calculations!AE149),"",Calculations!AE149)</f>
        <v>1.3948760721313217E-4</v>
      </c>
      <c r="AF149">
        <f>IF(ISBLANK(Calculations!AF149),"",Calculations!AF149)</f>
        <v>1.3313935742396746E-4</v>
      </c>
      <c r="AG149">
        <f>IF(ISBLANK(Calculations!AG149),"",Calculations!AG149)</f>
        <v>1.2615413689380864E-4</v>
      </c>
      <c r="AH149">
        <f>IF(ISBLANK(Calculations!AH149),"",Calculations!AH149)</f>
        <v>1.2636345070225153E-4</v>
      </c>
      <c r="AI149">
        <f>IF(ISBLANK(Calculations!AI149),"",Calculations!AI149)</f>
        <v>1.2067931872497453E-4</v>
      </c>
      <c r="AJ149">
        <f>IF(ISBLANK(Calculations!AJ149),"",Calculations!AJ149)</f>
        <v>1.1410594208407172E-4</v>
      </c>
      <c r="AK149">
        <f>IF(ISBLANK(Calculations!AK149),"",Calculations!AK149)</f>
        <v>1.0577086058225148E-4</v>
      </c>
      <c r="AL149">
        <f>IF(ISBLANK(Calculations!AL149),"",Calculations!AL149)</f>
        <v>9.855122409129718E-5</v>
      </c>
      <c r="AM149">
        <f>IF(ISBLANK(Calculations!AM149),"",Calculations!AM149)</f>
        <v>1.0285253333088604E-4</v>
      </c>
      <c r="AN149">
        <f>IF(ISBLANK(Calculations!AN149),"",Calculations!AN149)</f>
        <v>9.5190848782422129E-5</v>
      </c>
      <c r="AO149">
        <f>IF(ISBLANK(Calculations!AO149),"",Calculations!AO149)</f>
        <v>9.9185448869536856E-5</v>
      </c>
      <c r="AP149">
        <f>IF(ISBLANK(Calculations!AP149),"",Calculations!AP149)</f>
        <v>9.2633909711884943E-5</v>
      </c>
      <c r="AQ149">
        <f>IF(ISBLANK(Calculations!AQ149),"",Calculations!AQ149)</f>
        <v>8.6739371169204839E-5</v>
      </c>
      <c r="AR149">
        <f>IF(ISBLANK(Calculations!AR149),"",Calculations!AR149)</f>
        <v>8.4592566013332604E-5</v>
      </c>
      <c r="AS149">
        <f>IF(ISBLANK(Calculations!AS149),"",Calculations!AS149)</f>
        <v>8.885026749801986E-5</v>
      </c>
      <c r="AT149">
        <f>IF(ISBLANK(Calculations!AT149),"",Calculations!AT149)</f>
        <v>8.4722348317901668E-5</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9435073.5673084408</v>
      </c>
      <c r="S158">
        <f>IF(ISBLANK(Calculations!S158),"",Calculations!S158)</f>
        <v>9580377.9346785098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0.10069386868602206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9838898603179.9023</v>
      </c>
      <c r="P160">
        <f>IF(ISBLANK(Calculations!P160),"",Calculations!P160)</f>
        <v>9838898603179.9023</v>
      </c>
      <c r="Q160">
        <f>IF(ISBLANK(Calculations!Q160),"",Calculations!Q160)</f>
        <v>9838898603179.9023</v>
      </c>
      <c r="R160">
        <f>IF(ISBLANK(Calculations!R160),"",Calculations!R160)</f>
        <v>9689673285880.2148</v>
      </c>
      <c r="S160">
        <f>IF(ISBLANK(Calculations!S160),"",Calculations!S160)</f>
        <v>9455266510768.9961</v>
      </c>
      <c r="T160">
        <f>IF(ISBLANK(Calculations!T160),"",Calculations!T160)</f>
        <v>9199139449523.1484</v>
      </c>
      <c r="U160">
        <f>IF(ISBLANK(Calculations!U160),"",Calculations!U160)</f>
        <v>8950077356444.6719</v>
      </c>
      <c r="V160">
        <f>IF(ISBLANK(Calculations!V160),"",Calculations!V160)</f>
        <v>8706463214671.3008</v>
      </c>
      <c r="W160">
        <f>IF(ISBLANK(Calculations!W160),"",Calculations!W160)</f>
        <v>8471305438559.043</v>
      </c>
      <c r="X160">
        <f>IF(ISBLANK(Calculations!X160),"",Calculations!X160)</f>
        <v>8251316037061.6641</v>
      </c>
      <c r="Y160">
        <f>IF(ISBLANK(Calculations!Y160),"",Calculations!Y160)</f>
        <v>8048909470931.5391</v>
      </c>
      <c r="Z160">
        <f>IF(ISBLANK(Calculations!Z160),"",Calculations!Z160)</f>
        <v>7868981543804.9639</v>
      </c>
      <c r="AA160">
        <f>IF(ISBLANK(Calculations!AA160),"",Calculations!AA160)</f>
        <v>7715120276953.6787</v>
      </c>
      <c r="AB160">
        <f>IF(ISBLANK(Calculations!AB160),"",Calculations!AB160)</f>
        <v>7587368243944.1777</v>
      </c>
      <c r="AC160">
        <f>IF(ISBLANK(Calculations!AC160),"",Calculations!AC160)</f>
        <v>7478532692574.0381</v>
      </c>
      <c r="AD160">
        <f>IF(ISBLANK(Calculations!AD160),"",Calculations!AD160)</f>
        <v>7382930148407.9619</v>
      </c>
      <c r="AE160">
        <f>IF(ISBLANK(Calculations!AE160),"",Calculations!AE160)</f>
        <v>7295978951543.6748</v>
      </c>
      <c r="AF160">
        <f>IF(ISBLANK(Calculations!AF160),"",Calculations!AF160)</f>
        <v>7214159135193.7637</v>
      </c>
      <c r="AG160">
        <f>IF(ISBLANK(Calculations!AG160),"",Calculations!AG160)</f>
        <v>7140584083853.0908</v>
      </c>
      <c r="AH160">
        <f>IF(ISBLANK(Calculations!AH160),"",Calculations!AH160)</f>
        <v>7076615744134.9863</v>
      </c>
      <c r="AI160">
        <f>IF(ISBLANK(Calculations!AI160),"",Calculations!AI160)</f>
        <v>7019668537798.5273</v>
      </c>
      <c r="AJ160">
        <f>IF(ISBLANK(Calculations!AJ160),"",Calculations!AJ160)</f>
        <v>6966639236641.5244</v>
      </c>
      <c r="AK160">
        <f>IF(ISBLANK(Calculations!AK160),"",Calculations!AK160)</f>
        <v>6921884579612.4072</v>
      </c>
      <c r="AL160">
        <f>IF(ISBLANK(Calculations!AL160),"",Calculations!AL160)</f>
        <v>6889383197486.8945</v>
      </c>
      <c r="AM160">
        <f>IF(ISBLANK(Calculations!AM160),"",Calculations!AM160)</f>
        <v>6866345917347.1396</v>
      </c>
      <c r="AN160">
        <f>IF(ISBLANK(Calculations!AN160),"",Calculations!AN160)</f>
        <v>6852537351835.5938</v>
      </c>
      <c r="AO160">
        <f>IF(ISBLANK(Calculations!AO160),"",Calculations!AO160)</f>
        <v>6846405706139.0908</v>
      </c>
      <c r="AP160">
        <f>IF(ISBLANK(Calculations!AP160),"",Calculations!AP160)</f>
        <v>6848080778380.7021</v>
      </c>
      <c r="AQ160">
        <f>IF(ISBLANK(Calculations!AQ160),"",Calculations!AQ160)</f>
        <v>6857629277755.1865</v>
      </c>
      <c r="AR160">
        <f>IF(ISBLANK(Calculations!AR160),"",Calculations!AR160)</f>
        <v>6875529492896.2539</v>
      </c>
      <c r="AS160">
        <f>IF(ISBLANK(Calculations!AS160),"",Calculations!AS160)</f>
        <v>6901547369471.293</v>
      </c>
      <c r="AT160">
        <f>IF(ISBLANK(Calculations!AT160),"",Calculations!AT160)</f>
        <v>6936328403031.8389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0.19371222870612678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18927815579104.355</v>
      </c>
      <c r="P173">
        <f>IF(ISBLANK(Calculations!P173),"",Calculations!P173)</f>
        <v>18927815579104.355</v>
      </c>
      <c r="Q173">
        <f>IF(ISBLANK(Calculations!Q173),"",Calculations!Q173)</f>
        <v>18927815579104.355</v>
      </c>
      <c r="R173">
        <f>IF(ISBLANK(Calculations!R173),"",Calculations!R173)</f>
        <v>19186117394699.891</v>
      </c>
      <c r="S173">
        <f>IF(ISBLANK(Calculations!S173),"",Calculations!S173)</f>
        <v>19413712330906.77</v>
      </c>
      <c r="T173">
        <f>IF(ISBLANK(Calculations!T173),"",Calculations!T173)</f>
        <v>19592797811257.398</v>
      </c>
      <c r="U173">
        <f>IF(ISBLANK(Calculations!U173),"",Calculations!U173)</f>
        <v>19712374727466.664</v>
      </c>
      <c r="V173">
        <f>IF(ISBLANK(Calculations!V173),"",Calculations!V173)</f>
        <v>19766460667762.84</v>
      </c>
      <c r="W173">
        <f>IF(ISBLANK(Calculations!W173),"",Calculations!W173)</f>
        <v>19767607147147.664</v>
      </c>
      <c r="X173">
        <f>IF(ISBLANK(Calculations!X173),"",Calculations!X173)</f>
        <v>19734220546413.664</v>
      </c>
      <c r="Y173">
        <f>IF(ISBLANK(Calculations!Y173),"",Calculations!Y173)</f>
        <v>19688381070102.684</v>
      </c>
      <c r="Z173">
        <f>IF(ISBLANK(Calculations!Z173),"",Calculations!Z173)</f>
        <v>19644264705878.312</v>
      </c>
      <c r="AA173">
        <f>IF(ISBLANK(Calculations!AA173),"",Calculations!AA173)</f>
        <v>19617664480519.812</v>
      </c>
      <c r="AB173">
        <f>IF(ISBLANK(Calculations!AB173),"",Calculations!AB173)</f>
        <v>19612928403559.777</v>
      </c>
      <c r="AC173">
        <f>IF(ISBLANK(Calculations!AC173),"",Calculations!AC173)</f>
        <v>19629240062895.031</v>
      </c>
      <c r="AD173">
        <f>IF(ISBLANK(Calculations!AD173),"",Calculations!AD173)</f>
        <v>19665555922259.441</v>
      </c>
      <c r="AE173">
        <f>IF(ISBLANK(Calculations!AE173),"",Calculations!AE173)</f>
        <v>19717005180333.934</v>
      </c>
      <c r="AF173">
        <f>IF(ISBLANK(Calculations!AF173),"",Calculations!AF173)</f>
        <v>19780727562874.449</v>
      </c>
      <c r="AG173">
        <f>IF(ISBLANK(Calculations!AG173),"",Calculations!AG173)</f>
        <v>19854102976595.07</v>
      </c>
      <c r="AH173">
        <f>IF(ISBLANK(Calculations!AH173),"",Calculations!AH173)</f>
        <v>19936607591653.008</v>
      </c>
      <c r="AI173">
        <f>IF(ISBLANK(Calculations!AI173),"",Calculations!AI173)</f>
        <v>20025438666096.98</v>
      </c>
      <c r="AJ173">
        <f>IF(ISBLANK(Calculations!AJ173),"",Calculations!AJ173)</f>
        <v>20116118181004.004</v>
      </c>
      <c r="AK173">
        <f>IF(ISBLANK(Calculations!AK173),"",Calculations!AK173)</f>
        <v>20214730443779.328</v>
      </c>
      <c r="AL173">
        <f>IF(ISBLANK(Calculations!AL173),"",Calculations!AL173)</f>
        <v>20319351730744.098</v>
      </c>
      <c r="AM173">
        <f>IF(ISBLANK(Calculations!AM173),"",Calculations!AM173)</f>
        <v>20431130817553.797</v>
      </c>
      <c r="AN173">
        <f>IF(ISBLANK(Calculations!AN173),"",Calculations!AN173)</f>
        <v>20549740200949.918</v>
      </c>
      <c r="AO173">
        <f>IF(ISBLANK(Calculations!AO173),"",Calculations!AO173)</f>
        <v>20675872040832.441</v>
      </c>
      <c r="AP173">
        <f>IF(ISBLANK(Calculations!AP173),"",Calculations!AP173)</f>
        <v>20809160009870.93</v>
      </c>
      <c r="AQ173">
        <f>IF(ISBLANK(Calculations!AQ173),"",Calculations!AQ173)</f>
        <v>20948509304651.953</v>
      </c>
      <c r="AR173">
        <f>IF(ISBLANK(Calculations!AR173),"",Calculations!AR173)</f>
        <v>21095110323255.047</v>
      </c>
      <c r="AS173">
        <f>IF(ISBLANK(Calculations!AS173),"",Calculations!AS173)</f>
        <v>21245915004227.484</v>
      </c>
      <c r="AT173">
        <f>IF(ISBLANK(Calculations!AT173),"",Calculations!AT173)</f>
        <v>21401477212592.027</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0.34327796929426385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21469290755601.852</v>
      </c>
      <c r="P175">
        <f>IF(ISBLANK(Calculations!P175),"",Calculations!P175)</f>
        <v>21469290755601.852</v>
      </c>
      <c r="Q175">
        <f>IF(ISBLANK(Calculations!Q175),"",Calculations!Q175)</f>
        <v>21469290755601.852</v>
      </c>
      <c r="R175">
        <f>IF(ISBLANK(Calculations!R175),"",Calculations!R175)</f>
        <v>21649200051000.457</v>
      </c>
      <c r="S175">
        <f>IF(ISBLANK(Calculations!S175),"",Calculations!S175)</f>
        <v>21822969103531.836</v>
      </c>
      <c r="T175">
        <f>IF(ISBLANK(Calculations!T175),"",Calculations!T175)</f>
        <v>21992410553526.094</v>
      </c>
      <c r="U175">
        <f>IF(ISBLANK(Calculations!U175),"",Calculations!U175)</f>
        <v>22161891304595.57</v>
      </c>
      <c r="V175">
        <f>IF(ISBLANK(Calculations!V175),"",Calculations!V175)</f>
        <v>22335769345922.836</v>
      </c>
      <c r="W175">
        <f>IF(ISBLANK(Calculations!W175),"",Calculations!W175)</f>
        <v>22520857880125.426</v>
      </c>
      <c r="X175">
        <f>IF(ISBLANK(Calculations!X175),"",Calculations!X175)</f>
        <v>22717715135687.004</v>
      </c>
      <c r="Y175">
        <f>IF(ISBLANK(Calculations!Y175),"",Calculations!Y175)</f>
        <v>22926510296055.211</v>
      </c>
      <c r="Z175">
        <f>IF(ISBLANK(Calculations!Z175),"",Calculations!Z175)</f>
        <v>23143417974200.543</v>
      </c>
      <c r="AA175">
        <f>IF(ISBLANK(Calculations!AA175),"",Calculations!AA175)</f>
        <v>23365669536378.324</v>
      </c>
      <c r="AB175">
        <f>IF(ISBLANK(Calculations!AB175),"",Calculations!AB175)</f>
        <v>23590199320567.398</v>
      </c>
      <c r="AC175">
        <f>IF(ISBLANK(Calculations!AC175),"",Calculations!AC175)</f>
        <v>23817333021364.906</v>
      </c>
      <c r="AD175">
        <f>IF(ISBLANK(Calculations!AD175),"",Calculations!AD175)</f>
        <v>24043258479022.906</v>
      </c>
      <c r="AE175">
        <f>IF(ISBLANK(Calculations!AE175),"",Calculations!AE175)</f>
        <v>24269344313184.586</v>
      </c>
      <c r="AF175">
        <f>IF(ISBLANK(Calculations!AF175),"",Calculations!AF175)</f>
        <v>24494003626901.051</v>
      </c>
      <c r="AG175">
        <f>IF(ISBLANK(Calculations!AG175),"",Calculations!AG175)</f>
        <v>24717605415496.695</v>
      </c>
      <c r="AH175">
        <f>IF(ISBLANK(Calculations!AH175),"",Calculations!AH175)</f>
        <v>24942362641703.297</v>
      </c>
      <c r="AI175">
        <f>IF(ISBLANK(Calculations!AI175),"",Calculations!AI175)</f>
        <v>25167536739507.145</v>
      </c>
      <c r="AJ175">
        <f>IF(ISBLANK(Calculations!AJ175),"",Calculations!AJ175)</f>
        <v>25392573235156.145</v>
      </c>
      <c r="AK175">
        <f>IF(ISBLANK(Calculations!AK175),"",Calculations!AK175)</f>
        <v>25618369165520.258</v>
      </c>
      <c r="AL175">
        <f>IF(ISBLANK(Calculations!AL175),"",Calculations!AL175)</f>
        <v>25845209344026.664</v>
      </c>
      <c r="AM175">
        <f>IF(ISBLANK(Calculations!AM175),"",Calculations!AM175)</f>
        <v>26075515496631.406</v>
      </c>
      <c r="AN175">
        <f>IF(ISBLANK(Calculations!AN175),"",Calculations!AN175)</f>
        <v>26302982704101.008</v>
      </c>
      <c r="AO175">
        <f>IF(ISBLANK(Calculations!AO175),"",Calculations!AO175)</f>
        <v>26536686905839.895</v>
      </c>
      <c r="AP175">
        <f>IF(ISBLANK(Calculations!AP175),"",Calculations!AP175)</f>
        <v>26765583067811.43</v>
      </c>
      <c r="AQ175">
        <f>IF(ISBLANK(Calculations!AQ175),"",Calculations!AQ175)</f>
        <v>27001829747107.566</v>
      </c>
      <c r="AR175">
        <f>IF(ISBLANK(Calculations!AR175),"",Calculations!AR175)</f>
        <v>27236096908899.891</v>
      </c>
      <c r="AS175">
        <f>IF(ISBLANK(Calculations!AS175),"",Calculations!AS175)</f>
        <v>27471927614993.43</v>
      </c>
      <c r="AT175">
        <f>IF(ISBLANK(Calculations!AT175),"",Calculations!AT175)</f>
        <v>27709039222715.102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1.0620732545840679E-4</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1591091942.6923921</v>
      </c>
      <c r="P176">
        <f>IF(ISBLANK(Calculations!P176),"",Calculations!P176)</f>
        <v>1591091942.6923921</v>
      </c>
      <c r="Q176">
        <f>IF(ISBLANK(Calculations!Q176),"",Calculations!Q176)</f>
        <v>1591091942.6923921</v>
      </c>
      <c r="R176">
        <f>IF(ISBLANK(Calculations!R176),"",Calculations!R176)</f>
        <v>1512667305.2380068</v>
      </c>
      <c r="S176">
        <f>IF(ISBLANK(Calculations!S176),"",Calculations!S176)</f>
        <v>1434684758.3591092</v>
      </c>
      <c r="T176">
        <f>IF(ISBLANK(Calculations!T176),"",Calculations!T176)</f>
        <v>1358085120.0688114</v>
      </c>
      <c r="U176">
        <f>IF(ISBLANK(Calculations!U176),"",Calculations!U176)</f>
        <v>1284586353.3812826</v>
      </c>
      <c r="V176">
        <f>IF(ISBLANK(Calculations!V176),"",Calculations!V176)</f>
        <v>1215949178.4357338</v>
      </c>
      <c r="W176">
        <f>IF(ISBLANK(Calculations!W176),"",Calculations!W176)</f>
        <v>1153811336.3796992</v>
      </c>
      <c r="X176">
        <f>IF(ISBLANK(Calculations!X176),"",Calculations!X176)</f>
        <v>1099882323.0741448</v>
      </c>
      <c r="Y176">
        <f>IF(ISBLANK(Calculations!Y176),"",Calculations!Y176)</f>
        <v>1054985271.418485</v>
      </c>
      <c r="Z176">
        <f>IF(ISBLANK(Calculations!Z176),"",Calculations!Z176)</f>
        <v>1019587536.3578192</v>
      </c>
      <c r="AA176">
        <f>IF(ISBLANK(Calculations!AA176),"",Calculations!AA176)</f>
        <v>993017807.96727741</v>
      </c>
      <c r="AB176">
        <f>IF(ISBLANK(Calculations!AB176),"",Calculations!AB176)</f>
        <v>974162359.73338997</v>
      </c>
      <c r="AC176">
        <f>IF(ISBLANK(Calculations!AC176),"",Calculations!AC176)</f>
        <v>961113668.09411037</v>
      </c>
      <c r="AD176">
        <f>IF(ISBLANK(Calculations!AD176),"",Calculations!AD176)</f>
        <v>951985642.18827116</v>
      </c>
      <c r="AE176">
        <f>IF(ISBLANK(Calculations!AE176),"",Calculations!AE176)</f>
        <v>945048559.00360322</v>
      </c>
      <c r="AF176">
        <f>IF(ISBLANK(Calculations!AF176),"",Calculations!AF176)</f>
        <v>939089396.96140778</v>
      </c>
      <c r="AG176">
        <f>IF(ISBLANK(Calculations!AG176),"",Calculations!AG176)</f>
        <v>933484441.35511899</v>
      </c>
      <c r="AH176">
        <f>IF(ISBLANK(Calculations!AH176),"",Calculations!AH176)</f>
        <v>927914745.19873238</v>
      </c>
      <c r="AI176">
        <f>IF(ISBLANK(Calculations!AI176),"",Calculations!AI176)</f>
        <v>922240635.36603284</v>
      </c>
      <c r="AJ176">
        <f>IF(ISBLANK(Calculations!AJ176),"",Calculations!AJ176)</f>
        <v>916363583.73276961</v>
      </c>
      <c r="AK176">
        <f>IF(ISBLANK(Calculations!AK176),"",Calculations!AK176)</f>
        <v>910295084.07038677</v>
      </c>
      <c r="AL176">
        <f>IF(ISBLANK(Calculations!AL176),"",Calculations!AL176)</f>
        <v>904081331.72862315</v>
      </c>
      <c r="AM176">
        <f>IF(ISBLANK(Calculations!AM176),"",Calculations!AM176)</f>
        <v>897720234.21530437</v>
      </c>
      <c r="AN176">
        <f>IF(ISBLANK(Calculations!AN176),"",Calculations!AN176)</f>
        <v>891061297.61868691</v>
      </c>
      <c r="AO176">
        <f>IF(ISBLANK(Calculations!AO176),"",Calculations!AO176)</f>
        <v>884313067.79985833</v>
      </c>
      <c r="AP176">
        <f>IF(ISBLANK(Calculations!AP176),"",Calculations!AP176)</f>
        <v>877204531.23004031</v>
      </c>
      <c r="AQ176">
        <f>IF(ISBLANK(Calculations!AQ176),"",Calculations!AQ176)</f>
        <v>870083248.82689428</v>
      </c>
      <c r="AR176">
        <f>IF(ISBLANK(Calculations!AR176),"",Calculations!AR176)</f>
        <v>862741037.30298507</v>
      </c>
      <c r="AS176">
        <f>IF(ISBLANK(Calculations!AS176),"",Calculations!AS176)</f>
        <v>855267213.82360625</v>
      </c>
      <c r="AT176">
        <f>IF(ISBLANK(Calculations!AT176),"",Calculations!AT176)</f>
        <v>847606326.50333035</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0.52437477192942339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51237183339995.891</v>
      </c>
      <c r="P186">
        <f>IF(ISBLANK(Calculations!P186),"",Calculations!P186)</f>
        <v>51237183339995.891</v>
      </c>
      <c r="Q186">
        <f>IF(ISBLANK(Calculations!Q186),"",Calculations!Q186)</f>
        <v>51237183339995.891</v>
      </c>
      <c r="R186">
        <f>IF(ISBLANK(Calculations!R186),"",Calculations!R186)</f>
        <v>51743782311815.602</v>
      </c>
      <c r="S186">
        <f>IF(ISBLANK(Calculations!S186),"",Calculations!S186)</f>
        <v>52331758954254.492</v>
      </c>
      <c r="T186">
        <f>IF(ISBLANK(Calculations!T186),"",Calculations!T186)</f>
        <v>53015187951187.25</v>
      </c>
      <c r="U186">
        <f>IF(ISBLANK(Calculations!U186),"",Calculations!U186)</f>
        <v>53716860248556.273</v>
      </c>
      <c r="V186">
        <f>IF(ISBLANK(Calculations!V186),"",Calculations!V186)</f>
        <v>54467323289229.695</v>
      </c>
      <c r="W186">
        <f>IF(ISBLANK(Calculations!W186),"",Calculations!W186)</f>
        <v>55250574964470.938</v>
      </c>
      <c r="X186">
        <f>IF(ISBLANK(Calculations!X186),"",Calculations!X186)</f>
        <v>56054154248429.195</v>
      </c>
      <c r="Y186">
        <f>IF(ISBLANK(Calculations!Y186),"",Calculations!Y186)</f>
        <v>56891978941560.281</v>
      </c>
      <c r="Z186">
        <f>IF(ISBLANK(Calculations!Z186),"",Calculations!Z186)</f>
        <v>57752013844436.195</v>
      </c>
      <c r="AA186">
        <f>IF(ISBLANK(Calculations!AA186),"",Calculations!AA186)</f>
        <v>58630000692827.406</v>
      </c>
      <c r="AB186">
        <f>IF(ISBLANK(Calculations!AB186),"",Calculations!AB186)</f>
        <v>59549404763830.602</v>
      </c>
      <c r="AC186">
        <f>IF(ISBLANK(Calculations!AC186),"",Calculations!AC186)</f>
        <v>60489495034222.922</v>
      </c>
      <c r="AD186">
        <f>IF(ISBLANK(Calculations!AD186),"",Calculations!AD186)</f>
        <v>61463068708610.008</v>
      </c>
      <c r="AE186">
        <f>IF(ISBLANK(Calculations!AE186),"",Calculations!AE186)</f>
        <v>62464993457999.391</v>
      </c>
      <c r="AF186">
        <f>IF(ISBLANK(Calculations!AF186),"",Calculations!AF186)</f>
        <v>63477519044128.695</v>
      </c>
      <c r="AG186">
        <f>IF(ISBLANK(Calculations!AG186),"",Calculations!AG186)</f>
        <v>64534577109332.867</v>
      </c>
      <c r="AH186">
        <f>IF(ISBLANK(Calculations!AH186),"",Calculations!AH186)</f>
        <v>65598560456889.273</v>
      </c>
      <c r="AI186">
        <f>IF(ISBLANK(Calculations!AI186),"",Calculations!AI186)</f>
        <v>66695511734349.602</v>
      </c>
      <c r="AJ186">
        <f>IF(ISBLANK(Calculations!AJ186),"",Calculations!AJ186)</f>
        <v>67822763923591.055</v>
      </c>
      <c r="AK186">
        <f>IF(ISBLANK(Calculations!AK186),"",Calculations!AK186)</f>
        <v>68984351169673.188</v>
      </c>
      <c r="AL186">
        <f>IF(ISBLANK(Calculations!AL186),"",Calculations!AL186)</f>
        <v>70169829519275.031</v>
      </c>
      <c r="AM186">
        <f>IF(ISBLANK(Calculations!AM186),"",Calculations!AM186)</f>
        <v>71392489239176.359</v>
      </c>
      <c r="AN186">
        <f>IF(ISBLANK(Calculations!AN186),"",Calculations!AN186)</f>
        <v>72635723098881.719</v>
      </c>
      <c r="AO186">
        <f>IF(ISBLANK(Calculations!AO186),"",Calculations!AO186)</f>
        <v>73891485220188.891</v>
      </c>
      <c r="AP186">
        <f>IF(ISBLANK(Calculations!AP186),"",Calculations!AP186)</f>
        <v>75193640009681.594</v>
      </c>
      <c r="AQ186">
        <f>IF(ISBLANK(Calculations!AQ186),"",Calculations!AQ186)</f>
        <v>76494091493482.469</v>
      </c>
      <c r="AR186">
        <f>IF(ISBLANK(Calculations!AR186),"",Calculations!AR186)</f>
        <v>77835713668808.438</v>
      </c>
      <c r="AS186">
        <f>IF(ISBLANK(Calculations!AS186),"",Calculations!AS186)</f>
        <v>79207950522753.438</v>
      </c>
      <c r="AT186">
        <f>IF(ISBLANK(Calculations!AT186),"",Calculations!AT186)</f>
        <v>80618444519013.781</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0.21979622209300353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13746495322140.627</v>
      </c>
      <c r="P188">
        <f>IF(ISBLANK(Calculations!P188),"",Calculations!P188)</f>
        <v>13746495322140.627</v>
      </c>
      <c r="Q188">
        <f>IF(ISBLANK(Calculations!Q188),"",Calculations!Q188)</f>
        <v>13746495322140.627</v>
      </c>
      <c r="R188">
        <f>IF(ISBLANK(Calculations!R188),"",Calculations!R188)</f>
        <v>13699092524413.766</v>
      </c>
      <c r="S188">
        <f>IF(ISBLANK(Calculations!S188),"",Calculations!S188)</f>
        <v>13683903877975.404</v>
      </c>
      <c r="T188">
        <f>IF(ISBLANK(Calculations!T188),"",Calculations!T188)</f>
        <v>13663678684278.654</v>
      </c>
      <c r="U188">
        <f>IF(ISBLANK(Calculations!U188),"",Calculations!U188)</f>
        <v>13635987549939.908</v>
      </c>
      <c r="V188">
        <f>IF(ISBLANK(Calculations!V188),"",Calculations!V188)</f>
        <v>13607921143452.449</v>
      </c>
      <c r="W188">
        <f>IF(ISBLANK(Calculations!W188),"",Calculations!W188)</f>
        <v>13545053182967.111</v>
      </c>
      <c r="X188">
        <f>IF(ISBLANK(Calculations!X188),"",Calculations!X188)</f>
        <v>13491863293684.443</v>
      </c>
      <c r="Y188">
        <f>IF(ISBLANK(Calculations!Y188),"",Calculations!Y188)</f>
        <v>13453486778691.422</v>
      </c>
      <c r="Z188">
        <f>IF(ISBLANK(Calculations!Z188),"",Calculations!Z188)</f>
        <v>13436303264515.426</v>
      </c>
      <c r="AA188">
        <f>IF(ISBLANK(Calculations!AA188),"",Calculations!AA188)</f>
        <v>13425677137358.326</v>
      </c>
      <c r="AB188">
        <f>IF(ISBLANK(Calculations!AB188),"",Calculations!AB188)</f>
        <v>13422437946180.297</v>
      </c>
      <c r="AC188">
        <f>IF(ISBLANK(Calculations!AC188),"",Calculations!AC188)</f>
        <v>13428067028410.43</v>
      </c>
      <c r="AD188">
        <f>IF(ISBLANK(Calculations!AD188),"",Calculations!AD188)</f>
        <v>13427020216627.225</v>
      </c>
      <c r="AE188">
        <f>IF(ISBLANK(Calculations!AE188),"",Calculations!AE188)</f>
        <v>13403476827089.607</v>
      </c>
      <c r="AF188">
        <f>IF(ISBLANK(Calculations!AF188),"",Calculations!AF188)</f>
        <v>13384041680021.521</v>
      </c>
      <c r="AG188">
        <f>IF(ISBLANK(Calculations!AG188),"",Calculations!AG188)</f>
        <v>13370117108189.309</v>
      </c>
      <c r="AH188">
        <f>IF(ISBLANK(Calculations!AH188),"",Calculations!AH188)</f>
        <v>13366127372713.945</v>
      </c>
      <c r="AI188">
        <f>IF(ISBLANK(Calculations!AI188),"",Calculations!AI188)</f>
        <v>13362611665215.889</v>
      </c>
      <c r="AJ188">
        <f>IF(ISBLANK(Calculations!AJ188),"",Calculations!AJ188)</f>
        <v>13370156610520.729</v>
      </c>
      <c r="AK188">
        <f>IF(ISBLANK(Calculations!AK188),"",Calculations!AK188)</f>
        <v>13376437481219.51</v>
      </c>
      <c r="AL188">
        <f>IF(ISBLANK(Calculations!AL188),"",Calculations!AL188)</f>
        <v>13373632815687.365</v>
      </c>
      <c r="AM188">
        <f>IF(ISBLANK(Calculations!AM188),"",Calculations!AM188)</f>
        <v>13360735304472.512</v>
      </c>
      <c r="AN188">
        <f>IF(ISBLANK(Calculations!AN188),"",Calculations!AN188)</f>
        <v>13343927062445.227</v>
      </c>
      <c r="AO188">
        <f>IF(ISBLANK(Calculations!AO188),"",Calculations!AO188)</f>
        <v>13324926441023.027</v>
      </c>
      <c r="AP188">
        <f>IF(ISBLANK(Calculations!AP188),"",Calculations!AP188)</f>
        <v>13307663922184.102</v>
      </c>
      <c r="AQ188">
        <f>IF(ISBLANK(Calculations!AQ188),"",Calculations!AQ188)</f>
        <v>13294766410969.248</v>
      </c>
      <c r="AR188">
        <f>IF(ISBLANK(Calculations!AR188),"",Calculations!AR188)</f>
        <v>13277108868816.037</v>
      </c>
      <c r="AS188">
        <f>IF(ISBLANK(Calculations!AS188),"",Calculations!AS188)</f>
        <v>13264843394904.168</v>
      </c>
      <c r="AT188">
        <f>IF(ISBLANK(Calculations!AT188),"",Calculations!AT188)</f>
        <v>13251234841723.402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0.99989379267454159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14979408908057.307</v>
      </c>
      <c r="P189">
        <f>IF(ISBLANK(Calculations!P189),"",Calculations!P189)</f>
        <v>14979408908057.307</v>
      </c>
      <c r="Q189">
        <f>IF(ISBLANK(Calculations!Q189),"",Calculations!Q189)</f>
        <v>14979408908057.307</v>
      </c>
      <c r="R189">
        <f>IF(ISBLANK(Calculations!R189),"",Calculations!R189)</f>
        <v>14996093518758.518</v>
      </c>
      <c r="S189">
        <f>IF(ISBLANK(Calculations!S189),"",Calculations!S189)</f>
        <v>14991943978273.229</v>
      </c>
      <c r="T189">
        <f>IF(ISBLANK(Calculations!T189),"",Calculations!T189)</f>
        <v>14974654226251.23</v>
      </c>
      <c r="U189">
        <f>IF(ISBLANK(Calculations!U189),"",Calculations!U189)</f>
        <v>14927539651991.305</v>
      </c>
      <c r="V189">
        <f>IF(ISBLANK(Calculations!V189),"",Calculations!V189)</f>
        <v>14882932091774.557</v>
      </c>
      <c r="W189">
        <f>IF(ISBLANK(Calculations!W189),"",Calculations!W189)</f>
        <v>14855354937299.488</v>
      </c>
      <c r="X189">
        <f>IF(ISBLANK(Calculations!X189),"",Calculations!X189)</f>
        <v>14858812887703.879</v>
      </c>
      <c r="Y189">
        <f>IF(ISBLANK(Calculations!Y189),"",Calculations!Y189)</f>
        <v>14858380643903.305</v>
      </c>
      <c r="Z189">
        <f>IF(ISBLANK(Calculations!Z189),"",Calculations!Z189)</f>
        <v>14833569849751.734</v>
      </c>
      <c r="AA189">
        <f>IF(ISBLANK(Calculations!AA189),"",Calculations!AA189)</f>
        <v>14799336140748.203</v>
      </c>
      <c r="AB189">
        <f>IF(ISBLANK(Calculations!AB189),"",Calculations!AB189)</f>
        <v>14760866442499.24</v>
      </c>
      <c r="AC189">
        <f>IF(ISBLANK(Calculations!AC189),"",Calculations!AC189)</f>
        <v>14760001954898.172</v>
      </c>
      <c r="AD189">
        <f>IF(ISBLANK(Calculations!AD189),"",Calculations!AD189)</f>
        <v>14758791672256.598</v>
      </c>
      <c r="AE189">
        <f>IF(ISBLANK(Calculations!AE189),"",Calculations!AE189)</f>
        <v>14763287007782.352</v>
      </c>
      <c r="AF189">
        <f>IF(ISBLANK(Calculations!AF189),"",Calculations!AF189)</f>
        <v>14740810330153.744</v>
      </c>
      <c r="AG189">
        <f>IF(ISBLANK(Calculations!AG189),"",Calculations!AG189)</f>
        <v>14739513598752.102</v>
      </c>
      <c r="AH189">
        <f>IF(ISBLANK(Calculations!AH189),"",Calculations!AH189)</f>
        <v>14749455206164.744</v>
      </c>
      <c r="AI189">
        <f>IF(ISBLANK(Calculations!AI189),"",Calculations!AI189)</f>
        <v>14752480912768.604</v>
      </c>
      <c r="AJ189">
        <f>IF(ISBLANK(Calculations!AJ189),"",Calculations!AJ189)</f>
        <v>14756544004493.742</v>
      </c>
      <c r="AK189">
        <f>IF(ISBLANK(Calculations!AK189),"",Calculations!AK189)</f>
        <v>14771845435033.205</v>
      </c>
      <c r="AL189">
        <f>IF(ISBLANK(Calculations!AL189),"",Calculations!AL189)</f>
        <v>14800719320909.957</v>
      </c>
      <c r="AM189">
        <f>IF(ISBLANK(Calculations!AM189),"",Calculations!AM189)</f>
        <v>14833137605951.205</v>
      </c>
      <c r="AN189">
        <f>IF(ISBLANK(Calculations!AN189),"",Calculations!AN189)</f>
        <v>14863221774469.488</v>
      </c>
      <c r="AO189">
        <f>IF(ISBLANK(Calculations!AO189),"",Calculations!AO189)</f>
        <v>14886476490939.059</v>
      </c>
      <c r="AP189">
        <f>IF(ISBLANK(Calculations!AP189),"",Calculations!AP189)</f>
        <v>14899616702475.771</v>
      </c>
      <c r="AQ189">
        <f>IF(ISBLANK(Calculations!AQ189),"",Calculations!AQ189)</f>
        <v>14902901755359.947</v>
      </c>
      <c r="AR189">
        <f>IF(ISBLANK(Calculations!AR189),"",Calculations!AR189)</f>
        <v>14912843362772.59</v>
      </c>
      <c r="AS189">
        <f>IF(ISBLANK(Calculations!AS189),"",Calculations!AS189)</f>
        <v>14925205535468.342</v>
      </c>
      <c r="AT189">
        <f>IF(ISBLANK(Calculations!AT189),"",Calculations!AT189)</f>
        <v>14929873768514.266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129728000000000</v>
      </c>
      <c r="P199">
        <f>IF(ISBLANK(Calculations!P199),"",Calculations!P199)</f>
        <v>129728000000000</v>
      </c>
      <c r="Q199">
        <f>IF(ISBLANK(Calculations!Q199),"",Calculations!Q199)</f>
        <v>129728000000000</v>
      </c>
      <c r="R199">
        <f>IF(ISBLANK(Calculations!R199),"",Calculations!R199)</f>
        <v>128934703604361.05</v>
      </c>
      <c r="S199">
        <f>IF(ISBLANK(Calculations!S199),"",Calculations!S199)</f>
        <v>127877009510040.25</v>
      </c>
      <c r="T199">
        <f>IF(ISBLANK(Calculations!T199),"",Calculations!T199)</f>
        <v>127052792787228</v>
      </c>
      <c r="U199">
        <f>IF(ISBLANK(Calculations!U199),"",Calculations!U199)</f>
        <v>126343135901015.38</v>
      </c>
      <c r="V199">
        <f>IF(ISBLANK(Calculations!V199),"",Calculations!V199)</f>
        <v>125608395559822.62</v>
      </c>
      <c r="W199">
        <f>IF(ISBLANK(Calculations!W199),"",Calculations!W199)</f>
        <v>125005077539766.3</v>
      </c>
      <c r="X199">
        <f>IF(ISBLANK(Calculations!X199),"",Calculations!X199)</f>
        <v>124553391468619.92</v>
      </c>
      <c r="Y199">
        <f>IF(ISBLANK(Calculations!Y199),"",Calculations!Y199)</f>
        <v>124198323475930.59</v>
      </c>
      <c r="Z199">
        <f>IF(ISBLANK(Calculations!Z199),"",Calculations!Z199)</f>
        <v>123867342877793.73</v>
      </c>
      <c r="AA199">
        <f>IF(ISBLANK(Calculations!AA199),"",Calculations!AA199)</f>
        <v>123564740196799.23</v>
      </c>
      <c r="AB199">
        <f>IF(ISBLANK(Calculations!AB199),"",Calculations!AB199)</f>
        <v>123310142880666.42</v>
      </c>
      <c r="AC199">
        <f>IF(ISBLANK(Calculations!AC199),"",Calculations!AC199)</f>
        <v>123163092040521.08</v>
      </c>
      <c r="AD199">
        <f>IF(ISBLANK(Calculations!AD199),"",Calculations!AD199)</f>
        <v>123103119461634.59</v>
      </c>
      <c r="AE199">
        <f>IF(ISBLANK(Calculations!AE199),"",Calculations!AE199)</f>
        <v>123103131698101.52</v>
      </c>
      <c r="AF199">
        <f>IF(ISBLANK(Calculations!AF199),"",Calculations!AF199)</f>
        <v>123111492352178.7</v>
      </c>
      <c r="AG199">
        <f>IF(ISBLANK(Calculations!AG199),"",Calculations!AG199)</f>
        <v>123124484161753.17</v>
      </c>
      <c r="AH199">
        <f>IF(ISBLANK(Calculations!AH199),"",Calculations!AH199)</f>
        <v>123156773387381.89</v>
      </c>
      <c r="AI199">
        <f>IF(ISBLANK(Calculations!AI199),"",Calculations!AI199)</f>
        <v>123130231152407.78</v>
      </c>
      <c r="AJ199">
        <f>IF(ISBLANK(Calculations!AJ199),"",Calculations!AJ199)</f>
        <v>123022482829344.45</v>
      </c>
      <c r="AK199">
        <f>IF(ISBLANK(Calculations!AK199),"",Calculations!AK199)</f>
        <v>122372699944364.19</v>
      </c>
      <c r="AL199">
        <f>IF(ISBLANK(Calculations!AL199),"",Calculations!AL199)</f>
        <v>121667952171281.2</v>
      </c>
      <c r="AM199">
        <f>IF(ISBLANK(Calculations!AM199),"",Calculations!AM199)</f>
        <v>120936536889293.41</v>
      </c>
      <c r="AN199">
        <f>IF(ISBLANK(Calculations!AN199),"",Calculations!AN199)</f>
        <v>120168175637392.81</v>
      </c>
      <c r="AO199">
        <f>IF(ISBLANK(Calculations!AO199),"",Calculations!AO199)</f>
        <v>119366017574641.5</v>
      </c>
      <c r="AP199">
        <f>IF(ISBLANK(Calculations!AP199),"",Calculations!AP199)</f>
        <v>118506667923496.89</v>
      </c>
      <c r="AQ199">
        <f>IF(ISBLANK(Calculations!AQ199),"",Calculations!AQ199)</f>
        <v>117571195652041.47</v>
      </c>
      <c r="AR199">
        <f>IF(ISBLANK(Calculations!AR199),"",Calculations!AR199)</f>
        <v>117737734703683.34</v>
      </c>
      <c r="AS199">
        <f>IF(ISBLANK(Calculations!AS199),"",Calculations!AS199)</f>
        <v>118059024405552.31</v>
      </c>
      <c r="AT199">
        <f>IF(ISBLANK(Calculations!AT199),"",Calculations!AT199)</f>
        <v>118364215552058.5</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97711000000000</v>
      </c>
      <c r="P202">
        <f>IF(ISBLANK(Calculations!P202),"",Calculations!P202)</f>
        <v>97711000000000</v>
      </c>
      <c r="Q202">
        <f>IF(ISBLANK(Calculations!Q202),"",Calculations!Q202)</f>
        <v>97711000000000</v>
      </c>
      <c r="R202">
        <f>IF(ISBLANK(Calculations!R202),"",Calculations!R202)</f>
        <v>98389906765798.781</v>
      </c>
      <c r="S202">
        <f>IF(ISBLANK(Calculations!S202),"",Calculations!S202)</f>
        <v>99022008614464.688</v>
      </c>
      <c r="T202">
        <f>IF(ISBLANK(Calculations!T202),"",Calculations!T202)</f>
        <v>99664697762296.719</v>
      </c>
      <c r="U202">
        <f>IF(ISBLANK(Calculations!U202),"",Calculations!U202)</f>
        <v>100260559369071.44</v>
      </c>
      <c r="V202">
        <f>IF(ISBLANK(Calculations!V202),"",Calculations!V202)</f>
        <v>100828184115390.78</v>
      </c>
      <c r="W202">
        <f>IF(ISBLANK(Calculations!W202),"",Calculations!W202)</f>
        <v>101369100511666.91</v>
      </c>
      <c r="X202">
        <f>IF(ISBLANK(Calculations!X202),"",Calculations!X202)</f>
        <v>101898792588491.38</v>
      </c>
      <c r="Y202">
        <f>IF(ISBLANK(Calculations!Y202),"",Calculations!Y202)</f>
        <v>102454926881344.27</v>
      </c>
      <c r="Z202">
        <f>IF(ISBLANK(Calculations!Z202),"",Calculations!Z202)</f>
        <v>103040643019033.75</v>
      </c>
      <c r="AA202">
        <f>IF(ISBLANK(Calculations!AA202),"",Calculations!AA202)</f>
        <v>103692649878499.19</v>
      </c>
      <c r="AB202">
        <f>IF(ISBLANK(Calculations!AB202),"",Calculations!AB202)</f>
        <v>104430879851787.12</v>
      </c>
      <c r="AC202">
        <f>IF(ISBLANK(Calculations!AC202),"",Calculations!AC202)</f>
        <v>105233406501197.16</v>
      </c>
      <c r="AD202">
        <f>IF(ISBLANK(Calculations!AD202),"",Calculations!AD202)</f>
        <v>106108149541765.22</v>
      </c>
      <c r="AE202">
        <f>IF(ISBLANK(Calculations!AE202),"",Calculations!AE202)</f>
        <v>107040992574588.81</v>
      </c>
      <c r="AF202">
        <f>IF(ISBLANK(Calculations!AF202),"",Calculations!AF202)</f>
        <v>108009920209227.69</v>
      </c>
      <c r="AG202">
        <f>IF(ISBLANK(Calculations!AG202),"",Calculations!AG202)</f>
        <v>109046335297571.41</v>
      </c>
      <c r="AH202">
        <f>IF(ISBLANK(Calculations!AH202),"",Calculations!AH202)</f>
        <v>110119810334385.8</v>
      </c>
      <c r="AI202">
        <f>IF(ISBLANK(Calculations!AI202),"",Calculations!AI202)</f>
        <v>111250578864507.72</v>
      </c>
      <c r="AJ202">
        <f>IF(ISBLANK(Calculations!AJ202),"",Calculations!AJ202)</f>
        <v>112429294436736.72</v>
      </c>
      <c r="AK202">
        <f>IF(ISBLANK(Calculations!AK202),"",Calculations!AK202)</f>
        <v>113666358989560.28</v>
      </c>
      <c r="AL202">
        <f>IF(ISBLANK(Calculations!AL202),"",Calculations!AL202)</f>
        <v>114955675581769.42</v>
      </c>
      <c r="AM202">
        <f>IF(ISBLANK(Calculations!AM202),"",Calculations!AM202)</f>
        <v>116312804057441.53</v>
      </c>
      <c r="AN202">
        <f>IF(ISBLANK(Calculations!AN202),"",Calculations!AN202)</f>
        <v>117717942863698.66</v>
      </c>
      <c r="AO202">
        <f>IF(ISBLANK(Calculations!AO202),"",Calculations!AO202)</f>
        <v>119161093706608.91</v>
      </c>
      <c r="AP202">
        <f>IF(ISBLANK(Calculations!AP202),"",Calculations!AP202)</f>
        <v>120679144340198.78</v>
      </c>
      <c r="AQ202">
        <f>IF(ISBLANK(Calculations!AQ202),"",Calculations!AQ202)</f>
        <v>122218642207277.45</v>
      </c>
      <c r="AR202">
        <f>IF(ISBLANK(Calculations!AR202),"",Calculations!AR202)</f>
        <v>123828349284723.88</v>
      </c>
      <c r="AS202">
        <f>IF(ISBLANK(Calculations!AS202),"",Calculations!AS202)</f>
        <v>125489132170906.88</v>
      </c>
      <c r="AT202">
        <f>IF(ISBLANK(Calculations!AT202),"",Calculations!AT202)</f>
        <v>127212415747323.88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18851116160231.742</v>
      </c>
      <c r="C2" s="7">
        <f>'IRA Calculations'!Q4</f>
        <v>18851033130343.723</v>
      </c>
      <c r="D2" s="7">
        <f>'IRA Calculations'!R4</f>
        <v>19012793861650.676</v>
      </c>
      <c r="E2" s="7">
        <f>'IRA Calculations'!S4</f>
        <v>19175909715954.426</v>
      </c>
      <c r="F2" s="7">
        <f>'IRA Calculations'!T4</f>
        <v>19347502149857.648</v>
      </c>
      <c r="G2" s="7">
        <f>'IRA Calculations'!U4</f>
        <v>19506625615490.664</v>
      </c>
      <c r="H2" s="7">
        <f>'IRA Calculations'!V4</f>
        <v>19664820639676.34</v>
      </c>
      <c r="I2" s="7">
        <f>'IRA Calculations'!W4</f>
        <v>19826371260471.016</v>
      </c>
      <c r="J2" s="7">
        <f>'IRA Calculations'!X4</f>
        <v>19988945000658.852</v>
      </c>
      <c r="K2" s="7">
        <f>'IRA Calculations'!Y4</f>
        <v>20157005747564.352</v>
      </c>
      <c r="L2" s="7">
        <f>'IRA Calculations'!Z4</f>
        <v>20329394961817.219</v>
      </c>
      <c r="M2" s="7">
        <f>'IRA Calculations'!AA4</f>
        <v>20505823060716.805</v>
      </c>
      <c r="N2" s="7">
        <f>'IRA Calculations'!AB4</f>
        <v>20684982426678.453</v>
      </c>
      <c r="O2" s="7">
        <f>'IRA Calculations'!AC4</f>
        <v>20865683156311.668</v>
      </c>
      <c r="P2" s="7">
        <f>'IRA Calculations'!AD4</f>
        <v>21052120304026.125</v>
      </c>
      <c r="Q2" s="7">
        <f>'IRA Calculations'!AE4</f>
        <v>21243465574839.027</v>
      </c>
      <c r="R2" s="7">
        <f>'IRA Calculations'!AF4</f>
        <v>21441655318125.43</v>
      </c>
      <c r="S2" s="7">
        <f>'IRA Calculations'!AG4</f>
        <v>21656459700163.223</v>
      </c>
      <c r="T2" s="7">
        <f>'IRA Calculations'!AH4</f>
        <v>21885174901922.469</v>
      </c>
      <c r="U2" s="7">
        <f>'IRA Calculations'!AI4</f>
        <v>22105804070175.891</v>
      </c>
      <c r="V2" s="7">
        <f>'IRA Calculations'!AJ4</f>
        <v>22325567428254.359</v>
      </c>
      <c r="W2" s="7">
        <f>'IRA Calculations'!AK4</f>
        <v>22413098014246.973</v>
      </c>
      <c r="X2" s="7">
        <f>'IRA Calculations'!AL4</f>
        <v>22495949589125.469</v>
      </c>
      <c r="Y2" s="7">
        <f>'IRA Calculations'!AM4</f>
        <v>22578759917362.281</v>
      </c>
      <c r="Z2" s="7">
        <f>'IRA Calculations'!AN4</f>
        <v>22649289822303.332</v>
      </c>
      <c r="AA2" s="7">
        <f>'IRA Calculations'!AO4</f>
        <v>22713499137061.066</v>
      </c>
      <c r="AB2" s="7">
        <f>'IRA Calculations'!AP4</f>
        <v>22771307054740.367</v>
      </c>
      <c r="AC2" s="7">
        <f>'IRA Calculations'!AQ4</f>
        <v>22824212777562</v>
      </c>
      <c r="AD2" s="7">
        <f>'IRA Calculations'!AR4</f>
        <v>22872348831218.805</v>
      </c>
      <c r="AE2" s="7">
        <f>'IRA Calculations'!AS4</f>
        <v>22915179116756.348</v>
      </c>
      <c r="AF2" s="7">
        <f>'IRA Calculations'!AT4</f>
        <v>22953447985427.691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51504268967046.461</v>
      </c>
      <c r="C4" s="7">
        <f>'IRA Calculations'!Q6</f>
        <v>51504268967046.461</v>
      </c>
      <c r="D4" s="7">
        <f>'IRA Calculations'!R6</f>
        <v>51756033680115.195</v>
      </c>
      <c r="E4" s="7">
        <f>'IRA Calculations'!S6</f>
        <v>50308102300453.602</v>
      </c>
      <c r="F4" s="7">
        <f>'IRA Calculations'!T6</f>
        <v>48859015398667.195</v>
      </c>
      <c r="G4" s="7">
        <f>'IRA Calculations'!U6</f>
        <v>47371715928120.055</v>
      </c>
      <c r="H4" s="7">
        <f>'IRA Calculations'!V6</f>
        <v>45864962767618.891</v>
      </c>
      <c r="I4" s="7">
        <f>'IRA Calculations'!W6</f>
        <v>44382854483161.742</v>
      </c>
      <c r="J4" s="7">
        <f>'IRA Calculations'!X6</f>
        <v>42896244156558.297</v>
      </c>
      <c r="K4" s="7">
        <f>'IRA Calculations'!Y6</f>
        <v>41386158290946.688</v>
      </c>
      <c r="L4" s="7">
        <f>'IRA Calculations'!Z6</f>
        <v>39915854874757.648</v>
      </c>
      <c r="M4" s="7">
        <f>'IRA Calculations'!AA6</f>
        <v>38453252777364.367</v>
      </c>
      <c r="N4" s="7">
        <f>'IRA Calculations'!AB6</f>
        <v>37007863890087.484</v>
      </c>
      <c r="O4" s="7">
        <f>'IRA Calculations'!AC6</f>
        <v>37197536195360.359</v>
      </c>
      <c r="P4" s="7">
        <f>'IRA Calculations'!AD6</f>
        <v>37448141031454.625</v>
      </c>
      <c r="Q4" s="7">
        <f>'IRA Calculations'!AE6</f>
        <v>37716891791672.344</v>
      </c>
      <c r="R4" s="7">
        <f>'IRA Calculations'!AF6</f>
        <v>37996206138953.062</v>
      </c>
      <c r="S4" s="7">
        <f>'IRA Calculations'!AG6</f>
        <v>38346548073836.156</v>
      </c>
      <c r="T4" s="7">
        <f>'IRA Calculations'!AH6</f>
        <v>38721932294364.547</v>
      </c>
      <c r="U4" s="7">
        <f>'IRA Calculations'!AI6</f>
        <v>39110188988665.969</v>
      </c>
      <c r="V4" s="7">
        <f>'IRA Calculations'!AJ6</f>
        <v>39532579933579.828</v>
      </c>
      <c r="W4" s="7">
        <f>'IRA Calculations'!AK6</f>
        <v>39599559973135.953</v>
      </c>
      <c r="X4" s="7">
        <f>'IRA Calculations'!AL6</f>
        <v>39686019930881.25</v>
      </c>
      <c r="Y4" s="7">
        <f>'IRA Calculations'!AM6</f>
        <v>39805564121596.156</v>
      </c>
      <c r="Z4" s="7">
        <f>'IRA Calculations'!AN6</f>
        <v>39918437728637.938</v>
      </c>
      <c r="AA4" s="7">
        <f>'IRA Calculations'!AO6</f>
        <v>40038969926747.797</v>
      </c>
      <c r="AB4" s="7">
        <f>'IRA Calculations'!AP6</f>
        <v>40160514957833.812</v>
      </c>
      <c r="AC4" s="7">
        <f>'IRA Calculations'!AQ6</f>
        <v>40279872074897.328</v>
      </c>
      <c r="AD4" s="7">
        <f>'IRA Calculations'!AR6</f>
        <v>40392893133721.109</v>
      </c>
      <c r="AE4" s="7">
        <f>'IRA Calculations'!AS6</f>
        <v>40496024253894.281</v>
      </c>
      <c r="AF4" s="7">
        <f>'IRA Calculations'!AT6</f>
        <v>40588985970603.609</v>
      </c>
    </row>
    <row r="5" spans="1:34" x14ac:dyDescent="0.2">
      <c r="A5" s="1" t="s">
        <v>79</v>
      </c>
      <c r="B5" s="7">
        <f>'IRA Calculations'!P7</f>
        <v>3392272986027.7114</v>
      </c>
      <c r="C5" s="7">
        <f>'IRA Calculations'!Q7</f>
        <v>3392272986027.7114</v>
      </c>
      <c r="D5" s="7">
        <f>'IRA Calculations'!R7</f>
        <v>3408636849412.5645</v>
      </c>
      <c r="E5" s="7">
        <f>'IRA Calculations'!S7</f>
        <v>3418308725515.6968</v>
      </c>
      <c r="F5" s="7">
        <f>'IRA Calculations'!T7</f>
        <v>3423734044055.293</v>
      </c>
      <c r="G5" s="7">
        <f>'IRA Calculations'!U7</f>
        <v>3421157931866.4243</v>
      </c>
      <c r="H5" s="7">
        <f>'IRA Calculations'!V7</f>
        <v>3408132196471.376</v>
      </c>
      <c r="I5" s="7">
        <f>'IRA Calculations'!W7</f>
        <v>3384269327755.3979</v>
      </c>
      <c r="J5" s="7">
        <f>'IRA Calculations'!X7</f>
        <v>3343684373263.2886</v>
      </c>
      <c r="K5" s="7">
        <f>'IRA Calculations'!Y7</f>
        <v>3281250075018.1812</v>
      </c>
      <c r="L5" s="7">
        <f>'IRA Calculations'!Z7</f>
        <v>3200789470398.4766</v>
      </c>
      <c r="M5" s="7">
        <f>'IRA Calculations'!AA7</f>
        <v>3099860544462.5859</v>
      </c>
      <c r="N5" s="7">
        <f>'IRA Calculations'!AB7</f>
        <v>2981135073865.4316</v>
      </c>
      <c r="O5" s="7">
        <f>'IRA Calculations'!AC7</f>
        <v>2844276863741.9941</v>
      </c>
      <c r="P5" s="7">
        <f>'IRA Calculations'!AD7</f>
        <v>2695442576488.2275</v>
      </c>
      <c r="Q5" s="7">
        <f>'IRA Calculations'!AE7</f>
        <v>2534121670592.8892</v>
      </c>
      <c r="R5" s="7">
        <f>'IRA Calculations'!AF7</f>
        <v>2363206841828.2285</v>
      </c>
      <c r="S5" s="7">
        <f>'IRA Calculations'!AG7</f>
        <v>2188470105669.6194</v>
      </c>
      <c r="T5" s="7">
        <f>'IRA Calculations'!AH7</f>
        <v>2009801068775.1914</v>
      </c>
      <c r="U5" s="7">
        <f>'IRA Calculations'!AI7</f>
        <v>1830168171558.7336</v>
      </c>
      <c r="V5" s="7">
        <f>'IRA Calculations'!AJ7</f>
        <v>1652288941223.9282</v>
      </c>
      <c r="W5" s="7">
        <f>'IRA Calculations'!AK7</f>
        <v>1468035352583.2744</v>
      </c>
      <c r="X5" s="7">
        <f>'IRA Calculations'!AL7</f>
        <v>1292308962934.54</v>
      </c>
      <c r="Y5" s="7">
        <f>'IRA Calculations'!AM7</f>
        <v>1127033493803.5007</v>
      </c>
      <c r="Z5" s="7">
        <f>'IRA Calculations'!AN7</f>
        <v>973133441208.37585</v>
      </c>
      <c r="AA5" s="7">
        <f>'IRA Calculations'!AO7</f>
        <v>832700854507.84924</v>
      </c>
      <c r="AB5" s="7">
        <f>'IRA Calculations'!AP7</f>
        <v>707065580233.03699</v>
      </c>
      <c r="AC5" s="7">
        <f>'IRA Calculations'!AQ7</f>
        <v>597074579074.9491</v>
      </c>
      <c r="AD5" s="7">
        <f>'IRA Calculations'!AR7</f>
        <v>502934110233.69128</v>
      </c>
      <c r="AE5" s="7">
        <f>'IRA Calculations'!AS7</f>
        <v>424186482890.13452</v>
      </c>
      <c r="AF5" s="7">
        <f>'IRA Calculations'!AT7</f>
        <v>359873147462.03491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20328557181107.348</v>
      </c>
      <c r="C7" s="7">
        <f>'IRA Calculations'!Q9</f>
        <v>20328557181107.348</v>
      </c>
      <c r="D7" s="7">
        <f>'IRA Calculations'!R9</f>
        <v>20386028749970.797</v>
      </c>
      <c r="E7" s="7">
        <f>'IRA Calculations'!S9</f>
        <v>20424677546288.988</v>
      </c>
      <c r="F7" s="7">
        <f>'IRA Calculations'!T9</f>
        <v>20460519626183.445</v>
      </c>
      <c r="G7" s="7">
        <f>'IRA Calculations'!U9</f>
        <v>20489672008063.207</v>
      </c>
      <c r="H7" s="7">
        <f>'IRA Calculations'!V9</f>
        <v>20517448012859.402</v>
      </c>
      <c r="I7" s="7">
        <f>'IRA Calculations'!W9</f>
        <v>20555807030098.23</v>
      </c>
      <c r="J7" s="7">
        <f>'IRA Calculations'!X9</f>
        <v>20597689439822.965</v>
      </c>
      <c r="K7" s="7">
        <f>'IRA Calculations'!Y9</f>
        <v>20630591827189.543</v>
      </c>
      <c r="L7" s="7">
        <f>'IRA Calculations'!Z9</f>
        <v>20682850130318.773</v>
      </c>
      <c r="M7" s="7">
        <f>'IRA Calculations'!AA9</f>
        <v>20741015049696.57</v>
      </c>
      <c r="N7" s="7">
        <f>'IRA Calculations'!AB9</f>
        <v>20808008375473.699</v>
      </c>
      <c r="O7" s="7">
        <f>'IRA Calculations'!AC9</f>
        <v>20876465084792.211</v>
      </c>
      <c r="P7" s="7">
        <f>'IRA Calculations'!AD9</f>
        <v>20972549247887.43</v>
      </c>
      <c r="Q7" s="7">
        <f>'IRA Calculations'!AE9</f>
        <v>21081824474336.547</v>
      </c>
      <c r="R7" s="7">
        <f>'IRA Calculations'!AF9</f>
        <v>21207726738529.715</v>
      </c>
      <c r="S7" s="7">
        <f>'IRA Calculations'!AG9</f>
        <v>21368508258091.484</v>
      </c>
      <c r="T7" s="7">
        <f>'IRA Calculations'!AH9</f>
        <v>21541931349780.133</v>
      </c>
      <c r="U7" s="7">
        <f>'IRA Calculations'!AI9</f>
        <v>21725682247356.664</v>
      </c>
      <c r="V7" s="7">
        <f>'IRA Calculations'!AJ9</f>
        <v>21914010852045.336</v>
      </c>
      <c r="W7" s="7">
        <f>'IRA Calculations'!AK9</f>
        <v>21994175556421.562</v>
      </c>
      <c r="X7" s="7">
        <f>'IRA Calculations'!AL9</f>
        <v>22066578693907.855</v>
      </c>
      <c r="Y7" s="7">
        <f>'IRA Calculations'!AM9</f>
        <v>22133301970063.492</v>
      </c>
      <c r="Z7" s="7">
        <f>'IRA Calculations'!AN9</f>
        <v>22178780569493.875</v>
      </c>
      <c r="AA7" s="7">
        <f>'IRA Calculations'!AO9</f>
        <v>22213159056185.387</v>
      </c>
      <c r="AB7" s="7">
        <f>'IRA Calculations'!AP9</f>
        <v>22240487052432.23</v>
      </c>
      <c r="AC7" s="7">
        <f>'IRA Calculations'!AQ9</f>
        <v>22265395941636.871</v>
      </c>
      <c r="AD7" s="7">
        <f>'IRA Calculations'!AR9</f>
        <v>22289617978783.242</v>
      </c>
      <c r="AE7" s="7">
        <f>'IRA Calculations'!AS9</f>
        <v>22312656015782.199</v>
      </c>
      <c r="AF7" s="7">
        <f>'IRA Calculations'!AT9</f>
        <v>22335096739438.043</v>
      </c>
    </row>
    <row r="8" spans="1:34" x14ac:dyDescent="0.2">
      <c r="A8" s="1" t="s">
        <v>344</v>
      </c>
      <c r="B8" s="7">
        <f>'IRA Calculations'!P10</f>
        <v>23344116846.614681</v>
      </c>
      <c r="C8" s="7">
        <f>'IRA Calculations'!Q10</f>
        <v>23344116846.614681</v>
      </c>
      <c r="D8" s="7">
        <f>'IRA Calculations'!R10</f>
        <v>23262320019.421932</v>
      </c>
      <c r="E8" s="7">
        <f>'IRA Calculations'!S10</f>
        <v>23183001950.426651</v>
      </c>
      <c r="F8" s="7">
        <f>'IRA Calculations'!T10</f>
        <v>23091452620.865246</v>
      </c>
      <c r="G8" s="7">
        <f>'IRA Calculations'!U10</f>
        <v>22956756575.865906</v>
      </c>
      <c r="H8" s="7">
        <f>'IRA Calculations'!V10</f>
        <v>22774208081.555527</v>
      </c>
      <c r="I8" s="7">
        <f>'IRA Calculations'!W10</f>
        <v>22509484432.570503</v>
      </c>
      <c r="J8" s="7">
        <f>'IRA Calculations'!X10</f>
        <v>22164607638.66674</v>
      </c>
      <c r="K8" s="7">
        <f>'IRA Calculations'!Y10</f>
        <v>21711289620.024529</v>
      </c>
      <c r="L8" s="7">
        <f>'IRA Calculations'!Z10</f>
        <v>21156871585.686581</v>
      </c>
      <c r="M8" s="7">
        <f>'IRA Calculations'!AA10</f>
        <v>20507713371.041187</v>
      </c>
      <c r="N8" s="7">
        <f>'IRA Calculations'!AB10</f>
        <v>19760308846.982964</v>
      </c>
      <c r="O8" s="7">
        <f>'IRA Calculations'!AC10</f>
        <v>18938844330.746044</v>
      </c>
      <c r="P8" s="7">
        <f>'IRA Calculations'!AD10</f>
        <v>18025991508.496204</v>
      </c>
      <c r="Q8" s="7">
        <f>'IRA Calculations'!AE10</f>
        <v>17030523038.707972</v>
      </c>
      <c r="R8" s="7">
        <f>'IRA Calculations'!AF10</f>
        <v>15975973470.723215</v>
      </c>
      <c r="S8" s="7">
        <f>'IRA Calculations'!AG10</f>
        <v>14872242340.966042</v>
      </c>
      <c r="T8" s="7">
        <f>'IRA Calculations'!AH10</f>
        <v>13735308193.686001</v>
      </c>
      <c r="U8" s="7">
        <f>'IRA Calculations'!AI10</f>
        <v>12569031238.021389</v>
      </c>
      <c r="V8" s="7">
        <f>'IRA Calculations'!AJ10</f>
        <v>11401723685.136271</v>
      </c>
      <c r="W8" s="7">
        <f>'IRA Calculations'!AK10</f>
        <v>10231960577.64637</v>
      </c>
      <c r="X8" s="7">
        <f>'IRA Calculations'!AL10</f>
        <v>9102728568.1524277</v>
      </c>
      <c r="Y8" s="7">
        <f>'IRA Calculations'!AM10</f>
        <v>8034557937.747241</v>
      </c>
      <c r="Z8" s="7">
        <f>'IRA Calculations'!AN10</f>
        <v>7038685545.3660069</v>
      </c>
      <c r="AA8" s="7">
        <f>'IRA Calculations'!AO10</f>
        <v>6132929531.9713688</v>
      </c>
      <c r="AB8" s="7">
        <f>'IRA Calculations'!AP10</f>
        <v>5326520315.4106731</v>
      </c>
      <c r="AC8" s="7">
        <f>'IRA Calculations'!AQ10</f>
        <v>4626024504.6792269</v>
      </c>
      <c r="AD8" s="7">
        <f>'IRA Calculations'!AR10</f>
        <v>4033570952.6599202</v>
      </c>
      <c r="AE8" s="7">
        <f>'IRA Calculations'!AS10</f>
        <v>3545738052.4356103</v>
      </c>
      <c r="AF8" s="7">
        <f>'IRA Calculations'!AT10</f>
        <v>3155543497.1163416</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6239316086775.8838</v>
      </c>
      <c r="C10" s="7">
        <f>'IRA Calculations'!Q12</f>
        <v>6239316086775.8838</v>
      </c>
      <c r="D10" s="7">
        <f>'IRA Calculations'!R12</f>
        <v>6298826858454.6123</v>
      </c>
      <c r="E10" s="7">
        <f>'IRA Calculations'!S12</f>
        <v>6353336256570.4951</v>
      </c>
      <c r="F10" s="7">
        <f>'IRA Calculations'!T12</f>
        <v>6409430783396.8525</v>
      </c>
      <c r="G10" s="7">
        <f>'IRA Calculations'!U12</f>
        <v>6464551232693.8965</v>
      </c>
      <c r="H10" s="7">
        <f>'IRA Calculations'!V12</f>
        <v>6520468016784.9922</v>
      </c>
      <c r="I10" s="7">
        <f>'IRA Calculations'!W12</f>
        <v>6582227930485.6914</v>
      </c>
      <c r="J10" s="7">
        <f>'IRA Calculations'!X12</f>
        <v>6646506169805.7148</v>
      </c>
      <c r="K10" s="7">
        <f>'IRA Calculations'!Y12</f>
        <v>6709385161343.1934</v>
      </c>
      <c r="L10" s="7">
        <f>'IRA Calculations'!Z12</f>
        <v>6780150496836.5078</v>
      </c>
      <c r="M10" s="7">
        <f>'IRA Calculations'!AA12</f>
        <v>6852264198635.6699</v>
      </c>
      <c r="N10" s="7">
        <f>'IRA Calculations'!AB12</f>
        <v>6924936702823.1758</v>
      </c>
      <c r="O10" s="7">
        <f>'IRA Calculations'!AC12</f>
        <v>6993917234244.3047</v>
      </c>
      <c r="P10" s="7">
        <f>'IRA Calculations'!AD12</f>
        <v>7067155747154.0137</v>
      </c>
      <c r="Q10" s="7">
        <f>'IRA Calculations'!AE12</f>
        <v>7137441835116.6875</v>
      </c>
      <c r="R10" s="7">
        <f>'IRA Calculations'!AF12</f>
        <v>7203330670562.4277</v>
      </c>
      <c r="S10" s="7">
        <f>'IRA Calculations'!AG12</f>
        <v>7272186708598.7588</v>
      </c>
      <c r="T10" s="7">
        <f>'IRA Calculations'!AH12</f>
        <v>7338002030509.3594</v>
      </c>
      <c r="U10" s="7">
        <f>'IRA Calculations'!AI12</f>
        <v>7401808754192.0537</v>
      </c>
      <c r="V10" s="7">
        <f>'IRA Calculations'!AJ12</f>
        <v>7466646762512.7803</v>
      </c>
      <c r="W10" s="7">
        <f>'IRA Calculations'!AK12</f>
        <v>7488517097525.4717</v>
      </c>
      <c r="X10" s="7">
        <f>'IRA Calculations'!AL12</f>
        <v>7511292045597.2207</v>
      </c>
      <c r="Y10" s="7">
        <f>'IRA Calculations'!AM12</f>
        <v>7537524170374.0723</v>
      </c>
      <c r="Z10" s="7">
        <f>'IRA Calculations'!AN12</f>
        <v>7562421893475.8027</v>
      </c>
      <c r="AA10" s="7">
        <f>'IRA Calculations'!AO12</f>
        <v>7588201332229.7295</v>
      </c>
      <c r="AB10" s="7">
        <f>'IRA Calculations'!AP12</f>
        <v>7614067114033.3613</v>
      </c>
      <c r="AC10" s="7">
        <f>'IRA Calculations'!AQ12</f>
        <v>7639629991472.9727</v>
      </c>
      <c r="AD10" s="7">
        <f>'IRA Calculations'!AR12</f>
        <v>7664314782653.0576</v>
      </c>
      <c r="AE10" s="7">
        <f>'IRA Calculations'!AS12</f>
        <v>7687599039076.8203</v>
      </c>
      <c r="AF10" s="7">
        <f>'IRA Calculations'!AT12</f>
        <v>7709479289142.6982</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1212161405582.1035</v>
      </c>
      <c r="C2" s="7">
        <f>'IRA Calculations'!P17</f>
        <v>1212161405582.1035</v>
      </c>
      <c r="D2" s="7">
        <f>'IRA Calculations'!Q17</f>
        <v>1212161405582.1035</v>
      </c>
      <c r="E2" s="7">
        <f>'IRA Calculations'!R17</f>
        <v>1192671222017.6895</v>
      </c>
      <c r="F2" s="7">
        <f>'IRA Calculations'!S17</f>
        <v>1810019820610.8281</v>
      </c>
      <c r="G2" s="7">
        <f>'IRA Calculations'!T17</f>
        <v>2429449151681.2559</v>
      </c>
      <c r="H2" s="7">
        <f>'IRA Calculations'!U17</f>
        <v>3050170786942.0732</v>
      </c>
      <c r="I2" s="7">
        <f>'IRA Calculations'!V17</f>
        <v>3674704440398.3008</v>
      </c>
      <c r="J2" s="7">
        <f>'IRA Calculations'!W17</f>
        <v>4302018954438.0283</v>
      </c>
      <c r="K2" s="7">
        <f>'IRA Calculations'!X17</f>
        <v>4932045524931.0293</v>
      </c>
      <c r="L2" s="7">
        <f>'IRA Calculations'!Y17</f>
        <v>5564567932252.9678</v>
      </c>
      <c r="M2" s="7">
        <f>'IRA Calculations'!Z17</f>
        <v>6198210215993.3086</v>
      </c>
      <c r="N2" s="7">
        <f>'IRA Calculations'!AA17</f>
        <v>6834727155955.8154</v>
      </c>
      <c r="O2" s="7">
        <f>'IRA Calculations'!AB17</f>
        <v>7472673693002.8145</v>
      </c>
      <c r="P2" s="7">
        <f>'IRA Calculations'!AC17</f>
        <v>7476559085478.1162</v>
      </c>
      <c r="Q2" s="7">
        <f>'IRA Calculations'!AD17</f>
        <v>7480195946611.4824</v>
      </c>
      <c r="R2" s="7">
        <f>'IRA Calculations'!AE17</f>
        <v>7485397067007.3379</v>
      </c>
      <c r="S2" s="7">
        <f>'IRA Calculations'!AF17</f>
        <v>7491047278668.7383</v>
      </c>
      <c r="T2" s="7">
        <f>'IRA Calculations'!AG17</f>
        <v>7496077540453.6025</v>
      </c>
      <c r="U2" s="7">
        <f>'IRA Calculations'!AH17</f>
        <v>7502397260424.0732</v>
      </c>
      <c r="V2" s="7">
        <f>'IRA Calculations'!AI17</f>
        <v>7508958825640.6367</v>
      </c>
      <c r="W2" s="7">
        <f>'IRA Calculations'!AJ17</f>
        <v>7514727152902.8555</v>
      </c>
      <c r="X2" s="7">
        <f>'IRA Calculations'!AK17</f>
        <v>7521602873716.5918</v>
      </c>
      <c r="Y2" s="7">
        <f>'IRA Calculations'!AL17</f>
        <v>7528662320930.6016</v>
      </c>
      <c r="Z2" s="7">
        <f>'IRA Calculations'!AM17</f>
        <v>7534863320410.1465</v>
      </c>
      <c r="AA2" s="7">
        <f>'IRA Calculations'!AN17</f>
        <v>7542142621255.2051</v>
      </c>
      <c r="AB2" s="7">
        <f>'IRA Calculations'!AO17</f>
        <v>7549504865727.9463</v>
      </c>
      <c r="AC2" s="7">
        <f>'IRA Calculations'!AP17</f>
        <v>7555952790932.3613</v>
      </c>
      <c r="AD2" s="7">
        <f>'IRA Calculations'!AQ17</f>
        <v>7563413639980.4229</v>
      </c>
      <c r="AE2" s="7">
        <f>'IRA Calculations'!AR17</f>
        <v>7569920369155.3711</v>
      </c>
      <c r="AF2" s="7">
        <f>'IRA Calculations'!AS17</f>
        <v>7577391181222.0059</v>
      </c>
      <c r="AG2" s="7">
        <f>'IRA Calculations'!AT17</f>
        <v>7584839070604.2354</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8406204536854.6836</v>
      </c>
      <c r="C2" s="7">
        <f>'IRA Calculations'!P30</f>
        <v>8406204536854.6836</v>
      </c>
      <c r="D2" s="7">
        <f>'IRA Calculations'!Q30</f>
        <v>8406204536854.6836</v>
      </c>
      <c r="E2" s="7">
        <f>'IRA Calculations'!R30</f>
        <v>8382736855610.9502</v>
      </c>
      <c r="F2" s="7">
        <f>'IRA Calculations'!S30</f>
        <v>8360958367633.1953</v>
      </c>
      <c r="G2" s="7">
        <f>'IRA Calculations'!T30</f>
        <v>8345240127577.5625</v>
      </c>
      <c r="H2" s="7">
        <f>'IRA Calculations'!U30</f>
        <v>8355548119517.4893</v>
      </c>
      <c r="I2" s="7">
        <f>'IRA Calculations'!V30</f>
        <v>8391625849826.4482</v>
      </c>
      <c r="J2" s="7">
        <f>'IRA Calculations'!W30</f>
        <v>8435981469883.1865</v>
      </c>
      <c r="K2" s="7">
        <f>'IRA Calculations'!X30</f>
        <v>8478959307273.0283</v>
      </c>
      <c r="L2" s="7">
        <f>'IRA Calculations'!Y30</f>
        <v>8522702871342.5361</v>
      </c>
      <c r="M2" s="7">
        <f>'IRA Calculations'!Z30</f>
        <v>8571814804876.5586</v>
      </c>
      <c r="N2" s="7">
        <f>'IRA Calculations'!AA30</f>
        <v>8633049295444.583</v>
      </c>
      <c r="O2" s="7">
        <f>'IRA Calculations'!AB30</f>
        <v>8705273117704.5889</v>
      </c>
      <c r="P2" s="7">
        <f>'IRA Calculations'!AC30</f>
        <v>8785024390993.4404</v>
      </c>
      <c r="Q2" s="7">
        <f>'IRA Calculations'!AD30</f>
        <v>8864485624400.8691</v>
      </c>
      <c r="R2" s="7">
        <f>'IRA Calculations'!AE30</f>
        <v>8944035491337.7383</v>
      </c>
      <c r="S2" s="7">
        <f>'IRA Calculations'!AF30</f>
        <v>9009805623504.0605</v>
      </c>
      <c r="T2" s="7">
        <f>'IRA Calculations'!AG30</f>
        <v>9070572776767.291</v>
      </c>
      <c r="U2" s="7">
        <f>'IRA Calculations'!AH30</f>
        <v>9128202613651.375</v>
      </c>
      <c r="V2" s="7">
        <f>'IRA Calculations'!AI30</f>
        <v>9183638113052.0996</v>
      </c>
      <c r="W2" s="7">
        <f>'IRA Calculations'!AJ30</f>
        <v>9237383989226.0938</v>
      </c>
      <c r="X2" s="7">
        <f>'IRA Calculations'!AK30</f>
        <v>9270120338841.4082</v>
      </c>
      <c r="Y2" s="7">
        <f>'IRA Calculations'!AL30</f>
        <v>9304586543163.082</v>
      </c>
      <c r="Z2" s="7">
        <f>'IRA Calculations'!AM30</f>
        <v>9341611403490.3516</v>
      </c>
      <c r="AA2" s="7">
        <f>'IRA Calculations'!AN30</f>
        <v>9381694690695.3809</v>
      </c>
      <c r="AB2" s="7">
        <f>'IRA Calculations'!AO30</f>
        <v>9424975537507.8047</v>
      </c>
      <c r="AC2" s="7">
        <f>'IRA Calculations'!AP30</f>
        <v>9470845847695.4844</v>
      </c>
      <c r="AD2" s="7">
        <f>'IRA Calculations'!AQ30</f>
        <v>9519081927453.5215</v>
      </c>
      <c r="AE2" s="7">
        <f>'IRA Calculations'!AR30</f>
        <v>9568983886503.0234</v>
      </c>
      <c r="AF2" s="7">
        <f>'IRA Calculations'!AS30</f>
        <v>9619974107072.4336</v>
      </c>
      <c r="AG2" s="7">
        <f>'IRA Calculations'!AT30</f>
        <v>9672077244772.5645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33558121968884.578</v>
      </c>
      <c r="C2" s="7">
        <f>'IRA Calculations'!P43</f>
        <v>33558121968884.578</v>
      </c>
      <c r="D2" s="7">
        <f>'IRA Calculations'!Q43</f>
        <v>33558121968884.578</v>
      </c>
      <c r="E2" s="7">
        <f>'IRA Calculations'!R43</f>
        <v>33445719202531.602</v>
      </c>
      <c r="F2" s="7">
        <f>'IRA Calculations'!S43</f>
        <v>33336182810935.105</v>
      </c>
      <c r="G2" s="7">
        <f>'IRA Calculations'!T43</f>
        <v>33239058246748.137</v>
      </c>
      <c r="H2" s="7">
        <f>'IRA Calculations'!U43</f>
        <v>33165046557173.387</v>
      </c>
      <c r="I2" s="7">
        <f>'IRA Calculations'!V43</f>
        <v>33124418576877.699</v>
      </c>
      <c r="J2" s="7">
        <f>'IRA Calculations'!W43</f>
        <v>33119658851177.035</v>
      </c>
      <c r="K2" s="7">
        <f>'IRA Calculations'!X43</f>
        <v>33149122686308.855</v>
      </c>
      <c r="L2" s="7">
        <f>'IRA Calculations'!Y43</f>
        <v>33208979385480.23</v>
      </c>
      <c r="M2" s="7">
        <f>'IRA Calculations'!Z43</f>
        <v>33305334878063.648</v>
      </c>
      <c r="N2" s="7">
        <f>'IRA Calculations'!AA43</f>
        <v>33442052991755.113</v>
      </c>
      <c r="O2" s="7">
        <f>'IRA Calculations'!AB43</f>
        <v>33610139663810.129</v>
      </c>
      <c r="P2" s="7">
        <f>'IRA Calculations'!AC43</f>
        <v>33803015829132.031</v>
      </c>
      <c r="Q2" s="7">
        <f>'IRA Calculations'!AD43</f>
        <v>34022564195372.184</v>
      </c>
      <c r="R2" s="7">
        <f>'IRA Calculations'!AE43</f>
        <v>34264960824310.867</v>
      </c>
      <c r="S2" s="7">
        <f>'IRA Calculations'!AF43</f>
        <v>34524271796170.688</v>
      </c>
      <c r="T2" s="7">
        <f>'IRA Calculations'!AG43</f>
        <v>34793013404117.562</v>
      </c>
      <c r="U2" s="7">
        <f>'IRA Calculations'!AH43</f>
        <v>35067966726743.336</v>
      </c>
      <c r="V2" s="7">
        <f>'IRA Calculations'!AI43</f>
        <v>35346497936528.25</v>
      </c>
      <c r="W2" s="7">
        <f>'IRA Calculations'!AJ43</f>
        <v>35626802064949.164</v>
      </c>
      <c r="X2" s="7">
        <f>'IRA Calculations'!AK43</f>
        <v>35813228697801.82</v>
      </c>
      <c r="Y2" s="7">
        <f>'IRA Calculations'!AL43</f>
        <v>35999820913565.648</v>
      </c>
      <c r="Z2" s="7">
        <f>'IRA Calculations'!AM43</f>
        <v>36186070638538.312</v>
      </c>
      <c r="AA2" s="7">
        <f>'IRA Calculations'!AN43</f>
        <v>36371265358261.75</v>
      </c>
      <c r="AB2" s="7">
        <f>'IRA Calculations'!AO43</f>
        <v>36556292973901.742</v>
      </c>
      <c r="AC2" s="7">
        <f>'IRA Calculations'!AP43</f>
        <v>36740214361611.297</v>
      </c>
      <c r="AD2" s="7">
        <f>'IRA Calculations'!AQ43</f>
        <v>36924206197465.477</v>
      </c>
      <c r="AE2" s="7">
        <f>'IRA Calculations'!AR43</f>
        <v>37108062240297.82</v>
      </c>
      <c r="AF2" s="7">
        <f>'IRA Calculations'!AS43</f>
        <v>37290704676434.695</v>
      </c>
      <c r="AG2" s="7">
        <f>'IRA Calculations'!AT43</f>
        <v>37472745094543.945</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29564468753485.316</v>
      </c>
      <c r="C4" s="7">
        <f>'IRA Calculations'!P45</f>
        <v>29564468753485.316</v>
      </c>
      <c r="D4" s="7">
        <f>'IRA Calculations'!Q45</f>
        <v>29564468753485.316</v>
      </c>
      <c r="E4" s="7">
        <f>'IRA Calculations'!R45</f>
        <v>29686406255956.77</v>
      </c>
      <c r="F4" s="7">
        <f>'IRA Calculations'!S45</f>
        <v>29812739342526.691</v>
      </c>
      <c r="G4" s="7">
        <f>'IRA Calculations'!T45</f>
        <v>29948379323766.586</v>
      </c>
      <c r="H4" s="7">
        <f>'IRA Calculations'!U45</f>
        <v>30099818797002.746</v>
      </c>
      <c r="I4" s="7">
        <f>'IRA Calculations'!V45</f>
        <v>30274008555232.066</v>
      </c>
      <c r="J4" s="7">
        <f>'IRA Calculations'!W45</f>
        <v>30468512289484.742</v>
      </c>
      <c r="K4" s="7">
        <f>'IRA Calculations'!X45</f>
        <v>30676807349600.734</v>
      </c>
      <c r="L4" s="7">
        <f>'IRA Calculations'!Y45</f>
        <v>30892539670311.809</v>
      </c>
      <c r="M4" s="7">
        <f>'IRA Calculations'!Z45</f>
        <v>31121014610756.902</v>
      </c>
      <c r="N4" s="7">
        <f>'IRA Calculations'!AA45</f>
        <v>31361469464651.82</v>
      </c>
      <c r="O4" s="7">
        <f>'IRA Calculations'!AB45</f>
        <v>31605467640949.953</v>
      </c>
      <c r="P4" s="7">
        <f>'IRA Calculations'!AC45</f>
        <v>31849921559985.012</v>
      </c>
      <c r="Q4" s="7">
        <f>'IRA Calculations'!AD45</f>
        <v>32101515444249.664</v>
      </c>
      <c r="R4" s="7">
        <f>'IRA Calculations'!AE45</f>
        <v>32360692888108.207</v>
      </c>
      <c r="S4" s="7">
        <f>'IRA Calculations'!AF45</f>
        <v>32624807298542.863</v>
      </c>
      <c r="T4" s="7">
        <f>'IRA Calculations'!AG45</f>
        <v>32889562009130.887</v>
      </c>
      <c r="U4" s="7">
        <f>'IRA Calculations'!AH45</f>
        <v>33154902681758.066</v>
      </c>
      <c r="V4" s="7">
        <f>'IRA Calculations'!AI45</f>
        <v>33419515399628.402</v>
      </c>
      <c r="W4" s="7">
        <f>'IRA Calculations'!AJ45</f>
        <v>33682712729050.223</v>
      </c>
      <c r="X4" s="7">
        <f>'IRA Calculations'!AK45</f>
        <v>33847965467156.336</v>
      </c>
      <c r="Y4" s="7">
        <f>'IRA Calculations'!AL45</f>
        <v>34012298249796.723</v>
      </c>
      <c r="Z4" s="7">
        <f>'IRA Calculations'!AM45</f>
        <v>34176210368558.23</v>
      </c>
      <c r="AA4" s="7">
        <f>'IRA Calculations'!AN45</f>
        <v>34339669498927.977</v>
      </c>
      <c r="AB4" s="7">
        <f>'IRA Calculations'!AO45</f>
        <v>34503765371007.23</v>
      </c>
      <c r="AC4" s="7">
        <f>'IRA Calculations'!AP45</f>
        <v>34667534099670.426</v>
      </c>
      <c r="AD4" s="7">
        <f>'IRA Calculations'!AQ45</f>
        <v>34832604660041.891</v>
      </c>
      <c r="AE4" s="7">
        <f>'IRA Calculations'!AR45</f>
        <v>34998392586933.086</v>
      </c>
      <c r="AF4" s="7">
        <f>'IRA Calculations'!AS45</f>
        <v>35164278800534.867</v>
      </c>
      <c r="AG4" s="7">
        <f>'IRA Calculations'!AT45</f>
        <v>35330941093225.672</v>
      </c>
    </row>
    <row r="5" spans="1:35" x14ac:dyDescent="0.2">
      <c r="A5" s="1" t="s">
        <v>79</v>
      </c>
      <c r="B5" s="7">
        <f>'IRA Calculations'!O46</f>
        <v>23471539707.301399</v>
      </c>
      <c r="C5" s="7">
        <f>'IRA Calculations'!P46</f>
        <v>23471539707.301399</v>
      </c>
      <c r="D5" s="7">
        <f>'IRA Calculations'!Q46</f>
        <v>23471539707.301399</v>
      </c>
      <c r="E5" s="7">
        <f>'IRA Calculations'!R46</f>
        <v>22596388576.851986</v>
      </c>
      <c r="F5" s="7">
        <f>'IRA Calculations'!S46</f>
        <v>21756645474.16877</v>
      </c>
      <c r="G5" s="7">
        <f>'IRA Calculations'!T46</f>
        <v>20975037291.249378</v>
      </c>
      <c r="H5" s="7">
        <f>'IRA Calculations'!U46</f>
        <v>20278547759.183006</v>
      </c>
      <c r="I5" s="7">
        <f>'IRA Calculations'!V46</f>
        <v>19695502334.453148</v>
      </c>
      <c r="J5" s="7">
        <f>'IRA Calculations'!W46</f>
        <v>19238369584.524998</v>
      </c>
      <c r="K5" s="7">
        <f>'IRA Calculations'!X46</f>
        <v>18906538954.125221</v>
      </c>
      <c r="L5" s="7">
        <f>'IRA Calculations'!Y46</f>
        <v>18688717573.000797</v>
      </c>
      <c r="M5" s="7">
        <f>'IRA Calculations'!Z46</f>
        <v>18574415063.818859</v>
      </c>
      <c r="N5" s="7">
        <f>'IRA Calculations'!AA46</f>
        <v>18544602532.929134</v>
      </c>
      <c r="O5" s="7">
        <f>'IRA Calculations'!AB46</f>
        <v>18573776316.409534</v>
      </c>
      <c r="P5" s="7">
        <f>'IRA Calculations'!AC46</f>
        <v>18641453676.839554</v>
      </c>
      <c r="Q5" s="7">
        <f>'IRA Calculations'!AD46</f>
        <v>18738284957.764927</v>
      </c>
      <c r="R5" s="7">
        <f>'IRA Calculations'!AE46</f>
        <v>18854245024.8867</v>
      </c>
      <c r="S5" s="7">
        <f>'IRA Calculations'!AF46</f>
        <v>18981006812.880608</v>
      </c>
      <c r="T5" s="7">
        <f>'IRA Calculations'!AG46</f>
        <v>19111408039.995205</v>
      </c>
      <c r="U5" s="7">
        <f>'IRA Calculations'!AH46</f>
        <v>19243712080.153248</v>
      </c>
      <c r="V5" s="7">
        <f>'IRA Calculations'!AI46</f>
        <v>19376385436.500927</v>
      </c>
      <c r="W5" s="7">
        <f>'IRA Calculations'!AJ46</f>
        <v>19508622378.150013</v>
      </c>
      <c r="X5" s="7">
        <f>'IRA Calculations'!AK46</f>
        <v>19597846158.973331</v>
      </c>
      <c r="Y5" s="7">
        <f>'IRA Calculations'!AL46</f>
        <v>19687043819.968376</v>
      </c>
      <c r="Z5" s="7">
        <f>'IRA Calculations'!AM46</f>
        <v>19776614358.664265</v>
      </c>
      <c r="AA5" s="7">
        <f>'IRA Calculations'!AN46</f>
        <v>19866613891.187244</v>
      </c>
      <c r="AB5" s="7">
        <f>'IRA Calculations'!AO46</f>
        <v>19957713343.423618</v>
      </c>
      <c r="AC5" s="7">
        <f>'IRA Calculations'!AP46</f>
        <v>20049211935.070034</v>
      </c>
      <c r="AD5" s="7">
        <f>'IRA Calculations'!AQ46</f>
        <v>20142027402.938999</v>
      </c>
      <c r="AE5" s="7">
        <f>'IRA Calculations'!AR46</f>
        <v>20235719870.28183</v>
      </c>
      <c r="AF5" s="7">
        <f>'IRA Calculations'!AS46</f>
        <v>20329862278.376011</v>
      </c>
      <c r="AG5" s="7">
        <f>'IRA Calculations'!AT46</f>
        <v>20424826265.590824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1563454969205.0747</v>
      </c>
      <c r="C10" s="7">
        <f>'IRA Calculations'!P51</f>
        <v>1563454969205.0747</v>
      </c>
      <c r="D10" s="7">
        <f>'IRA Calculations'!Q51</f>
        <v>1563454969205.0747</v>
      </c>
      <c r="E10" s="7">
        <f>'IRA Calculations'!R51</f>
        <v>1532307504943.8374</v>
      </c>
      <c r="F10" s="7">
        <f>'IRA Calculations'!S51</f>
        <v>1507831383145.6533</v>
      </c>
      <c r="G10" s="7">
        <f>'IRA Calculations'!T51</f>
        <v>1489608503341.0322</v>
      </c>
      <c r="H10" s="7">
        <f>'IRA Calculations'!U51</f>
        <v>1477023386890.0562</v>
      </c>
      <c r="I10" s="7">
        <f>'IRA Calculations'!V51</f>
        <v>1469340605075.918</v>
      </c>
      <c r="J10" s="7">
        <f>'IRA Calculations'!W51</f>
        <v>1465787987216.7722</v>
      </c>
      <c r="K10" s="7">
        <f>'IRA Calculations'!X51</f>
        <v>1465592771319.3098</v>
      </c>
      <c r="L10" s="7">
        <f>'IRA Calculations'!Y51</f>
        <v>1467936527807.448</v>
      </c>
      <c r="M10" s="7">
        <f>'IRA Calculations'!Z51</f>
        <v>1472538407523.7974</v>
      </c>
      <c r="N10" s="7">
        <f>'IRA Calculations'!AA51</f>
        <v>1478842926424.0295</v>
      </c>
      <c r="O10" s="7">
        <f>'IRA Calculations'!AB51</f>
        <v>1486136956696.5386</v>
      </c>
      <c r="P10" s="7">
        <f>'IRA Calculations'!AC51</f>
        <v>1494064928508.0376</v>
      </c>
      <c r="Q10" s="7">
        <f>'IRA Calculations'!AD51</f>
        <v>1502639234956.3555</v>
      </c>
      <c r="R10" s="7">
        <f>'IRA Calculations'!AE51</f>
        <v>1511734961563.6453</v>
      </c>
      <c r="S10" s="7">
        <f>'IRA Calculations'!AF51</f>
        <v>1521172268902.4277</v>
      </c>
      <c r="T10" s="7">
        <f>'IRA Calculations'!AG51</f>
        <v>1530744000301.3171</v>
      </c>
      <c r="U10" s="7">
        <f>'IRA Calculations'!AH51</f>
        <v>1540428457817.219</v>
      </c>
      <c r="V10" s="7">
        <f>'IRA Calculations'!AI51</f>
        <v>1550156068578.061</v>
      </c>
      <c r="W10" s="7">
        <f>'IRA Calculations'!AJ51</f>
        <v>1559917461062.925</v>
      </c>
      <c r="X10" s="7">
        <f>'IRA Calculations'!AK51</f>
        <v>1567697825968.8459</v>
      </c>
      <c r="Y10" s="7">
        <f>'IRA Calculations'!AL51</f>
        <v>1575405246009.9365</v>
      </c>
      <c r="Z10" s="7">
        <f>'IRA Calculations'!AM51</f>
        <v>1583059392680.3528</v>
      </c>
      <c r="AA10" s="7">
        <f>'IRA Calculations'!AN51</f>
        <v>1590658227362.905</v>
      </c>
      <c r="AB10" s="7">
        <f>'IRA Calculations'!AO51</f>
        <v>1598249904636.2283</v>
      </c>
      <c r="AC10" s="7">
        <f>'IRA Calculations'!AP51</f>
        <v>1605807786191.4858</v>
      </c>
      <c r="AD10" s="7">
        <f>'IRA Calculations'!AQ51</f>
        <v>1613418959536.6228</v>
      </c>
      <c r="AE10" s="7">
        <f>'IRA Calculations'!AR51</f>
        <v>1621060517336.6704</v>
      </c>
      <c r="AF10" s="7">
        <f>'IRA Calculations'!AS51</f>
        <v>1628715216976.2964</v>
      </c>
      <c r="AG10" s="7">
        <f>'IRA Calculations'!AT51</f>
        <v>1636416399697.3374</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46129024152647.93</v>
      </c>
      <c r="C2" s="7">
        <f>'IRA Calculations'!P56</f>
        <v>46129024152647.93</v>
      </c>
      <c r="D2" s="7">
        <f>'IRA Calculations'!Q56</f>
        <v>46129024152647.93</v>
      </c>
      <c r="E2" s="7">
        <f>'IRA Calculations'!R56</f>
        <v>45461189501434.477</v>
      </c>
      <c r="F2" s="7">
        <f>'IRA Calculations'!S56</f>
        <v>44575536712144.359</v>
      </c>
      <c r="G2" s="7">
        <f>'IRA Calculations'!T56</f>
        <v>43855534582774.172</v>
      </c>
      <c r="H2" s="7">
        <f>'IRA Calculations'!U56</f>
        <v>43193043396154.953</v>
      </c>
      <c r="I2" s="7">
        <f>'IRA Calculations'!V56</f>
        <v>42447606235709.289</v>
      </c>
      <c r="J2" s="7">
        <f>'IRA Calculations'!W56</f>
        <v>41761454657877.906</v>
      </c>
      <c r="K2" s="7">
        <f>'IRA Calculations'!X56</f>
        <v>41165141925422.539</v>
      </c>
      <c r="L2" s="7">
        <f>'IRA Calculations'!Y56</f>
        <v>40610185258872.016</v>
      </c>
      <c r="M2" s="7">
        <f>'IRA Calculations'!Z56</f>
        <v>40028044748709.977</v>
      </c>
      <c r="N2" s="7">
        <f>'IRA Calculations'!AA56</f>
        <v>39410235303564.734</v>
      </c>
      <c r="O2" s="7">
        <f>'IRA Calculations'!AB56</f>
        <v>38785900386416.672</v>
      </c>
      <c r="P2" s="7">
        <f>'IRA Calculations'!AC56</f>
        <v>38206087825885.047</v>
      </c>
      <c r="Q2" s="7">
        <f>'IRA Calculations'!AD56</f>
        <v>37667029624337.469</v>
      </c>
      <c r="R2" s="7">
        <f>'IRA Calculations'!AE56</f>
        <v>37148535326877.125</v>
      </c>
      <c r="S2" s="7">
        <f>'IRA Calculations'!AF56</f>
        <v>36626576677388</v>
      </c>
      <c r="T2" s="7">
        <f>'IRA Calculations'!AG56</f>
        <v>36088055730782.508</v>
      </c>
      <c r="U2" s="7">
        <f>'IRA Calculations'!AH56</f>
        <v>35547350164578.82</v>
      </c>
      <c r="V2" s="7">
        <f>'IRA Calculations'!AI56</f>
        <v>34964001587002.305</v>
      </c>
      <c r="W2" s="7">
        <f>'IRA Calculations'!AJ56</f>
        <v>34314575305106.156</v>
      </c>
      <c r="X2" s="7">
        <f>'IRA Calculations'!AK56</f>
        <v>33459327794973.004</v>
      </c>
      <c r="Y2" s="7">
        <f>'IRA Calculations'!AL56</f>
        <v>32560790194214.641</v>
      </c>
      <c r="Z2" s="7">
        <f>'IRA Calculations'!AM56</f>
        <v>31638705051376.633</v>
      </c>
      <c r="AA2" s="7">
        <f>'IRA Calculations'!AN56</f>
        <v>30695014069574</v>
      </c>
      <c r="AB2" s="7">
        <f>'IRA Calculations'!AO56</f>
        <v>29726354111979.438</v>
      </c>
      <c r="AC2" s="7">
        <f>'IRA Calculations'!AP56</f>
        <v>28715848299976.98</v>
      </c>
      <c r="AD2" s="7">
        <f>'IRA Calculations'!AQ56</f>
        <v>27643326421710.809</v>
      </c>
      <c r="AE2" s="7">
        <f>'IRA Calculations'!AR56</f>
        <v>27493765488622.312</v>
      </c>
      <c r="AF2" s="7">
        <f>'IRA Calculations'!AS56</f>
        <v>27477690653222.637</v>
      </c>
      <c r="AG2" s="7">
        <f>'IRA Calculations'!AT56</f>
        <v>27452264463934.918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3756497073595.4097</v>
      </c>
      <c r="C2" s="7">
        <f>'IRA Calculations'!P69</f>
        <v>3756497073595.4097</v>
      </c>
      <c r="D2" s="7">
        <f>'IRA Calculations'!Q69</f>
        <v>3756497073595.4097</v>
      </c>
      <c r="E2" s="7">
        <f>'IRA Calculations'!R69</f>
        <v>3788311314711.0479</v>
      </c>
      <c r="F2" s="7">
        <f>'IRA Calculations'!S69</f>
        <v>3820376800524.4492</v>
      </c>
      <c r="G2" s="7">
        <f>'IRA Calculations'!T69</f>
        <v>3854135867871.7314</v>
      </c>
      <c r="H2" s="7">
        <f>'IRA Calculations'!U69</f>
        <v>3885556858395.1392</v>
      </c>
      <c r="I2" s="7">
        <f>'IRA Calculations'!V69</f>
        <v>3916751741229.3081</v>
      </c>
      <c r="J2" s="7">
        <f>'IRA Calculations'!W69</f>
        <v>3948670731235.4175</v>
      </c>
      <c r="K2" s="7">
        <f>'IRA Calculations'!X69</f>
        <v>3980873810321.8047</v>
      </c>
      <c r="L2" s="7">
        <f>'IRA Calculations'!Y69</f>
        <v>4014114635297.0342</v>
      </c>
      <c r="M2" s="7">
        <f>'IRA Calculations'!Z69</f>
        <v>4048325311923.1509</v>
      </c>
      <c r="N2" s="7">
        <f>'IRA Calculations'!AA69</f>
        <v>4083227813352.2979</v>
      </c>
      <c r="O2" s="7">
        <f>'IRA Calculations'!AB69</f>
        <v>4118770524223.5635</v>
      </c>
      <c r="P2" s="7">
        <f>'IRA Calculations'!AC69</f>
        <v>4154532694411.1714</v>
      </c>
      <c r="Q2" s="7">
        <f>'IRA Calculations'!AD69</f>
        <v>4191468272273.9663</v>
      </c>
      <c r="R2" s="7">
        <f>'IRA Calculations'!AE69</f>
        <v>4229534583957.2778</v>
      </c>
      <c r="S2" s="7">
        <f>'IRA Calculations'!AF69</f>
        <v>4268792056050.9907</v>
      </c>
      <c r="T2" s="7">
        <f>'IRA Calculations'!AG69</f>
        <v>4311364665212.6431</v>
      </c>
      <c r="U2" s="7">
        <f>'IRA Calculations'!AH69</f>
        <v>4356738734911.5127</v>
      </c>
      <c r="V2" s="7">
        <f>'IRA Calculations'!AI69</f>
        <v>4400373002851.0723</v>
      </c>
      <c r="W2" s="7">
        <f>'IRA Calculations'!AJ69</f>
        <v>4443857071933.8867</v>
      </c>
      <c r="X2" s="7">
        <f>'IRA Calculations'!AK69</f>
        <v>4461020050553.8467</v>
      </c>
      <c r="Y2" s="7">
        <f>'IRA Calculations'!AL69</f>
        <v>4477203991218.7061</v>
      </c>
      <c r="Z2" s="7">
        <f>'IRA Calculations'!AM69</f>
        <v>4493340932361.8857</v>
      </c>
      <c r="AA2" s="7">
        <f>'IRA Calculations'!AN69</f>
        <v>4507182987654.7559</v>
      </c>
      <c r="AB2" s="7">
        <f>'IRA Calculations'!AO69</f>
        <v>4519596573785.127</v>
      </c>
      <c r="AC2" s="7">
        <f>'IRA Calculations'!AP69</f>
        <v>4530618488342.7559</v>
      </c>
      <c r="AD2" s="7">
        <f>'IRA Calculations'!AQ69</f>
        <v>4540885862053.5537</v>
      </c>
      <c r="AE2" s="7">
        <f>'IRA Calculations'!AR69</f>
        <v>4550050671677.7891</v>
      </c>
      <c r="AF2" s="7">
        <f>'IRA Calculations'!AS69</f>
        <v>4558236647023.8193</v>
      </c>
      <c r="AG2" s="7">
        <f>'IRA Calculations'!AT69</f>
        <v>4565871075740.1006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10272303715180.943</v>
      </c>
      <c r="C4" s="7">
        <f>'IRA Calculations'!P71</f>
        <v>10272303715180.943</v>
      </c>
      <c r="D4" s="7">
        <f>'IRA Calculations'!Q71</f>
        <v>10272303715180.943</v>
      </c>
      <c r="E4" s="7">
        <f>'IRA Calculations'!R71</f>
        <v>10322517098445.584</v>
      </c>
      <c r="F4" s="7">
        <f>'IRA Calculations'!S71</f>
        <v>10033733446353.729</v>
      </c>
      <c r="G4" s="7">
        <f>'IRA Calculations'!T71</f>
        <v>9744719330371.1387</v>
      </c>
      <c r="H4" s="7">
        <f>'IRA Calculations'!U71</f>
        <v>9448083882799.5332</v>
      </c>
      <c r="I4" s="7">
        <f>'IRA Calculations'!V71</f>
        <v>9147568480894.1133</v>
      </c>
      <c r="J4" s="7">
        <f>'IRA Calculations'!W71</f>
        <v>8851968392938.8691</v>
      </c>
      <c r="K4" s="7">
        <f>'IRA Calculations'!X71</f>
        <v>8555470392146.6309</v>
      </c>
      <c r="L4" s="7">
        <f>'IRA Calculations'!Y71</f>
        <v>8254290296619.2236</v>
      </c>
      <c r="M4" s="7">
        <f>'IRA Calculations'!Z71</f>
        <v>7961044638589.8789</v>
      </c>
      <c r="N4" s="7">
        <f>'IRA Calculations'!AA71</f>
        <v>7669334975289.9814</v>
      </c>
      <c r="O4" s="7">
        <f>'IRA Calculations'!AB71</f>
        <v>7381058412309.2461</v>
      </c>
      <c r="P4" s="7">
        <f>'IRA Calculations'!AC71</f>
        <v>7418887733357.7227</v>
      </c>
      <c r="Q4" s="7">
        <f>'IRA Calculations'!AD71</f>
        <v>7468869784175.6953</v>
      </c>
      <c r="R4" s="7">
        <f>'IRA Calculations'!AE71</f>
        <v>7522470961088.0117</v>
      </c>
      <c r="S4" s="7">
        <f>'IRA Calculations'!AF71</f>
        <v>7578178999757.793</v>
      </c>
      <c r="T4" s="7">
        <f>'IRA Calculations'!AG71</f>
        <v>7648053183615.9492</v>
      </c>
      <c r="U4" s="7">
        <f>'IRA Calculations'!AH71</f>
        <v>7722921943050.6523</v>
      </c>
      <c r="V4" s="7">
        <f>'IRA Calculations'!AI71</f>
        <v>7800358061712.3535</v>
      </c>
      <c r="W4" s="7">
        <f>'IRA Calculations'!AJ71</f>
        <v>7884602109045.0801</v>
      </c>
      <c r="X4" s="7">
        <f>'IRA Calculations'!AK71</f>
        <v>7897960988279.2598</v>
      </c>
      <c r="Y4" s="7">
        <f>'IRA Calculations'!AL71</f>
        <v>7915205052955.3262</v>
      </c>
      <c r="Z4" s="7">
        <f>'IRA Calculations'!AM71</f>
        <v>7939047624824.3633</v>
      </c>
      <c r="AA4" s="7">
        <f>'IRA Calculations'!AN71</f>
        <v>7961559777626.748</v>
      </c>
      <c r="AB4" s="7">
        <f>'IRA Calculations'!AO71</f>
        <v>7985599403298.0684</v>
      </c>
      <c r="AC4" s="7">
        <f>'IRA Calculations'!AP71</f>
        <v>8009841034126.4883</v>
      </c>
      <c r="AD4" s="7">
        <f>'IRA Calculations'!AQ71</f>
        <v>8033646294964.7539</v>
      </c>
      <c r="AE4" s="7">
        <f>'IRA Calculations'!AR71</f>
        <v>8056187856387.4023</v>
      </c>
      <c r="AF4" s="7">
        <f>'IRA Calculations'!AS71</f>
        <v>8076756912315.2402</v>
      </c>
      <c r="AG4" s="7">
        <f>'IRA Calculations'!AT71</f>
        <v>8095297724699.8184</v>
      </c>
    </row>
    <row r="5" spans="1:35" x14ac:dyDescent="0.2">
      <c r="A5" s="1" t="s">
        <v>79</v>
      </c>
      <c r="B5" s="7">
        <f>'IRA Calculations'!O72</f>
        <v>676574177173.0791</v>
      </c>
      <c r="C5" s="7">
        <f>'IRA Calculations'!P72</f>
        <v>676574177173.0791</v>
      </c>
      <c r="D5" s="7">
        <f>'IRA Calculations'!Q72</f>
        <v>676574177173.0791</v>
      </c>
      <c r="E5" s="7">
        <f>'IRA Calculations'!R72</f>
        <v>679837878959.63367</v>
      </c>
      <c r="F5" s="7">
        <f>'IRA Calculations'!S72</f>
        <v>681766892822.35913</v>
      </c>
      <c r="G5" s="7">
        <f>'IRA Calculations'!T72</f>
        <v>682848949143.28259</v>
      </c>
      <c r="H5" s="7">
        <f>'IRA Calculations'!U72</f>
        <v>682335154707.61414</v>
      </c>
      <c r="I5" s="7">
        <f>'IRA Calculations'!V72</f>
        <v>679737228112.88611</v>
      </c>
      <c r="J5" s="7">
        <f>'IRA Calculations'!W72</f>
        <v>674977882142.49963</v>
      </c>
      <c r="K5" s="7">
        <f>'IRA Calculations'!X72</f>
        <v>666883388478.75134</v>
      </c>
      <c r="L5" s="7">
        <f>'IRA Calculations'!Y72</f>
        <v>654431137690.99084</v>
      </c>
      <c r="M5" s="7">
        <f>'IRA Calculations'!Z72</f>
        <v>638383618051.60876</v>
      </c>
      <c r="N5" s="7">
        <f>'IRA Calculations'!AA72</f>
        <v>618253780241.00281</v>
      </c>
      <c r="O5" s="7">
        <f>'IRA Calculations'!AB72</f>
        <v>594574498558.89465</v>
      </c>
      <c r="P5" s="7">
        <f>'IRA Calculations'!AC72</f>
        <v>567278720393.33142</v>
      </c>
      <c r="Q5" s="7">
        <f>'IRA Calculations'!AD72</f>
        <v>537594365434.68945</v>
      </c>
      <c r="R5" s="7">
        <f>'IRA Calculations'!AE72</f>
        <v>505419608386.38904</v>
      </c>
      <c r="S5" s="7">
        <f>'IRA Calculations'!AF72</f>
        <v>471331384910.73767</v>
      </c>
      <c r="T5" s="7">
        <f>'IRA Calculations'!AG72</f>
        <v>436480898533.20807</v>
      </c>
      <c r="U5" s="7">
        <f>'IRA Calculations'!AH72</f>
        <v>400846131779.16046</v>
      </c>
      <c r="V5" s="7">
        <f>'IRA Calculations'!AI72</f>
        <v>365019127252.09955</v>
      </c>
      <c r="W5" s="7">
        <f>'IRA Calculations'!AJ72</f>
        <v>329541884000.84888</v>
      </c>
      <c r="X5" s="7">
        <f>'IRA Calculations'!AK72</f>
        <v>292793302551.4198</v>
      </c>
      <c r="Y5" s="7">
        <f>'IRA Calculations'!AL72</f>
        <v>257745434065.04291</v>
      </c>
      <c r="Z5" s="7">
        <f>'IRA Calculations'!AM72</f>
        <v>224781956480.89719</v>
      </c>
      <c r="AA5" s="7">
        <f>'IRA Calculations'!AN72</f>
        <v>194087256531.83194</v>
      </c>
      <c r="AB5" s="7">
        <f>'IRA Calculations'!AO72</f>
        <v>166078584415.36575</v>
      </c>
      <c r="AC5" s="7">
        <f>'IRA Calculations'!AP72</f>
        <v>141021172271.20618</v>
      </c>
      <c r="AD5" s="7">
        <f>'IRA Calculations'!AQ72</f>
        <v>119083942746.49226</v>
      </c>
      <c r="AE5" s="7">
        <f>'IRA Calculations'!AR72</f>
        <v>100308033346.71686</v>
      </c>
      <c r="AF5" s="7">
        <f>'IRA Calculations'!AS72</f>
        <v>84602159617.289368</v>
      </c>
      <c r="AG5" s="7">
        <f>'IRA Calculations'!AT72</f>
        <v>71775142989.280502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4054442818892.6533</v>
      </c>
      <c r="C7" s="7">
        <f>'IRA Calculations'!P74</f>
        <v>4054442818892.6533</v>
      </c>
      <c r="D7" s="7">
        <f>'IRA Calculations'!Q74</f>
        <v>4054442818892.6533</v>
      </c>
      <c r="E7" s="7">
        <f>'IRA Calculations'!R74</f>
        <v>4065905274766.5732</v>
      </c>
      <c r="F7" s="7">
        <f>'IRA Calculations'!S74</f>
        <v>4073613610055.4526</v>
      </c>
      <c r="G7" s="7">
        <f>'IRA Calculations'!T74</f>
        <v>4080762157891.2681</v>
      </c>
      <c r="H7" s="7">
        <f>'IRA Calculations'!U74</f>
        <v>4086576474387.6626</v>
      </c>
      <c r="I7" s="7">
        <f>'IRA Calculations'!V74</f>
        <v>4092116278426.8853</v>
      </c>
      <c r="J7" s="7">
        <f>'IRA Calculations'!W74</f>
        <v>4099766818531.5361</v>
      </c>
      <c r="K7" s="7">
        <f>'IRA Calculations'!X74</f>
        <v>4108120084030.5845</v>
      </c>
      <c r="L7" s="7">
        <f>'IRA Calculations'!Y74</f>
        <v>4114682322904.4199</v>
      </c>
      <c r="M7" s="7">
        <f>'IRA Calculations'!Z74</f>
        <v>4125105015472.4263</v>
      </c>
      <c r="N7" s="7">
        <f>'IRA Calculations'!AA74</f>
        <v>4136705757108.0381</v>
      </c>
      <c r="O7" s="7">
        <f>'IRA Calculations'!AB74</f>
        <v>4150067286221.5381</v>
      </c>
      <c r="P7" s="7">
        <f>'IRA Calculations'!AC74</f>
        <v>4163720680853.9619</v>
      </c>
      <c r="Q7" s="7">
        <f>'IRA Calculations'!AD74</f>
        <v>4182884251667.1807</v>
      </c>
      <c r="R7" s="7">
        <f>'IRA Calculations'!AE74</f>
        <v>4204678723021.5591</v>
      </c>
      <c r="S7" s="7">
        <f>'IRA Calculations'!AF74</f>
        <v>4229789385150.3359</v>
      </c>
      <c r="T7" s="7">
        <f>'IRA Calculations'!AG74</f>
        <v>4261856563926.9834</v>
      </c>
      <c r="U7" s="7">
        <f>'IRA Calculations'!AH74</f>
        <v>4296445049595.8374</v>
      </c>
      <c r="V7" s="7">
        <f>'IRA Calculations'!AI74</f>
        <v>4333093371486.4155</v>
      </c>
      <c r="W7" s="7">
        <f>'IRA Calculations'!AJ74</f>
        <v>4370654697264.2085</v>
      </c>
      <c r="X7" s="7">
        <f>'IRA Calculations'!AK74</f>
        <v>4386643200879.6499</v>
      </c>
      <c r="Y7" s="7">
        <f>'IRA Calculations'!AL74</f>
        <v>4401083693543.8027</v>
      </c>
      <c r="Z7" s="7">
        <f>'IRA Calculations'!AM74</f>
        <v>4414391362428.126</v>
      </c>
      <c r="AA7" s="7">
        <f>'IRA Calculations'!AN74</f>
        <v>4423461872412.2373</v>
      </c>
      <c r="AB7" s="7">
        <f>'IRA Calculations'!AO74</f>
        <v>4430318512913.0361</v>
      </c>
      <c r="AC7" s="7">
        <f>'IRA Calculations'!AP74</f>
        <v>4435768963584.5039</v>
      </c>
      <c r="AD7" s="7">
        <f>'IRA Calculations'!AQ74</f>
        <v>4440736933817.8369</v>
      </c>
      <c r="AE7" s="7">
        <f>'IRA Calculations'!AR74</f>
        <v>4445567914378.4404</v>
      </c>
      <c r="AF7" s="7">
        <f>'IRA Calculations'!AS74</f>
        <v>4450162751229.8535</v>
      </c>
      <c r="AG7" s="7">
        <f>'IRA Calculations'!AT74</f>
        <v>4454638456518.0654</v>
      </c>
    </row>
    <row r="8" spans="1:35" x14ac:dyDescent="0.2">
      <c r="A8" s="1" t="s">
        <v>344</v>
      </c>
      <c r="B8" s="7">
        <f>'IRA Calculations'!O75</f>
        <v>4655883153.3853216</v>
      </c>
      <c r="C8" s="7">
        <f>'IRA Calculations'!P75</f>
        <v>4655883153.3853216</v>
      </c>
      <c r="D8" s="7">
        <f>'IRA Calculations'!Q75</f>
        <v>4655883153.3853216</v>
      </c>
      <c r="E8" s="7">
        <f>'IRA Calculations'!R75</f>
        <v>4639569129.9322424</v>
      </c>
      <c r="F8" s="7">
        <f>'IRA Calculations'!S75</f>
        <v>4623749484.0822544</v>
      </c>
      <c r="G8" s="7">
        <f>'IRA Calculations'!T75</f>
        <v>4605490366.20646</v>
      </c>
      <c r="H8" s="7">
        <f>'IRA Calculations'!U75</f>
        <v>4578625822.5246115</v>
      </c>
      <c r="I8" s="7">
        <f>'IRA Calculations'!V75</f>
        <v>4542217314.7656727</v>
      </c>
      <c r="J8" s="7">
        <f>'IRA Calculations'!W75</f>
        <v>4489419327.773468</v>
      </c>
      <c r="K8" s="7">
        <f>'IRA Calculations'!X75</f>
        <v>4420635142.6496296</v>
      </c>
      <c r="L8" s="7">
        <f>'IRA Calculations'!Y75</f>
        <v>4330222824.2059631</v>
      </c>
      <c r="M8" s="7">
        <f>'IRA Calculations'!Z75</f>
        <v>4219646544.8389673</v>
      </c>
      <c r="N8" s="7">
        <f>'IRA Calculations'!AA75</f>
        <v>4090174746.2137184</v>
      </c>
      <c r="O8" s="7">
        <f>'IRA Calculations'!AB75</f>
        <v>3941108146.042408</v>
      </c>
      <c r="P8" s="7">
        <f>'IRA Calculations'!AC75</f>
        <v>3777270600.7036157</v>
      </c>
      <c r="Q8" s="7">
        <f>'IRA Calculations'!AD75</f>
        <v>3595206052.9394274</v>
      </c>
      <c r="R8" s="7">
        <f>'IRA Calculations'!AE75</f>
        <v>3396664171.5452108</v>
      </c>
      <c r="S8" s="7">
        <f>'IRA Calculations'!AF75</f>
        <v>3186338820.6120048</v>
      </c>
      <c r="T8" s="7">
        <f>'IRA Calculations'!AG75</f>
        <v>2966204419.8690357</v>
      </c>
      <c r="U8" s="7">
        <f>'IRA Calculations'!AH75</f>
        <v>2739447820.8676353</v>
      </c>
      <c r="V8" s="7">
        <f>'IRA Calculations'!AI75</f>
        <v>2506838925.626955</v>
      </c>
      <c r="W8" s="7">
        <f>'IRA Calculations'!AJ75</f>
        <v>2274024482.2274642</v>
      </c>
      <c r="X8" s="7">
        <f>'IRA Calculations'!AK75</f>
        <v>2040720289.0810997</v>
      </c>
      <c r="Y8" s="7">
        <f>'IRA Calculations'!AL75</f>
        <v>1815499848.153229</v>
      </c>
      <c r="Z8" s="7">
        <f>'IRA Calculations'!AM75</f>
        <v>1602457835.2245753</v>
      </c>
      <c r="AA8" s="7">
        <f>'IRA Calculations'!AN75</f>
        <v>1403835393.2159488</v>
      </c>
      <c r="AB8" s="7">
        <f>'IRA Calculations'!AO75</f>
        <v>1223186273.2877686</v>
      </c>
      <c r="AC8" s="7">
        <f>'IRA Calculations'!AP75</f>
        <v>1062351442.3627309</v>
      </c>
      <c r="AD8" s="7">
        <f>'IRA Calculations'!AQ75</f>
        <v>922640582.20763791</v>
      </c>
      <c r="AE8" s="7">
        <f>'IRA Calculations'!AR75</f>
        <v>804478283.32375431</v>
      </c>
      <c r="AF8" s="7">
        <f>'IRA Calculations'!AS75</f>
        <v>707182121.00820088</v>
      </c>
      <c r="AG8" s="7">
        <f>'IRA Calculations'!AT75</f>
        <v>629359504.34677362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1244404611574.6963</v>
      </c>
      <c r="C10" s="7">
        <f>'IRA Calculations'!P77</f>
        <v>1244404611574.6963</v>
      </c>
      <c r="D10" s="7">
        <f>'IRA Calculations'!Q77</f>
        <v>1244404611574.6963</v>
      </c>
      <c r="E10" s="7">
        <f>'IRA Calculations'!R77</f>
        <v>1256273777631.5881</v>
      </c>
      <c r="F10" s="7">
        <f>'IRA Calculations'!S77</f>
        <v>1267145441359.8186</v>
      </c>
      <c r="G10" s="7">
        <f>'IRA Calculations'!T77</f>
        <v>1278333252154.4614</v>
      </c>
      <c r="H10" s="7">
        <f>'IRA Calculations'!U77</f>
        <v>1289326787398.2825</v>
      </c>
      <c r="I10" s="7">
        <f>'IRA Calculations'!V77</f>
        <v>1300479148173.0261</v>
      </c>
      <c r="J10" s="7">
        <f>'IRA Calculations'!W77</f>
        <v>1312796895879.7815</v>
      </c>
      <c r="K10" s="7">
        <f>'IRA Calculations'!X77</f>
        <v>1325616912740.8079</v>
      </c>
      <c r="L10" s="7">
        <f>'IRA Calculations'!Y77</f>
        <v>1338157855682.6548</v>
      </c>
      <c r="M10" s="7">
        <f>'IRA Calculations'!Z77</f>
        <v>1352271695821.9858</v>
      </c>
      <c r="N10" s="7">
        <f>'IRA Calculations'!AA77</f>
        <v>1366654461790.0059</v>
      </c>
      <c r="O10" s="7">
        <f>'IRA Calculations'!AB77</f>
        <v>1381148678477.8391</v>
      </c>
      <c r="P10" s="7">
        <f>'IRA Calculations'!AC77</f>
        <v>1394906547163.3608</v>
      </c>
      <c r="Q10" s="7">
        <f>'IRA Calculations'!AD77</f>
        <v>1409513651843.1318</v>
      </c>
      <c r="R10" s="7">
        <f>'IRA Calculations'!AE77</f>
        <v>1423531908134.9834</v>
      </c>
      <c r="S10" s="7">
        <f>'IRA Calculations'!AF77</f>
        <v>1436673151428.2583</v>
      </c>
      <c r="T10" s="7">
        <f>'IRA Calculations'!AG77</f>
        <v>1450406190446.554</v>
      </c>
      <c r="U10" s="7">
        <f>'IRA Calculations'!AH77</f>
        <v>1463532771783.1545</v>
      </c>
      <c r="V10" s="7">
        <f>'IRA Calculations'!AI77</f>
        <v>1476258746889.3857</v>
      </c>
      <c r="W10" s="7">
        <f>'IRA Calculations'!AJ77</f>
        <v>1489190407256.8804</v>
      </c>
      <c r="X10" s="7">
        <f>'IRA Calculations'!AK77</f>
        <v>1493552350996.8618</v>
      </c>
      <c r="Y10" s="7">
        <f>'IRA Calculations'!AL77</f>
        <v>1498094715899.4714</v>
      </c>
      <c r="Z10" s="7">
        <f>'IRA Calculations'!AM77</f>
        <v>1503326599745.3474</v>
      </c>
      <c r="AA10" s="7">
        <f>'IRA Calculations'!AN77</f>
        <v>1508292342947.7427</v>
      </c>
      <c r="AB10" s="7">
        <f>'IRA Calculations'!AO77</f>
        <v>1513433940523.9878</v>
      </c>
      <c r="AC10" s="7">
        <f>'IRA Calculations'!AP77</f>
        <v>1518592758848.1057</v>
      </c>
      <c r="AD10" s="7">
        <f>'IRA Calculations'!AQ77</f>
        <v>1523691164206.7302</v>
      </c>
      <c r="AE10" s="7">
        <f>'IRA Calculations'!AR77</f>
        <v>1528614439058.1777</v>
      </c>
      <c r="AF10" s="7">
        <f>'IRA Calculations'!AS77</f>
        <v>1533258383309.0918</v>
      </c>
      <c r="AG10" s="7">
        <f>'IRA Calculations'!AT77</f>
        <v>1537622304563.5535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241549663907.99075</v>
      </c>
      <c r="C2" s="7">
        <f>'IRA Calculations'!P82</f>
        <v>241549663907.99075</v>
      </c>
      <c r="D2" s="7">
        <f>'IRA Calculations'!Q82</f>
        <v>241549663907.99075</v>
      </c>
      <c r="E2" s="7">
        <f>'IRA Calculations'!R82</f>
        <v>237632984006.3996</v>
      </c>
      <c r="F2" s="7">
        <f>'IRA Calculations'!S82</f>
        <v>360730446212.75067</v>
      </c>
      <c r="G2" s="7">
        <f>'IRA Calculations'!T82</f>
        <v>484243421121.74597</v>
      </c>
      <c r="H2" s="7">
        <f>'IRA Calculations'!U82</f>
        <v>608023231031.26855</v>
      </c>
      <c r="I2" s="7">
        <f>'IRA Calculations'!V82</f>
        <v>732560745390.39355</v>
      </c>
      <c r="J2" s="7">
        <f>'IRA Calculations'!W82</f>
        <v>857656403969.58423</v>
      </c>
      <c r="K2" s="7">
        <f>'IRA Calculations'!X82</f>
        <v>983298135233.78223</v>
      </c>
      <c r="L2" s="7">
        <f>'IRA Calculations'!Y82</f>
        <v>1109433307506.2556</v>
      </c>
      <c r="M2" s="7">
        <f>'IRA Calculations'!Z82</f>
        <v>1235799321696.2671</v>
      </c>
      <c r="N2" s="7">
        <f>'IRA Calculations'!AA82</f>
        <v>1362732266971.8997</v>
      </c>
      <c r="O2" s="7">
        <f>'IRA Calculations'!AB82</f>
        <v>1489956097508.3088</v>
      </c>
      <c r="P2" s="7">
        <f>'IRA Calculations'!AC82</f>
        <v>1490713158612.5984</v>
      </c>
      <c r="Q2" s="7">
        <f>'IRA Calculations'!AD82</f>
        <v>1491422864502.3423</v>
      </c>
      <c r="R2" s="7">
        <f>'IRA Calculations'!AE82</f>
        <v>1492453840163.4702</v>
      </c>
      <c r="S2" s="7">
        <f>'IRA Calculations'!AF82</f>
        <v>1493563246512.905</v>
      </c>
      <c r="T2" s="7">
        <f>'IRA Calculations'!AG82</f>
        <v>1494549084578.0623</v>
      </c>
      <c r="U2" s="7">
        <f>'IRA Calculations'!AH82</f>
        <v>1495793854673.949</v>
      </c>
      <c r="V2" s="7">
        <f>'IRA Calculations'!AI82</f>
        <v>1497077985973.572</v>
      </c>
      <c r="W2" s="7">
        <f>'IRA Calculations'!AJ82</f>
        <v>1498205990669.2026</v>
      </c>
      <c r="X2" s="7">
        <f>'IRA Calculations'!AK82</f>
        <v>1499559119772.5051</v>
      </c>
      <c r="Y2" s="7">
        <f>'IRA Calculations'!AL82</f>
        <v>1500945115688.397</v>
      </c>
      <c r="Z2" s="7">
        <f>'IRA Calculations'!AM82</f>
        <v>1502157431966.4141</v>
      </c>
      <c r="AA2" s="7">
        <f>'IRA Calculations'!AN82</f>
        <v>1503594712766.5229</v>
      </c>
      <c r="AB2" s="7">
        <f>'IRA Calculations'!AO82</f>
        <v>1505037753950.0518</v>
      </c>
      <c r="AC2" s="7">
        <f>'IRA Calculations'!AP82</f>
        <v>1506291090149.5151</v>
      </c>
      <c r="AD2" s="7">
        <f>'IRA Calculations'!AQ82</f>
        <v>1507760745594.2493</v>
      </c>
      <c r="AE2" s="7">
        <f>'IRA Calculations'!AR82</f>
        <v>1509030379523.7568</v>
      </c>
      <c r="AF2" s="7">
        <f>'IRA Calculations'!AS82</f>
        <v>1510497407396.533</v>
      </c>
      <c r="AG2" s="7">
        <f>'IRA Calculations'!AT82</f>
        <v>1511982856725.4084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1675120055190.9854</v>
      </c>
      <c r="C2" s="7">
        <f>'IRA Calculations'!P95</f>
        <v>1675120055190.9854</v>
      </c>
      <c r="D2" s="7">
        <f>'IRA Calculations'!Q95</f>
        <v>1675120055190.9854</v>
      </c>
      <c r="E2" s="7">
        <f>'IRA Calculations'!R95</f>
        <v>1670235315462.7893</v>
      </c>
      <c r="F2" s="7">
        <f>'IRA Calculations'!S95</f>
        <v>1665683324145.9934</v>
      </c>
      <c r="G2" s="7">
        <f>'IRA Calculations'!T95</f>
        <v>1662343626494.6519</v>
      </c>
      <c r="H2" s="7">
        <f>'IRA Calculations'!U95</f>
        <v>1664257789997.9253</v>
      </c>
      <c r="I2" s="7">
        <f>'IRA Calculations'!V95</f>
        <v>1671293682100.623</v>
      </c>
      <c r="J2" s="7">
        <f>'IRA Calculations'!W95</f>
        <v>1680004929958.4968</v>
      </c>
      <c r="K2" s="7">
        <f>'IRA Calculations'!X95</f>
        <v>1688477202014.1536</v>
      </c>
      <c r="L2" s="7">
        <f>'IRA Calculations'!Y95</f>
        <v>1697072077735.145</v>
      </c>
      <c r="M2" s="7">
        <f>'IRA Calculations'!Z95</f>
        <v>1706789575877.5935</v>
      </c>
      <c r="N2" s="7">
        <f>'IRA Calculations'!AA95</f>
        <v>1718880436077.251</v>
      </c>
      <c r="O2" s="7">
        <f>'IRA Calculations'!AB95</f>
        <v>1733203004161.2712</v>
      </c>
      <c r="P2" s="7">
        <f>'IRA Calculations'!AC95</f>
        <v>1748985168498.7273</v>
      </c>
      <c r="Q2" s="7">
        <f>'IRA Calculations'!AD95</f>
        <v>1764724834534.1228</v>
      </c>
      <c r="R2" s="7">
        <f>'IRA Calculations'!AE95</f>
        <v>1780546568767.189</v>
      </c>
      <c r="S2" s="7">
        <f>'IRA Calculations'!AF95</f>
        <v>1793542749382.4348</v>
      </c>
      <c r="T2" s="7">
        <f>'IRA Calculations'!AG95</f>
        <v>1805541648673.0867</v>
      </c>
      <c r="U2" s="7">
        <f>'IRA Calculations'!AH95</f>
        <v>1816926995700.9946</v>
      </c>
      <c r="V2" s="7">
        <f>'IRA Calculations'!AI95</f>
        <v>1827813152897.0149</v>
      </c>
      <c r="W2" s="7">
        <f>'IRA Calculations'!AJ95</f>
        <v>1838376755462.3525</v>
      </c>
      <c r="X2" s="7">
        <f>'IRA Calculations'!AK95</f>
        <v>1844779638335.8687</v>
      </c>
      <c r="Y2" s="7">
        <f>'IRA Calculations'!AL95</f>
        <v>1851501342786.4084</v>
      </c>
      <c r="Z2" s="7">
        <f>'IRA Calculations'!AM95</f>
        <v>1858716259026.1658</v>
      </c>
      <c r="AA2" s="7">
        <f>'IRA Calculations'!AN95</f>
        <v>1866609834395.7019</v>
      </c>
      <c r="AB2" s="7">
        <f>'IRA Calculations'!AO95</f>
        <v>1875066374702.9124</v>
      </c>
      <c r="AC2" s="7">
        <f>'IRA Calculations'!AP95</f>
        <v>1883988414996.9697</v>
      </c>
      <c r="AD2" s="7">
        <f>'IRA Calculations'!AQ95</f>
        <v>1893481438728.73</v>
      </c>
      <c r="AE2" s="7">
        <f>'IRA Calculations'!AR95</f>
        <v>1903239263152.532</v>
      </c>
      <c r="AF2" s="7">
        <f>'IRA Calculations'!AS95</f>
        <v>1913249586254.0012</v>
      </c>
      <c r="AG2" s="7">
        <f>'IRA Calculations'!AT95</f>
        <v>1923641331748.187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6687189548882.5547</v>
      </c>
      <c r="C2" s="7">
        <f>'IRA Calculations'!P108</f>
        <v>6687189548882.5547</v>
      </c>
      <c r="D2" s="7">
        <f>'IRA Calculations'!Q108</f>
        <v>6687189548882.5547</v>
      </c>
      <c r="E2" s="7">
        <f>'IRA Calculations'!R108</f>
        <v>6663956074711.1162</v>
      </c>
      <c r="F2" s="7">
        <f>'IRA Calculations'!S108</f>
        <v>6641277704024.4531</v>
      </c>
      <c r="G2" s="7">
        <f>'IRA Calculations'!T108</f>
        <v>6621089203749.2559</v>
      </c>
      <c r="H2" s="7">
        <f>'IRA Calculations'!U108</f>
        <v>6605762133114.8857</v>
      </c>
      <c r="I2" s="7">
        <f>'IRA Calculations'!V108</f>
        <v>6597021704113.7441</v>
      </c>
      <c r="J2" s="7">
        <f>'IRA Calculations'!W108</f>
        <v>6595532315822.8965</v>
      </c>
      <c r="K2" s="7">
        <f>'IRA Calculations'!X108</f>
        <v>6601011652532.3525</v>
      </c>
      <c r="L2" s="7">
        <f>'IRA Calculations'!Y108</f>
        <v>6612432484657.1377</v>
      </c>
      <c r="M2" s="7">
        <f>'IRA Calculations'!Z108</f>
        <v>6631340128701.8691</v>
      </c>
      <c r="N2" s="7">
        <f>'IRA Calculations'!AA108</f>
        <v>6658120557412.5117</v>
      </c>
      <c r="O2" s="7">
        <f>'IRA Calculations'!AB108</f>
        <v>6691316725406.0576</v>
      </c>
      <c r="P2" s="7">
        <f>'IRA Calculations'!AC108</f>
        <v>6729290496445.8223</v>
      </c>
      <c r="Q2" s="7">
        <f>'IRA Calculations'!AD108</f>
        <v>6772645196426.1758</v>
      </c>
      <c r="R2" s="7">
        <f>'IRA Calculations'!AE108</f>
        <v>6820813935202.9199</v>
      </c>
      <c r="S2" s="7">
        <f>'IRA Calculations'!AF108</f>
        <v>6872047798971.0078</v>
      </c>
      <c r="T2" s="7">
        <f>'IRA Calculations'!AG108</f>
        <v>6925164722758.9795</v>
      </c>
      <c r="U2" s="7">
        <f>'IRA Calculations'!AH108</f>
        <v>6979569137290.0918</v>
      </c>
      <c r="V2" s="7">
        <f>'IRA Calculations'!AI108</f>
        <v>7034441479359.5449</v>
      </c>
      <c r="W2" s="7">
        <f>'IRA Calculations'!AJ108</f>
        <v>7089725041527.3652</v>
      </c>
      <c r="X2" s="7">
        <f>'IRA Calculations'!AK108</f>
        <v>7126403066904.4434</v>
      </c>
      <c r="Y2" s="7">
        <f>'IRA Calculations'!AL108</f>
        <v>7163009563022.8359</v>
      </c>
      <c r="Z2" s="7">
        <f>'IRA Calculations'!AM108</f>
        <v>7199479482172.0576</v>
      </c>
      <c r="AA2" s="7">
        <f>'IRA Calculations'!AN108</f>
        <v>7236013116715.6162</v>
      </c>
      <c r="AB2" s="7">
        <f>'IRA Calculations'!AO108</f>
        <v>7272214918352.5928</v>
      </c>
      <c r="AC2" s="7">
        <f>'IRA Calculations'!AP108</f>
        <v>7307992662775.1846</v>
      </c>
      <c r="AD2" s="7">
        <f>'IRA Calculations'!AQ108</f>
        <v>7344180234886.1846</v>
      </c>
      <c r="AE2" s="7">
        <f>'IRA Calculations'!AR108</f>
        <v>7380071451924.9062</v>
      </c>
      <c r="AF2" s="7">
        <f>'IRA Calculations'!AS108</f>
        <v>7415862137588.2852</v>
      </c>
      <c r="AG2" s="7">
        <f>'IRA Calculations'!AT108</f>
        <v>7452169311746.0859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5896505441288.5439</v>
      </c>
      <c r="C4" s="7">
        <f>'IRA Calculations'!P110</f>
        <v>5896505441288.5439</v>
      </c>
      <c r="D4" s="7">
        <f>'IRA Calculations'!Q110</f>
        <v>5896505441288.5439</v>
      </c>
      <c r="E4" s="7">
        <f>'IRA Calculations'!R110</f>
        <v>5920825348837.5439</v>
      </c>
      <c r="F4" s="7">
        <f>'IRA Calculations'!S110</f>
        <v>5946021936626.2725</v>
      </c>
      <c r="G4" s="7">
        <f>'IRA Calculations'!T110</f>
        <v>5973074744309.2461</v>
      </c>
      <c r="H4" s="7">
        <f>'IRA Calculations'!U110</f>
        <v>6003278692345.9453</v>
      </c>
      <c r="I4" s="7">
        <f>'IRA Calculations'!V110</f>
        <v>6038020086340.8857</v>
      </c>
      <c r="J4" s="7">
        <f>'IRA Calculations'!W110</f>
        <v>6076813015005.8613</v>
      </c>
      <c r="K4" s="7">
        <f>'IRA Calculations'!X110</f>
        <v>6118356563973.6641</v>
      </c>
      <c r="L4" s="7">
        <f>'IRA Calculations'!Y110</f>
        <v>6161383442404.709</v>
      </c>
      <c r="M4" s="7">
        <f>'IRA Calculations'!Z110</f>
        <v>6206951781236.2246</v>
      </c>
      <c r="N4" s="7">
        <f>'IRA Calculations'!AA110</f>
        <v>6254909461998.1523</v>
      </c>
      <c r="O4" s="7">
        <f>'IRA Calculations'!AB110</f>
        <v>6303573843090.2969</v>
      </c>
      <c r="P4" s="7">
        <f>'IRA Calculations'!AC110</f>
        <v>6352329120100.4609</v>
      </c>
      <c r="Q4" s="7">
        <f>'IRA Calculations'!AD110</f>
        <v>6402508432298.877</v>
      </c>
      <c r="R4" s="7">
        <f>'IRA Calculations'!AE110</f>
        <v>6454200252663.1777</v>
      </c>
      <c r="S4" s="7">
        <f>'IRA Calculations'!AF110</f>
        <v>6506876729661.1641</v>
      </c>
      <c r="T4" s="7">
        <f>'IRA Calculations'!AG110</f>
        <v>6559680911755.7607</v>
      </c>
      <c r="U4" s="7">
        <f>'IRA Calculations'!AH110</f>
        <v>6612601961445.0732</v>
      </c>
      <c r="V4" s="7">
        <f>'IRA Calculations'!AI110</f>
        <v>6665377823706.1748</v>
      </c>
      <c r="W4" s="7">
        <f>'IRA Calculations'!AJ110</f>
        <v>6717871392862.0693</v>
      </c>
      <c r="X4" s="7">
        <f>'IRA Calculations'!AK110</f>
        <v>6750830336841.5938</v>
      </c>
      <c r="Y4" s="7">
        <f>'IRA Calculations'!AL110</f>
        <v>6783605799681.8281</v>
      </c>
      <c r="Z4" s="7">
        <f>'IRA Calculations'!AM110</f>
        <v>6816297362930.582</v>
      </c>
      <c r="AA4" s="7">
        <f>'IRA Calculations'!AN110</f>
        <v>6848898579603.5479</v>
      </c>
      <c r="AB4" s="7">
        <f>'IRA Calculations'!AO110</f>
        <v>6881626791656.8838</v>
      </c>
      <c r="AC4" s="7">
        <f>'IRA Calculations'!AP110</f>
        <v>6914289756370.6201</v>
      </c>
      <c r="AD4" s="7">
        <f>'IRA Calculations'!AQ110</f>
        <v>6947212365788.7969</v>
      </c>
      <c r="AE4" s="7">
        <f>'IRA Calculations'!AR110</f>
        <v>6980278050857.0811</v>
      </c>
      <c r="AF4" s="7">
        <f>'IRA Calculations'!AS110</f>
        <v>7013363338784.751</v>
      </c>
      <c r="AG4" s="7">
        <f>'IRA Calculations'!AT110</f>
        <v>7046603412330.5713</v>
      </c>
    </row>
    <row r="5" spans="1:35" x14ac:dyDescent="0.2">
      <c r="A5" s="1" t="s">
        <v>79</v>
      </c>
      <c r="B5" s="7">
        <f>'IRA Calculations'!O111</f>
        <v>4681297091.9089155</v>
      </c>
      <c r="C5" s="7">
        <f>'IRA Calculations'!P111</f>
        <v>4681297091.9089155</v>
      </c>
      <c r="D5" s="7">
        <f>'IRA Calculations'!Q111</f>
        <v>4681297091.9089155</v>
      </c>
      <c r="E5" s="7">
        <f>'IRA Calculations'!R111</f>
        <v>4506751983.5332937</v>
      </c>
      <c r="F5" s="7">
        <f>'IRA Calculations'!S111</f>
        <v>4339268853.1735649</v>
      </c>
      <c r="G5" s="7">
        <f>'IRA Calculations'!T111</f>
        <v>4183380481.1561737</v>
      </c>
      <c r="H5" s="7">
        <f>'IRA Calculations'!U111</f>
        <v>4044468655.9556713</v>
      </c>
      <c r="I5" s="7">
        <f>'IRA Calculations'!V111</f>
        <v>3928182767.3742065</v>
      </c>
      <c r="J5" s="7">
        <f>'IRA Calculations'!W111</f>
        <v>3837009617.2723713</v>
      </c>
      <c r="K5" s="7">
        <f>'IRA Calculations'!X111</f>
        <v>3770827433.0412469</v>
      </c>
      <c r="L5" s="7">
        <f>'IRA Calculations'!Y111</f>
        <v>3727383900.5449042</v>
      </c>
      <c r="M5" s="7">
        <f>'IRA Calculations'!Z111</f>
        <v>3704586759.3899574</v>
      </c>
      <c r="N5" s="7">
        <f>'IRA Calculations'!AA111</f>
        <v>3698640779.0283413</v>
      </c>
      <c r="O5" s="7">
        <f>'IRA Calculations'!AB111</f>
        <v>3704459363.9814324</v>
      </c>
      <c r="P5" s="7">
        <f>'IRA Calculations'!AC111</f>
        <v>3717957320.8483424</v>
      </c>
      <c r="Q5" s="7">
        <f>'IRA Calculations'!AD111</f>
        <v>3737269901.0818734</v>
      </c>
      <c r="R5" s="7">
        <f>'IRA Calculations'!AE111</f>
        <v>3760397634.9998088</v>
      </c>
      <c r="S5" s="7">
        <f>'IRA Calculations'!AF111</f>
        <v>3785679725.4336314</v>
      </c>
      <c r="T5" s="7">
        <f>'IRA Calculations'!AG111</f>
        <v>3811687686.2613153</v>
      </c>
      <c r="U5" s="7">
        <f>'IRA Calculations'!AH111</f>
        <v>3838075154.9217958</v>
      </c>
      <c r="V5" s="7">
        <f>'IRA Calculations'!AI111</f>
        <v>3864536282.0991907</v>
      </c>
      <c r="W5" s="7">
        <f>'IRA Calculations'!AJ111</f>
        <v>3890910368.2522278</v>
      </c>
      <c r="X5" s="7">
        <f>'IRA Calculations'!AK111</f>
        <v>3908705665.4890509</v>
      </c>
      <c r="Y5" s="7">
        <f>'IRA Calculations'!AL111</f>
        <v>3926495753.23908</v>
      </c>
      <c r="Z5" s="7">
        <f>'IRA Calculations'!AM111</f>
        <v>3944360209.8340325</v>
      </c>
      <c r="AA5" s="7">
        <f>'IRA Calculations'!AN111</f>
        <v>3962310227.3926129</v>
      </c>
      <c r="AB5" s="7">
        <f>'IRA Calculations'!AO111</f>
        <v>3980479619.1814256</v>
      </c>
      <c r="AC5" s="7">
        <f>'IRA Calculations'!AP111</f>
        <v>3998728617.5994921</v>
      </c>
      <c r="AD5" s="7">
        <f>'IRA Calculations'!AQ111</f>
        <v>4017240261.2853131</v>
      </c>
      <c r="AE5" s="7">
        <f>'IRA Calculations'!AR111</f>
        <v>4035926818.7236109</v>
      </c>
      <c r="AF5" s="7">
        <f>'IRA Calculations'!AS111</f>
        <v>4054703114.8989954</v>
      </c>
      <c r="AG5" s="7">
        <f>'IRA Calculations'!AT111</f>
        <v>4073643271.4770699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311824332444.34772</v>
      </c>
      <c r="C10" s="7">
        <f>'IRA Calculations'!P116</f>
        <v>311824332444.34772</v>
      </c>
      <c r="D10" s="7">
        <f>'IRA Calculations'!Q116</f>
        <v>311824332444.34772</v>
      </c>
      <c r="E10" s="7">
        <f>'IRA Calculations'!R116</f>
        <v>305612105394.70471</v>
      </c>
      <c r="F10" s="7">
        <f>'IRA Calculations'!S116</f>
        <v>300730448749.08618</v>
      </c>
      <c r="G10" s="7">
        <f>'IRA Calculations'!T116</f>
        <v>297095974176.92841</v>
      </c>
      <c r="H10" s="7">
        <f>'IRA Calculations'!U116</f>
        <v>294585927125.13818</v>
      </c>
      <c r="I10" s="7">
        <f>'IRA Calculations'!V116</f>
        <v>293053629516.51099</v>
      </c>
      <c r="J10" s="7">
        <f>'IRA Calculations'!W116</f>
        <v>292345075247.80621</v>
      </c>
      <c r="K10" s="7">
        <f>'IRA Calculations'!X116</f>
        <v>292306140281.2688</v>
      </c>
      <c r="L10" s="7">
        <f>'IRA Calculations'!Y116</f>
        <v>292773592377.24915</v>
      </c>
      <c r="M10" s="7">
        <f>'IRA Calculations'!Z116</f>
        <v>293691417385.83856</v>
      </c>
      <c r="N10" s="7">
        <f>'IRA Calculations'!AA116</f>
        <v>294948826416.58746</v>
      </c>
      <c r="O10" s="7">
        <f>'IRA Calculations'!AB116</f>
        <v>296403589211.39337</v>
      </c>
      <c r="P10" s="7">
        <f>'IRA Calculations'!AC116</f>
        <v>297984788904.66962</v>
      </c>
      <c r="Q10" s="7">
        <f>'IRA Calculations'!AD116</f>
        <v>299694897246.18414</v>
      </c>
      <c r="R10" s="7">
        <f>'IRA Calculations'!AE116</f>
        <v>301509000583.52332</v>
      </c>
      <c r="S10" s="7">
        <f>'IRA Calculations'!AF116</f>
        <v>303391230720.59222</v>
      </c>
      <c r="T10" s="7">
        <f>'IRA Calculations'!AG116</f>
        <v>305300271155.13239</v>
      </c>
      <c r="U10" s="7">
        <f>'IRA Calculations'!AH116</f>
        <v>307231794326.22644</v>
      </c>
      <c r="V10" s="7">
        <f>'IRA Calculations'!AI116</f>
        <v>309171924225.40753</v>
      </c>
      <c r="W10" s="7">
        <f>'IRA Calculations'!AJ116</f>
        <v>311118791743.35571</v>
      </c>
      <c r="X10" s="7">
        <f>'IRA Calculations'!AK116</f>
        <v>312670551877.64069</v>
      </c>
      <c r="Y10" s="7">
        <f>'IRA Calculations'!AL116</f>
        <v>314207763474.08545</v>
      </c>
      <c r="Z10" s="7">
        <f>'IRA Calculations'!AM116</f>
        <v>315734349927.13</v>
      </c>
      <c r="AA10" s="7">
        <f>'IRA Calculations'!AN116</f>
        <v>317249904643.39185</v>
      </c>
      <c r="AB10" s="7">
        <f>'IRA Calculations'!AO116</f>
        <v>318764031845.33521</v>
      </c>
      <c r="AC10" s="7">
        <f>'IRA Calculations'!AP116</f>
        <v>320271418637.46002</v>
      </c>
      <c r="AD10" s="7">
        <f>'IRA Calculations'!AQ116</f>
        <v>321789434246.61584</v>
      </c>
      <c r="AE10" s="7">
        <f>'IRA Calculations'!AR116</f>
        <v>323313509903.90601</v>
      </c>
      <c r="AF10" s="7">
        <f>'IRA Calculations'!AS116</f>
        <v>324840206644.26813</v>
      </c>
      <c r="AG10" s="7">
        <f>'IRA Calculations'!AT116</f>
        <v>326376174234.20233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9192216671116.3965</v>
      </c>
      <c r="C2" s="7">
        <f>'IRA Calculations'!P121</f>
        <v>9192216671116.3965</v>
      </c>
      <c r="D2" s="7">
        <f>'IRA Calculations'!Q121</f>
        <v>9192216671116.3965</v>
      </c>
      <c r="E2" s="7">
        <f>'IRA Calculations'!R121</f>
        <v>9057899324155.0781</v>
      </c>
      <c r="F2" s="7">
        <f>'IRA Calculations'!S121</f>
        <v>8880116297101.0664</v>
      </c>
      <c r="G2" s="7">
        <f>'IRA Calculations'!T121</f>
        <v>8735391351595.9258</v>
      </c>
      <c r="H2" s="7">
        <f>'IRA Calculations'!U121</f>
        <v>8602482656255.0283</v>
      </c>
      <c r="I2" s="7">
        <f>'IRA Calculations'!V121</f>
        <v>8452932330838.9834</v>
      </c>
      <c r="J2" s="7">
        <f>'IRA Calculations'!W121</f>
        <v>8315339969281.8594</v>
      </c>
      <c r="K2" s="7">
        <f>'IRA Calculations'!X121</f>
        <v>8195862122573.9023</v>
      </c>
      <c r="L2" s="7">
        <f>'IRA Calculations'!Y121</f>
        <v>8084467296262.2236</v>
      </c>
      <c r="M2" s="7">
        <f>'IRA Calculations'!Z121</f>
        <v>7967935704610.9434</v>
      </c>
      <c r="N2" s="7">
        <f>'IRA Calculations'!AA121</f>
        <v>7844046291263.8457</v>
      </c>
      <c r="O2" s="7">
        <f>'IRA Calculations'!AB121</f>
        <v>7719074534079.5527</v>
      </c>
      <c r="P2" s="7">
        <f>'IRA Calculations'!AC121</f>
        <v>7602753622857.1729</v>
      </c>
      <c r="Q2" s="7">
        <f>'IRA Calculations'!AD121</f>
        <v>7494645219327.2656</v>
      </c>
      <c r="R2" s="7">
        <f>'IRA Calculations'!AE121</f>
        <v>7390991540907.4434</v>
      </c>
      <c r="S2" s="7">
        <f>'IRA Calculations'!AF121</f>
        <v>7286223030138.751</v>
      </c>
      <c r="T2" s="7">
        <f>'IRA Calculations'!AG121</f>
        <v>7178154210569.9111</v>
      </c>
      <c r="U2" s="7">
        <f>'IRA Calculations'!AH121</f>
        <v>7069716471456.5332</v>
      </c>
      <c r="V2" s="7">
        <f>'IRA Calculations'!AI121</f>
        <v>6952436074632.2891</v>
      </c>
      <c r="W2" s="7">
        <f>'IRA Calculations'!AJ121</f>
        <v>6822055968760.1465</v>
      </c>
      <c r="X2" s="7">
        <f>'IRA Calculations'!AK121</f>
        <v>6650787807049.8008</v>
      </c>
      <c r="Y2" s="7">
        <f>'IRA Calculations'!AL121</f>
        <v>6470741903876.834</v>
      </c>
      <c r="Z2" s="7">
        <f>'IRA Calculations'!AM121</f>
        <v>6285905703104.3057</v>
      </c>
      <c r="AA2" s="7">
        <f>'IRA Calculations'!AN121</f>
        <v>6097137132764.4541</v>
      </c>
      <c r="AB2" s="7">
        <f>'IRA Calculations'!AO121</f>
        <v>5902978283329.334</v>
      </c>
      <c r="AC2" s="7">
        <f>'IRA Calculations'!AP121</f>
        <v>5700193831233.3389</v>
      </c>
      <c r="AD2" s="7">
        <f>'IRA Calculations'!AQ121</f>
        <v>5485584578476.085</v>
      </c>
      <c r="AE2" s="7">
        <f>'IRA Calculations'!AR121</f>
        <v>5454685753714.5078</v>
      </c>
      <c r="AF2" s="7">
        <f>'IRA Calculations'!AS121</f>
        <v>5450604683588.207</v>
      </c>
      <c r="AG2" s="7">
        <f>'IRA Calculations'!AT121</f>
        <v>5445533540090.3691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5666473353351.4697</v>
      </c>
      <c r="C2" s="7">
        <f>'IRA Calculations'!P134</f>
        <v>5666473353351.4697</v>
      </c>
      <c r="D2" s="7">
        <f>'IRA Calculations'!Q134</f>
        <v>5666473353351.4697</v>
      </c>
      <c r="E2" s="7">
        <f>'IRA Calculations'!R134</f>
        <v>5635339078994.9541</v>
      </c>
      <c r="F2" s="7">
        <f>'IRA Calculations'!S134</f>
        <v>5603908340634.8779</v>
      </c>
      <c r="G2" s="7">
        <f>'IRA Calculations'!T134</f>
        <v>5572017245292.2627</v>
      </c>
      <c r="H2" s="7">
        <f>'IRA Calculations'!U134</f>
        <v>5539543136075.917</v>
      </c>
      <c r="I2" s="7">
        <f>'IRA Calculations'!V134</f>
        <v>5507010665169.4238</v>
      </c>
      <c r="J2" s="7">
        <f>'IRA Calculations'!W134</f>
        <v>5474972042455.6162</v>
      </c>
      <c r="K2" s="7">
        <f>'IRA Calculations'!X134</f>
        <v>5443167841682.5186</v>
      </c>
      <c r="L2" s="7">
        <f>'IRA Calculations'!Y134</f>
        <v>5412040986238.1699</v>
      </c>
      <c r="M2" s="7">
        <f>'IRA Calculations'!Z134</f>
        <v>5381032046653.04</v>
      </c>
      <c r="N2" s="7">
        <f>'IRA Calculations'!AA134</f>
        <v>5351703125911.7568</v>
      </c>
      <c r="O2" s="7">
        <f>'IRA Calculations'!AB134</f>
        <v>5322595232701.0977</v>
      </c>
      <c r="P2" s="7">
        <f>'IRA Calculations'!AC134</f>
        <v>5294681625707.0674</v>
      </c>
      <c r="Q2" s="7">
        <f>'IRA Calculations'!AD134</f>
        <v>5267731804923.2285</v>
      </c>
      <c r="R2" s="7">
        <f>'IRA Calculations'!AE134</f>
        <v>5241063058504.6709</v>
      </c>
      <c r="S2" s="7">
        <f>'IRA Calculations'!AF134</f>
        <v>5214912459842.8965</v>
      </c>
      <c r="T2" s="7">
        <f>'IRA Calculations'!AG134</f>
        <v>5187867472746.9307</v>
      </c>
      <c r="U2" s="7">
        <f>'IRA Calculations'!AH134</f>
        <v>5160798969451.4189</v>
      </c>
      <c r="V2" s="7">
        <f>'IRA Calculations'!AI134</f>
        <v>5133173074713.6914</v>
      </c>
      <c r="W2" s="7">
        <f>'IRA Calculations'!AJ134</f>
        <v>5105141205030.7451</v>
      </c>
      <c r="X2" s="7">
        <f>'IRA Calculations'!AK134</f>
        <v>5076078923980.4844</v>
      </c>
      <c r="Y2" s="7">
        <f>'IRA Calculations'!AL134</f>
        <v>5046795449414.8613</v>
      </c>
      <c r="Z2" s="7">
        <f>'IRA Calculations'!AM134</f>
        <v>5017286951245.7148</v>
      </c>
      <c r="AA2" s="7">
        <f>'IRA Calculations'!AN134</f>
        <v>4987225723777.1719</v>
      </c>
      <c r="AB2" s="7">
        <f>'IRA Calculations'!AO134</f>
        <v>4957452334598.6855</v>
      </c>
      <c r="AC2" s="7">
        <f>'IRA Calculations'!AP134</f>
        <v>4927371700538.8926</v>
      </c>
      <c r="AD2" s="7">
        <f>'IRA Calculations'!AQ134</f>
        <v>4896817628735.918</v>
      </c>
      <c r="AE2" s="7">
        <f>'IRA Calculations'!AR134</f>
        <v>4865816830712.9795</v>
      </c>
      <c r="AF2" s="7">
        <f>'IRA Calculations'!AS134</f>
        <v>4834797053993.2441</v>
      </c>
      <c r="AG2" s="7">
        <f>'IRA Calculations'!AT134</f>
        <v>4803487706650.5928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27326213922257.523</v>
      </c>
      <c r="C4" s="7">
        <f>'IRA Calculations'!P136</f>
        <v>27326213922257.523</v>
      </c>
      <c r="D4" s="7">
        <f>'IRA Calculations'!Q136</f>
        <v>27326213922257.523</v>
      </c>
      <c r="E4" s="7">
        <f>'IRA Calculations'!R136</f>
        <v>27042493707874.562</v>
      </c>
      <c r="F4" s="7">
        <f>'IRA Calculations'!S136</f>
        <v>26726797253179.379</v>
      </c>
      <c r="G4" s="7">
        <f>'IRA Calculations'!T136</f>
        <v>26412999080537.059</v>
      </c>
      <c r="H4" s="7">
        <f>'IRA Calculations'!U136</f>
        <v>26101556484774.785</v>
      </c>
      <c r="I4" s="7">
        <f>'IRA Calculations'!V136</f>
        <v>25796163168460.855</v>
      </c>
      <c r="J4" s="7">
        <f>'IRA Calculations'!W136</f>
        <v>25500929937153.359</v>
      </c>
      <c r="K4" s="7">
        <f>'IRA Calculations'!X136</f>
        <v>25216197789976.531</v>
      </c>
      <c r="L4" s="7">
        <f>'IRA Calculations'!Y136</f>
        <v>24945479895146.578</v>
      </c>
      <c r="M4" s="7">
        <f>'IRA Calculations'!Z136</f>
        <v>24687455415676.523</v>
      </c>
      <c r="N4" s="7">
        <f>'IRA Calculations'!AA136</f>
        <v>24449510313913.383</v>
      </c>
      <c r="O4" s="7">
        <f>'IRA Calculations'!AB136</f>
        <v>24224989578025.473</v>
      </c>
      <c r="P4" s="7">
        <f>'IRA Calculations'!AC136</f>
        <v>24051633451926.844</v>
      </c>
      <c r="Q4" s="7">
        <f>'IRA Calculations'!AD136</f>
        <v>23893777265119.809</v>
      </c>
      <c r="R4" s="7">
        <f>'IRA Calculations'!AE136</f>
        <v>23747058648493.336</v>
      </c>
      <c r="S4" s="7">
        <f>'IRA Calculations'!AF136</f>
        <v>23610961277327.461</v>
      </c>
      <c r="T4" s="7">
        <f>'IRA Calculations'!AG136</f>
        <v>23477815109641.477</v>
      </c>
      <c r="U4" s="7">
        <f>'IRA Calculations'!AH136</f>
        <v>23350637902366.645</v>
      </c>
      <c r="V4" s="7">
        <f>'IRA Calculations'!AI136</f>
        <v>23226098529631.062</v>
      </c>
      <c r="W4" s="7">
        <f>'IRA Calculations'!AJ136</f>
        <v>23104262965057.973</v>
      </c>
      <c r="X4" s="7">
        <f>'IRA Calculations'!AK136</f>
        <v>22981017180367.27</v>
      </c>
      <c r="Y4" s="7">
        <f>'IRA Calculations'!AL136</f>
        <v>22859061711277.219</v>
      </c>
      <c r="Z4" s="7">
        <f>'IRA Calculations'!AM136</f>
        <v>22737593355136.164</v>
      </c>
      <c r="AA4" s="7">
        <f>'IRA Calculations'!AN136</f>
        <v>22614250632743.594</v>
      </c>
      <c r="AB4" s="7">
        <f>'IRA Calculations'!AO136</f>
        <v>22492579911301.016</v>
      </c>
      <c r="AC4" s="7">
        <f>'IRA Calculations'!AP136</f>
        <v>22369322188563.316</v>
      </c>
      <c r="AD4" s="7">
        <f>'IRA Calculations'!AQ136</f>
        <v>22243807715339.734</v>
      </c>
      <c r="AE4" s="7">
        <f>'IRA Calculations'!AR136</f>
        <v>22116195548931.551</v>
      </c>
      <c r="AF4" s="7">
        <f>'IRA Calculations'!AS136</f>
        <v>21988224979058.387</v>
      </c>
      <c r="AG4" s="7">
        <f>'IRA Calculations'!AT136</f>
        <v>21858860069401.922</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4492000000000</v>
      </c>
      <c r="C7" s="7">
        <f>'IRA Calculations'!P139</f>
        <v>4492000000000</v>
      </c>
      <c r="D7" s="7">
        <f>'IRA Calculations'!Q139</f>
        <v>4492000000000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13000000000</v>
      </c>
      <c r="C8" s="7">
        <f>'IRA Calculations'!P140</f>
        <v>13000000000</v>
      </c>
      <c r="D8" s="7">
        <f>'IRA Calculations'!Q140</f>
        <v>13000000000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5268000000000</v>
      </c>
      <c r="C10" s="7">
        <f>'IRA Calculations'!P142</f>
        <v>5268000000000</v>
      </c>
      <c r="D10" s="7">
        <f>'IRA Calculations'!Q142</f>
        <v>5268000000000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12040629124368.385</v>
      </c>
      <c r="C2" s="7">
        <f>'IRA Calculations'!P147</f>
        <v>12040629124368.385</v>
      </c>
      <c r="D2" s="7">
        <f>'IRA Calculations'!Q147</f>
        <v>12040629124368.385</v>
      </c>
      <c r="E2" s="7">
        <f>'IRA Calculations'!R147</f>
        <v>12134994694408.109</v>
      </c>
      <c r="F2" s="7">
        <f>'IRA Calculations'!S147</f>
        <v>12129532442015.555</v>
      </c>
      <c r="G2" s="7">
        <f>'IRA Calculations'!T147</f>
        <v>12109895233268.652</v>
      </c>
      <c r="H2" s="7">
        <f>'IRA Calculations'!U147</f>
        <v>12078213792875.908</v>
      </c>
      <c r="I2" s="7">
        <f>'IRA Calculations'!V147</f>
        <v>12029606135021.494</v>
      </c>
      <c r="J2" s="7">
        <f>'IRA Calculations'!W147</f>
        <v>11965490739613.623</v>
      </c>
      <c r="K2" s="7">
        <f>'IRA Calculations'!X147</f>
        <v>11888953699600.311</v>
      </c>
      <c r="L2" s="7">
        <f>'IRA Calculations'!Y147</f>
        <v>11798806161323.559</v>
      </c>
      <c r="M2" s="7">
        <f>'IRA Calculations'!Z147</f>
        <v>11691710591189.186</v>
      </c>
      <c r="N2" s="7">
        <f>'IRA Calculations'!AA147</f>
        <v>11587690979330.492</v>
      </c>
      <c r="O2" s="7">
        <f>'IRA Calculations'!AB147</f>
        <v>11480282848911.43</v>
      </c>
      <c r="P2" s="7">
        <f>'IRA Calculations'!AC147</f>
        <v>11463156726958.041</v>
      </c>
      <c r="Q2" s="7">
        <f>'IRA Calculations'!AD147</f>
        <v>11450562598724.521</v>
      </c>
      <c r="R2" s="7">
        <f>'IRA Calculations'!AE147</f>
        <v>11443651567367.084</v>
      </c>
      <c r="S2" s="7">
        <f>'IRA Calculations'!AF147</f>
        <v>11444301648347.824</v>
      </c>
      <c r="T2" s="7">
        <f>'IRA Calculations'!AG147</f>
        <v>11450903296203.404</v>
      </c>
      <c r="U2" s="7">
        <f>'IRA Calculations'!AH147</f>
        <v>11468927213417.059</v>
      </c>
      <c r="V2" s="7">
        <f>'IRA Calculations'!AI147</f>
        <v>11498486492708.875</v>
      </c>
      <c r="W2" s="7">
        <f>'IRA Calculations'!AJ147</f>
        <v>11540331531629.344</v>
      </c>
      <c r="X2" s="7">
        <f>'IRA Calculations'!AK147</f>
        <v>11591013513674.832</v>
      </c>
      <c r="Y2" s="7">
        <f>'IRA Calculations'!AL147</f>
        <v>11652015326008.492</v>
      </c>
      <c r="Z2" s="7">
        <f>'IRA Calculations'!AM147</f>
        <v>11727250773278.459</v>
      </c>
      <c r="AA2" s="7">
        <f>'IRA Calculations'!AN147</f>
        <v>11814416129414.203</v>
      </c>
      <c r="AB2" s="7">
        <f>'IRA Calculations'!AO147</f>
        <v>11911578046009.742</v>
      </c>
      <c r="AC2" s="7">
        <f>'IRA Calculations'!AP147</f>
        <v>12022591482886.613</v>
      </c>
      <c r="AD2" s="7">
        <f>'IRA Calculations'!AQ147</f>
        <v>12143294143811.875</v>
      </c>
      <c r="AE2" s="7">
        <f>'IRA Calculations'!AR147</f>
        <v>12277878610211.113</v>
      </c>
      <c r="AF2" s="7">
        <f>'IRA Calculations'!AS147</f>
        <v>12420621861621.359</v>
      </c>
      <c r="AG2" s="7">
        <f>'IRA Calculations'!AT147</f>
        <v>12574377547195.574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1.3015829036570965E-4</v>
      </c>
      <c r="C4" s="7">
        <f>'IRA Calculations'!P149</f>
        <v>1.3015829036570965E-4</v>
      </c>
      <c r="D4" s="7">
        <f>'IRA Calculations'!Q149</f>
        <v>1.3015829036570965E-4</v>
      </c>
      <c r="E4" s="7">
        <f>'IRA Calculations'!R149</f>
        <v>1.3002794734134131E-4</v>
      </c>
      <c r="F4" s="7">
        <f>'IRA Calculations'!S149</f>
        <v>1.2978788486814579E-4</v>
      </c>
      <c r="G4" s="7">
        <f>'IRA Calculations'!T149</f>
        <v>1.3640701374572392E-4</v>
      </c>
      <c r="H4" s="7">
        <f>'IRA Calculations'!U149</f>
        <v>1.3581363037857953E-4</v>
      </c>
      <c r="I4" s="7">
        <f>'IRA Calculations'!V149</f>
        <v>1.3668811912599259E-4</v>
      </c>
      <c r="J4" s="7">
        <f>'IRA Calculations'!W149</f>
        <v>1.3553483451285713E-4</v>
      </c>
      <c r="K4" s="7">
        <f>'IRA Calculations'!X149</f>
        <v>1.365161716366061E-4</v>
      </c>
      <c r="L4" s="7">
        <f>'IRA Calculations'!Y149</f>
        <v>1.3454848060188572E-4</v>
      </c>
      <c r="M4" s="7">
        <f>'IRA Calculations'!Z149</f>
        <v>1.437442811733887E-4</v>
      </c>
      <c r="N4" s="7">
        <f>'IRA Calculations'!AA149</f>
        <v>1.4071483002823159E-4</v>
      </c>
      <c r="O4" s="7">
        <f>'IRA Calculations'!AB149</f>
        <v>1.4808319820810989E-4</v>
      </c>
      <c r="P4" s="7">
        <f>'IRA Calculations'!AC149</f>
        <v>1.4377884205985325E-4</v>
      </c>
      <c r="Q4" s="7">
        <f>'IRA Calculations'!AD149</f>
        <v>1.4428680744956151E-4</v>
      </c>
      <c r="R4" s="7">
        <f>'IRA Calculations'!AE149</f>
        <v>1.3948760721313217E-4</v>
      </c>
      <c r="S4" s="7">
        <f>'IRA Calculations'!AF149</f>
        <v>1.3313935742396746E-4</v>
      </c>
      <c r="T4" s="7">
        <f>'IRA Calculations'!AG149</f>
        <v>1.2615413689380864E-4</v>
      </c>
      <c r="U4" s="7">
        <f>'IRA Calculations'!AH149</f>
        <v>1.2636345070225153E-4</v>
      </c>
      <c r="V4" s="7">
        <f>'IRA Calculations'!AI149</f>
        <v>1.2067931872497453E-4</v>
      </c>
      <c r="W4" s="7">
        <f>'IRA Calculations'!AJ149</f>
        <v>1.1410594208407172E-4</v>
      </c>
      <c r="X4" s="7">
        <f>'IRA Calculations'!AK149</f>
        <v>1.0577086058225148E-4</v>
      </c>
      <c r="Y4" s="7">
        <f>'IRA Calculations'!AL149</f>
        <v>9.855122409129718E-5</v>
      </c>
      <c r="Z4" s="7">
        <f>'IRA Calculations'!AM149</f>
        <v>1.0285253333088604E-4</v>
      </c>
      <c r="AA4" s="7">
        <f>'IRA Calculations'!AN149</f>
        <v>9.5190848782422129E-5</v>
      </c>
      <c r="AB4" s="7">
        <f>'IRA Calculations'!AO149</f>
        <v>9.9185448869536856E-5</v>
      </c>
      <c r="AC4" s="7">
        <f>'IRA Calculations'!AP149</f>
        <v>9.2633909711884943E-5</v>
      </c>
      <c r="AD4" s="7">
        <f>'IRA Calculations'!AQ149</f>
        <v>8.6739371169204839E-5</v>
      </c>
      <c r="AE4" s="7">
        <f>'IRA Calculations'!AR149</f>
        <v>8.4592566013332604E-5</v>
      </c>
      <c r="AF4" s="7">
        <f>'IRA Calculations'!AS149</f>
        <v>8.885026749801986E-5</v>
      </c>
      <c r="AG4" s="7">
        <f>'IRA Calculations'!AT149</f>
        <v>8.4722348317901668E-5</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9838898603179.9023</v>
      </c>
      <c r="C2" s="7">
        <f>'IRA Calculations'!P160</f>
        <v>9838898603179.9023</v>
      </c>
      <c r="D2" s="7">
        <f>'IRA Calculations'!Q160</f>
        <v>9838898603179.9023</v>
      </c>
      <c r="E2" s="7">
        <f>'IRA Calculations'!R160</f>
        <v>9689673285880.2148</v>
      </c>
      <c r="F2" s="7">
        <f>'IRA Calculations'!S160</f>
        <v>9455266510768.9961</v>
      </c>
      <c r="G2" s="7">
        <f>'IRA Calculations'!T160</f>
        <v>9199139449523.1484</v>
      </c>
      <c r="H2" s="7">
        <f>'IRA Calculations'!U160</f>
        <v>8950077356444.6719</v>
      </c>
      <c r="I2" s="7">
        <f>'IRA Calculations'!V160</f>
        <v>8706463214671.3008</v>
      </c>
      <c r="J2" s="7">
        <f>'IRA Calculations'!W160</f>
        <v>8471305438559.043</v>
      </c>
      <c r="K2" s="7">
        <f>'IRA Calculations'!X160</f>
        <v>8251316037061.6641</v>
      </c>
      <c r="L2" s="7">
        <f>'IRA Calculations'!Y160</f>
        <v>8048909470931.5391</v>
      </c>
      <c r="M2" s="7">
        <f>'IRA Calculations'!Z160</f>
        <v>7868981543804.9639</v>
      </c>
      <c r="N2" s="7">
        <f>'IRA Calculations'!AA160</f>
        <v>7715120276953.6787</v>
      </c>
      <c r="O2" s="7">
        <f>'IRA Calculations'!AB160</f>
        <v>7587368243944.1777</v>
      </c>
      <c r="P2" s="7">
        <f>'IRA Calculations'!AC160</f>
        <v>7478532692574.0381</v>
      </c>
      <c r="Q2" s="7">
        <f>'IRA Calculations'!AD160</f>
        <v>7382930148407.9619</v>
      </c>
      <c r="R2" s="7">
        <f>'IRA Calculations'!AE160</f>
        <v>7295978951543.6748</v>
      </c>
      <c r="S2" s="7">
        <f>'IRA Calculations'!AF160</f>
        <v>7214159135193.7637</v>
      </c>
      <c r="T2" s="7">
        <f>'IRA Calculations'!AG160</f>
        <v>7140584083853.0908</v>
      </c>
      <c r="U2" s="7">
        <f>'IRA Calculations'!AH160</f>
        <v>7076615744134.9863</v>
      </c>
      <c r="V2" s="7">
        <f>'IRA Calculations'!AI160</f>
        <v>7019668537798.5273</v>
      </c>
      <c r="W2" s="7">
        <f>'IRA Calculations'!AJ160</f>
        <v>6966639236641.5244</v>
      </c>
      <c r="X2" s="7">
        <f>'IRA Calculations'!AK160</f>
        <v>6921884579612.4072</v>
      </c>
      <c r="Y2" s="7">
        <f>'IRA Calculations'!AL160</f>
        <v>6889383197486.8945</v>
      </c>
      <c r="Z2" s="7">
        <f>'IRA Calculations'!AM160</f>
        <v>6866345917347.1396</v>
      </c>
      <c r="AA2" s="7">
        <f>'IRA Calculations'!AN160</f>
        <v>6852537351835.5938</v>
      </c>
      <c r="AB2" s="7">
        <f>'IRA Calculations'!AO160</f>
        <v>6846405706139.0908</v>
      </c>
      <c r="AC2" s="7">
        <f>'IRA Calculations'!AP160</f>
        <v>6848080778380.7021</v>
      </c>
      <c r="AD2" s="7">
        <f>'IRA Calculations'!AQ160</f>
        <v>6857629277755.1865</v>
      </c>
      <c r="AE2" s="7">
        <f>'IRA Calculations'!AR160</f>
        <v>6875529492896.2539</v>
      </c>
      <c r="AF2" s="7">
        <f>'IRA Calculations'!AS160</f>
        <v>6901547369471.293</v>
      </c>
      <c r="AG2" s="7">
        <f>'IRA Calculations'!AT160</f>
        <v>6936328403031.8389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18927815579104.355</v>
      </c>
      <c r="C2" s="7">
        <f>'IRA Calculations'!P173</f>
        <v>18927815579104.355</v>
      </c>
      <c r="D2" s="7">
        <f>'IRA Calculations'!Q173</f>
        <v>18927815579104.355</v>
      </c>
      <c r="E2" s="7">
        <f>'IRA Calculations'!R173</f>
        <v>19186117394699.891</v>
      </c>
      <c r="F2" s="7">
        <f>'IRA Calculations'!S173</f>
        <v>19413712330906.77</v>
      </c>
      <c r="G2" s="7">
        <f>'IRA Calculations'!T173</f>
        <v>19592797811257.398</v>
      </c>
      <c r="H2" s="7">
        <f>'IRA Calculations'!U173</f>
        <v>19712374727466.664</v>
      </c>
      <c r="I2" s="7">
        <f>'IRA Calculations'!V173</f>
        <v>19766460667762.84</v>
      </c>
      <c r="J2" s="7">
        <f>'IRA Calculations'!W173</f>
        <v>19767607147147.664</v>
      </c>
      <c r="K2" s="7">
        <f>'IRA Calculations'!X173</f>
        <v>19734220546413.664</v>
      </c>
      <c r="L2" s="7">
        <f>'IRA Calculations'!Y173</f>
        <v>19688381070102.684</v>
      </c>
      <c r="M2" s="7">
        <f>'IRA Calculations'!Z173</f>
        <v>19644264705878.312</v>
      </c>
      <c r="N2" s="7">
        <f>'IRA Calculations'!AA173</f>
        <v>19617664480519.812</v>
      </c>
      <c r="O2" s="7">
        <f>'IRA Calculations'!AB173</f>
        <v>19612928403559.777</v>
      </c>
      <c r="P2" s="7">
        <f>'IRA Calculations'!AC173</f>
        <v>19629240062895.031</v>
      </c>
      <c r="Q2" s="7">
        <f>'IRA Calculations'!AD173</f>
        <v>19665555922259.441</v>
      </c>
      <c r="R2" s="7">
        <f>'IRA Calculations'!AE173</f>
        <v>19717005180333.934</v>
      </c>
      <c r="S2" s="7">
        <f>'IRA Calculations'!AF173</f>
        <v>19780727562874.449</v>
      </c>
      <c r="T2" s="7">
        <f>'IRA Calculations'!AG173</f>
        <v>19854102976595.07</v>
      </c>
      <c r="U2" s="7">
        <f>'IRA Calculations'!AH173</f>
        <v>19936607591653.008</v>
      </c>
      <c r="V2" s="7">
        <f>'IRA Calculations'!AI173</f>
        <v>20025438666096.98</v>
      </c>
      <c r="W2" s="7">
        <f>'IRA Calculations'!AJ173</f>
        <v>20116118181004.004</v>
      </c>
      <c r="X2" s="7">
        <f>'IRA Calculations'!AK173</f>
        <v>20214730443779.328</v>
      </c>
      <c r="Y2" s="7">
        <f>'IRA Calculations'!AL173</f>
        <v>20319351730744.098</v>
      </c>
      <c r="Z2" s="7">
        <f>'IRA Calculations'!AM173</f>
        <v>20431130817553.797</v>
      </c>
      <c r="AA2" s="7">
        <f>'IRA Calculations'!AN173</f>
        <v>20549740200949.918</v>
      </c>
      <c r="AB2" s="7">
        <f>'IRA Calculations'!AO173</f>
        <v>20675872040832.441</v>
      </c>
      <c r="AC2" s="7">
        <f>'IRA Calculations'!AP173</f>
        <v>20809160009870.93</v>
      </c>
      <c r="AD2" s="7">
        <f>'IRA Calculations'!AQ173</f>
        <v>20948509304651.953</v>
      </c>
      <c r="AE2" s="7">
        <f>'IRA Calculations'!AR173</f>
        <v>21095110323255.047</v>
      </c>
      <c r="AF2" s="7">
        <f>'IRA Calculations'!AS173</f>
        <v>21245915004227.484</v>
      </c>
      <c r="AG2" s="7">
        <f>'IRA Calculations'!AT173</f>
        <v>21401477212592.027</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21469290755601.852</v>
      </c>
      <c r="C4" s="7">
        <f>'IRA Calculations'!P175</f>
        <v>21469290755601.852</v>
      </c>
      <c r="D4" s="7">
        <f>'IRA Calculations'!Q175</f>
        <v>21469290755601.852</v>
      </c>
      <c r="E4" s="7">
        <f>'IRA Calculations'!R175</f>
        <v>21649200051000.457</v>
      </c>
      <c r="F4" s="7">
        <f>'IRA Calculations'!S175</f>
        <v>21822969103531.836</v>
      </c>
      <c r="G4" s="7">
        <f>'IRA Calculations'!T175</f>
        <v>21992410553526.094</v>
      </c>
      <c r="H4" s="7">
        <f>'IRA Calculations'!U175</f>
        <v>22161891304595.57</v>
      </c>
      <c r="I4" s="7">
        <f>'IRA Calculations'!V175</f>
        <v>22335769345922.836</v>
      </c>
      <c r="J4" s="7">
        <f>'IRA Calculations'!W175</f>
        <v>22520857880125.426</v>
      </c>
      <c r="K4" s="7">
        <f>'IRA Calculations'!X175</f>
        <v>22717715135687.004</v>
      </c>
      <c r="L4" s="7">
        <f>'IRA Calculations'!Y175</f>
        <v>22926510296055.211</v>
      </c>
      <c r="M4" s="7">
        <f>'IRA Calculations'!Z175</f>
        <v>23143417974200.543</v>
      </c>
      <c r="N4" s="7">
        <f>'IRA Calculations'!AA175</f>
        <v>23365669536378.324</v>
      </c>
      <c r="O4" s="7">
        <f>'IRA Calculations'!AB175</f>
        <v>23590199320567.398</v>
      </c>
      <c r="P4" s="7">
        <f>'IRA Calculations'!AC175</f>
        <v>23817333021364.906</v>
      </c>
      <c r="Q4" s="7">
        <f>'IRA Calculations'!AD175</f>
        <v>24043258479022.906</v>
      </c>
      <c r="R4" s="7">
        <f>'IRA Calculations'!AE175</f>
        <v>24269344313184.586</v>
      </c>
      <c r="S4" s="7">
        <f>'IRA Calculations'!AF175</f>
        <v>24494003626901.051</v>
      </c>
      <c r="T4" s="7">
        <f>'IRA Calculations'!AG175</f>
        <v>24717605415496.695</v>
      </c>
      <c r="U4" s="7">
        <f>'IRA Calculations'!AH175</f>
        <v>24942362641703.297</v>
      </c>
      <c r="V4" s="7">
        <f>'IRA Calculations'!AI175</f>
        <v>25167536739507.145</v>
      </c>
      <c r="W4" s="7">
        <f>'IRA Calculations'!AJ175</f>
        <v>25392573235156.145</v>
      </c>
      <c r="X4" s="7">
        <f>'IRA Calculations'!AK175</f>
        <v>25618369165520.258</v>
      </c>
      <c r="Y4" s="7">
        <f>'IRA Calculations'!AL175</f>
        <v>25845209344026.664</v>
      </c>
      <c r="Z4" s="7">
        <f>'IRA Calculations'!AM175</f>
        <v>26075515496631.406</v>
      </c>
      <c r="AA4" s="7">
        <f>'IRA Calculations'!AN175</f>
        <v>26302982704101.008</v>
      </c>
      <c r="AB4" s="7">
        <f>'IRA Calculations'!AO175</f>
        <v>26536686905839.895</v>
      </c>
      <c r="AC4" s="7">
        <f>'IRA Calculations'!AP175</f>
        <v>26765583067811.43</v>
      </c>
      <c r="AD4" s="7">
        <f>'IRA Calculations'!AQ175</f>
        <v>27001829747107.566</v>
      </c>
      <c r="AE4" s="7">
        <f>'IRA Calculations'!AR175</f>
        <v>27236096908899.891</v>
      </c>
      <c r="AF4" s="7">
        <f>'IRA Calculations'!AS175</f>
        <v>27471927614993.43</v>
      </c>
      <c r="AG4" s="7">
        <f>'IRA Calculations'!AT175</f>
        <v>27709039222715.102</v>
      </c>
    </row>
    <row r="5" spans="1:35" x14ac:dyDescent="0.2">
      <c r="A5" s="1" t="s">
        <v>79</v>
      </c>
      <c r="B5" s="7">
        <f>'IRA Calculations'!O176</f>
        <v>1591091942.6923921</v>
      </c>
      <c r="C5" s="7">
        <f>'IRA Calculations'!P176</f>
        <v>1591091942.6923921</v>
      </c>
      <c r="D5" s="7">
        <f>'IRA Calculations'!Q176</f>
        <v>1591091942.6923921</v>
      </c>
      <c r="E5" s="7">
        <f>'IRA Calculations'!R176</f>
        <v>1512667305.2380068</v>
      </c>
      <c r="F5" s="7">
        <f>'IRA Calculations'!S176</f>
        <v>1434684758.3591092</v>
      </c>
      <c r="G5" s="7">
        <f>'IRA Calculations'!T176</f>
        <v>1358085120.0688114</v>
      </c>
      <c r="H5" s="7">
        <f>'IRA Calculations'!U176</f>
        <v>1284586353.3812826</v>
      </c>
      <c r="I5" s="7">
        <f>'IRA Calculations'!V176</f>
        <v>1215949178.4357338</v>
      </c>
      <c r="J5" s="7">
        <f>'IRA Calculations'!W176</f>
        <v>1153811336.3796992</v>
      </c>
      <c r="K5" s="7">
        <f>'IRA Calculations'!X176</f>
        <v>1099882323.0741448</v>
      </c>
      <c r="L5" s="7">
        <f>'IRA Calculations'!Y176</f>
        <v>1054985271.418485</v>
      </c>
      <c r="M5" s="7">
        <f>'IRA Calculations'!Z176</f>
        <v>1019587536.3578192</v>
      </c>
      <c r="N5" s="7">
        <f>'IRA Calculations'!AA176</f>
        <v>993017807.96727741</v>
      </c>
      <c r="O5" s="7">
        <f>'IRA Calculations'!AB176</f>
        <v>974162359.73338997</v>
      </c>
      <c r="P5" s="7">
        <f>'IRA Calculations'!AC176</f>
        <v>961113668.09411037</v>
      </c>
      <c r="Q5" s="7">
        <f>'IRA Calculations'!AD176</f>
        <v>951985642.18827116</v>
      </c>
      <c r="R5" s="7">
        <f>'IRA Calculations'!AE176</f>
        <v>945048559.00360322</v>
      </c>
      <c r="S5" s="7">
        <f>'IRA Calculations'!AF176</f>
        <v>939089396.96140778</v>
      </c>
      <c r="T5" s="7">
        <f>'IRA Calculations'!AG176</f>
        <v>933484441.35511899</v>
      </c>
      <c r="U5" s="7">
        <f>'IRA Calculations'!AH176</f>
        <v>927914745.19873238</v>
      </c>
      <c r="V5" s="7">
        <f>'IRA Calculations'!AI176</f>
        <v>922240635.36603284</v>
      </c>
      <c r="W5" s="7">
        <f>'IRA Calculations'!AJ176</f>
        <v>916363583.73276961</v>
      </c>
      <c r="X5" s="7">
        <f>'IRA Calculations'!AK176</f>
        <v>910295084.07038677</v>
      </c>
      <c r="Y5" s="7">
        <f>'IRA Calculations'!AL176</f>
        <v>904081331.72862315</v>
      </c>
      <c r="Z5" s="7">
        <f>'IRA Calculations'!AM176</f>
        <v>897720234.21530437</v>
      </c>
      <c r="AA5" s="7">
        <f>'IRA Calculations'!AN176</f>
        <v>891061297.61868691</v>
      </c>
      <c r="AB5" s="7">
        <f>'IRA Calculations'!AO176</f>
        <v>884313067.79985833</v>
      </c>
      <c r="AC5" s="7">
        <f>'IRA Calculations'!AP176</f>
        <v>877204531.23004031</v>
      </c>
      <c r="AD5" s="7">
        <f>'IRA Calculations'!AQ176</f>
        <v>870083248.82689428</v>
      </c>
      <c r="AE5" s="7">
        <f>'IRA Calculations'!AR176</f>
        <v>862741037.30298507</v>
      </c>
      <c r="AF5" s="7">
        <f>'IRA Calculations'!AS176</f>
        <v>855267213.82360625</v>
      </c>
      <c r="AG5" s="7">
        <f>'IRA Calculations'!AT176</f>
        <v>847606326.50333035</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51237183339995.891</v>
      </c>
      <c r="C2" s="7">
        <f>'IRA Calculations'!P186</f>
        <v>51237183339995.891</v>
      </c>
      <c r="D2" s="7">
        <f>'IRA Calculations'!Q186</f>
        <v>51237183339995.891</v>
      </c>
      <c r="E2" s="7">
        <f>'IRA Calculations'!R186</f>
        <v>51743782311815.602</v>
      </c>
      <c r="F2" s="7">
        <f>'IRA Calculations'!S186</f>
        <v>52331758954254.492</v>
      </c>
      <c r="G2" s="7">
        <f>'IRA Calculations'!T186</f>
        <v>53015187951187.25</v>
      </c>
      <c r="H2" s="7">
        <f>'IRA Calculations'!U186</f>
        <v>53716860248556.273</v>
      </c>
      <c r="I2" s="7">
        <f>'IRA Calculations'!V186</f>
        <v>54467323289229.695</v>
      </c>
      <c r="J2" s="7">
        <f>'IRA Calculations'!W186</f>
        <v>55250574964470.938</v>
      </c>
      <c r="K2" s="7">
        <f>'IRA Calculations'!X186</f>
        <v>56054154248429.195</v>
      </c>
      <c r="L2" s="7">
        <f>'IRA Calculations'!Y186</f>
        <v>56891978941560.281</v>
      </c>
      <c r="M2" s="7">
        <f>'IRA Calculations'!Z186</f>
        <v>57752013844436.195</v>
      </c>
      <c r="N2" s="7">
        <f>'IRA Calculations'!AA186</f>
        <v>58630000692827.406</v>
      </c>
      <c r="O2" s="7">
        <f>'IRA Calculations'!AB186</f>
        <v>59549404763830.602</v>
      </c>
      <c r="P2" s="7">
        <f>'IRA Calculations'!AC186</f>
        <v>60489495034222.922</v>
      </c>
      <c r="Q2" s="7">
        <f>'IRA Calculations'!AD186</f>
        <v>61463068708610.008</v>
      </c>
      <c r="R2" s="7">
        <f>'IRA Calculations'!AE186</f>
        <v>62464993457999.391</v>
      </c>
      <c r="S2" s="7">
        <f>'IRA Calculations'!AF186</f>
        <v>63477519044128.695</v>
      </c>
      <c r="T2" s="7">
        <f>'IRA Calculations'!AG186</f>
        <v>64534577109332.867</v>
      </c>
      <c r="U2" s="7">
        <f>'IRA Calculations'!AH186</f>
        <v>65598560456889.273</v>
      </c>
      <c r="V2" s="7">
        <f>'IRA Calculations'!AI186</f>
        <v>66695511734349.602</v>
      </c>
      <c r="W2" s="7">
        <f>'IRA Calculations'!AJ186</f>
        <v>67822763923591.055</v>
      </c>
      <c r="X2" s="7">
        <f>'IRA Calculations'!AK186</f>
        <v>68984351169673.188</v>
      </c>
      <c r="Y2" s="7">
        <f>'IRA Calculations'!AL186</f>
        <v>70169829519275.031</v>
      </c>
      <c r="Z2" s="7">
        <f>'IRA Calculations'!AM186</f>
        <v>71392489239176.359</v>
      </c>
      <c r="AA2" s="7">
        <f>'IRA Calculations'!AN186</f>
        <v>72635723098881.719</v>
      </c>
      <c r="AB2" s="7">
        <f>'IRA Calculations'!AO186</f>
        <v>73891485220188.891</v>
      </c>
      <c r="AC2" s="7">
        <f>'IRA Calculations'!AP186</f>
        <v>75193640009681.594</v>
      </c>
      <c r="AD2" s="7">
        <f>'IRA Calculations'!AQ186</f>
        <v>76494091493482.469</v>
      </c>
      <c r="AE2" s="7">
        <f>'IRA Calculations'!AR186</f>
        <v>77835713668808.438</v>
      </c>
      <c r="AF2" s="7">
        <f>'IRA Calculations'!AS186</f>
        <v>79207950522753.438</v>
      </c>
      <c r="AG2" s="7">
        <f>'IRA Calculations'!AT186</f>
        <v>80618444519013.781</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13746495322140.627</v>
      </c>
      <c r="C4" s="7">
        <f>'IRA Calculations'!P188</f>
        <v>13746495322140.627</v>
      </c>
      <c r="D4" s="7">
        <f>'IRA Calculations'!Q188</f>
        <v>13746495322140.627</v>
      </c>
      <c r="E4" s="7">
        <f>'IRA Calculations'!R188</f>
        <v>13699092524413.766</v>
      </c>
      <c r="F4" s="7">
        <f>'IRA Calculations'!S188</f>
        <v>13683903877975.404</v>
      </c>
      <c r="G4" s="7">
        <f>'IRA Calculations'!T188</f>
        <v>13663678684278.654</v>
      </c>
      <c r="H4" s="7">
        <f>'IRA Calculations'!U188</f>
        <v>13635987549939.908</v>
      </c>
      <c r="I4" s="7">
        <f>'IRA Calculations'!V188</f>
        <v>13607921143452.449</v>
      </c>
      <c r="J4" s="7">
        <f>'IRA Calculations'!W188</f>
        <v>13545053182967.111</v>
      </c>
      <c r="K4" s="7">
        <f>'IRA Calculations'!X188</f>
        <v>13491863293684.443</v>
      </c>
      <c r="L4" s="7">
        <f>'IRA Calculations'!Y188</f>
        <v>13453486778691.422</v>
      </c>
      <c r="M4" s="7">
        <f>'IRA Calculations'!Z188</f>
        <v>13436303264515.426</v>
      </c>
      <c r="N4" s="7">
        <f>'IRA Calculations'!AA188</f>
        <v>13425677137358.326</v>
      </c>
      <c r="O4" s="7">
        <f>'IRA Calculations'!AB188</f>
        <v>13422437946180.297</v>
      </c>
      <c r="P4" s="7">
        <f>'IRA Calculations'!AC188</f>
        <v>13428067028410.43</v>
      </c>
      <c r="Q4" s="7">
        <f>'IRA Calculations'!AD188</f>
        <v>13427020216627.225</v>
      </c>
      <c r="R4" s="7">
        <f>'IRA Calculations'!AE188</f>
        <v>13403476827089.607</v>
      </c>
      <c r="S4" s="7">
        <f>'IRA Calculations'!AF188</f>
        <v>13384041680021.521</v>
      </c>
      <c r="T4" s="7">
        <f>'IRA Calculations'!AG188</f>
        <v>13370117108189.309</v>
      </c>
      <c r="U4" s="7">
        <f>'IRA Calculations'!AH188</f>
        <v>13366127372713.945</v>
      </c>
      <c r="V4" s="7">
        <f>'IRA Calculations'!AI188</f>
        <v>13362611665215.889</v>
      </c>
      <c r="W4" s="7">
        <f>'IRA Calculations'!AJ188</f>
        <v>13370156610520.729</v>
      </c>
      <c r="X4" s="7">
        <f>'IRA Calculations'!AK188</f>
        <v>13376437481219.51</v>
      </c>
      <c r="Y4" s="7">
        <f>'IRA Calculations'!AL188</f>
        <v>13373632815687.365</v>
      </c>
      <c r="Z4" s="7">
        <f>'IRA Calculations'!AM188</f>
        <v>13360735304472.512</v>
      </c>
      <c r="AA4" s="7">
        <f>'IRA Calculations'!AN188</f>
        <v>13343927062445.227</v>
      </c>
      <c r="AB4" s="7">
        <f>'IRA Calculations'!AO188</f>
        <v>13324926441023.027</v>
      </c>
      <c r="AC4" s="7">
        <f>'IRA Calculations'!AP188</f>
        <v>13307663922184.102</v>
      </c>
      <c r="AD4" s="7">
        <f>'IRA Calculations'!AQ188</f>
        <v>13294766410969.248</v>
      </c>
      <c r="AE4" s="7">
        <f>'IRA Calculations'!AR188</f>
        <v>13277108868816.037</v>
      </c>
      <c r="AF4" s="7">
        <f>'IRA Calculations'!AS188</f>
        <v>13264843394904.168</v>
      </c>
      <c r="AG4" s="7">
        <f>'IRA Calculations'!AT188</f>
        <v>13251234841723.402</v>
      </c>
    </row>
    <row r="5" spans="1:35" x14ac:dyDescent="0.2">
      <c r="A5" s="1" t="s">
        <v>79</v>
      </c>
      <c r="B5" s="7">
        <f>'IRA Calculations'!O189</f>
        <v>14979408908057.307</v>
      </c>
      <c r="C5" s="7">
        <f>'IRA Calculations'!P189</f>
        <v>14979408908057.307</v>
      </c>
      <c r="D5" s="7">
        <f>'IRA Calculations'!Q189</f>
        <v>14979408908057.307</v>
      </c>
      <c r="E5" s="7">
        <f>'IRA Calculations'!R189</f>
        <v>14996093518758.518</v>
      </c>
      <c r="F5" s="7">
        <f>'IRA Calculations'!S189</f>
        <v>14991943978273.229</v>
      </c>
      <c r="G5" s="7">
        <f>'IRA Calculations'!T189</f>
        <v>14974654226251.23</v>
      </c>
      <c r="H5" s="7">
        <f>'IRA Calculations'!U189</f>
        <v>14927539651991.305</v>
      </c>
      <c r="I5" s="7">
        <f>'IRA Calculations'!V189</f>
        <v>14882932091774.557</v>
      </c>
      <c r="J5" s="7">
        <f>'IRA Calculations'!W189</f>
        <v>14855354937299.488</v>
      </c>
      <c r="K5" s="7">
        <f>'IRA Calculations'!X189</f>
        <v>14858812887703.879</v>
      </c>
      <c r="L5" s="7">
        <f>'IRA Calculations'!Y189</f>
        <v>14858380643903.305</v>
      </c>
      <c r="M5" s="7">
        <f>'IRA Calculations'!Z189</f>
        <v>14833569849751.734</v>
      </c>
      <c r="N5" s="7">
        <f>'IRA Calculations'!AA189</f>
        <v>14799336140748.203</v>
      </c>
      <c r="O5" s="7">
        <f>'IRA Calculations'!AB189</f>
        <v>14760866442499.24</v>
      </c>
      <c r="P5" s="7">
        <f>'IRA Calculations'!AC189</f>
        <v>14760001954898.172</v>
      </c>
      <c r="Q5" s="7">
        <f>'IRA Calculations'!AD189</f>
        <v>14758791672256.598</v>
      </c>
      <c r="R5" s="7">
        <f>'IRA Calculations'!AE189</f>
        <v>14763287007782.352</v>
      </c>
      <c r="S5" s="7">
        <f>'IRA Calculations'!AF189</f>
        <v>14740810330153.744</v>
      </c>
      <c r="T5" s="7">
        <f>'IRA Calculations'!AG189</f>
        <v>14739513598752.102</v>
      </c>
      <c r="U5" s="7">
        <f>'IRA Calculations'!AH189</f>
        <v>14749455206164.744</v>
      </c>
      <c r="V5" s="7">
        <f>'IRA Calculations'!AI189</f>
        <v>14752480912768.604</v>
      </c>
      <c r="W5" s="7">
        <f>'IRA Calculations'!AJ189</f>
        <v>14756544004493.742</v>
      </c>
      <c r="X5" s="7">
        <f>'IRA Calculations'!AK189</f>
        <v>14771845435033.205</v>
      </c>
      <c r="Y5" s="7">
        <f>'IRA Calculations'!AL189</f>
        <v>14800719320909.957</v>
      </c>
      <c r="Z5" s="7">
        <f>'IRA Calculations'!AM189</f>
        <v>14833137605951.205</v>
      </c>
      <c r="AA5" s="7">
        <f>'IRA Calculations'!AN189</f>
        <v>14863221774469.488</v>
      </c>
      <c r="AB5" s="7">
        <f>'IRA Calculations'!AO189</f>
        <v>14886476490939.059</v>
      </c>
      <c r="AC5" s="7">
        <f>'IRA Calculations'!AP189</f>
        <v>14899616702475.771</v>
      </c>
      <c r="AD5" s="7">
        <f>'IRA Calculations'!AQ189</f>
        <v>14902901755359.947</v>
      </c>
      <c r="AE5" s="7">
        <f>'IRA Calculations'!AR189</f>
        <v>14912843362772.59</v>
      </c>
      <c r="AF5" s="7">
        <f>'IRA Calculations'!AS189</f>
        <v>14925205535468.342</v>
      </c>
      <c r="AG5" s="7">
        <f>'IRA Calculations'!AT189</f>
        <v>14929873768514.266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2023-12-15T19:22:13Z</dcterms:modified>
</cp:coreProperties>
</file>