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trans\BCDTRtSY\"/>
    </mc:Choice>
  </mc:AlternateContent>
  <xr:revisionPtr revIDLastSave="0" documentId="8_{27A346B3-E4D4-4E8F-BB72-82F799544CCD}"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7" i="61" l="1"/>
  <c r="D3" i="63"/>
  <c r="D3" i="62"/>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3"/>
  <c r="D4" i="62"/>
  <c r="J3" i="62"/>
  <c r="J3" i="23" s="1"/>
  <c r="R3" i="62"/>
  <c r="R3" i="23" s="1"/>
  <c r="Z3" i="62"/>
  <c r="Z3" i="23" s="1"/>
  <c r="D3" i="23"/>
  <c r="K3" i="62"/>
  <c r="K3" i="23" s="1"/>
  <c r="S3" i="62"/>
  <c r="S3" i="23" s="1"/>
  <c r="AA3" i="62"/>
  <c r="AA3" i="23" s="1"/>
  <c r="X3" i="62"/>
  <c r="X3" i="23" s="1"/>
  <c r="Q3" i="62"/>
  <c r="Q3" i="23" s="1"/>
  <c r="L3" i="62"/>
  <c r="L3" i="23" s="1"/>
  <c r="T3" i="62"/>
  <c r="T3" i="23" s="1"/>
  <c r="AB3" i="62"/>
  <c r="AB3" i="23" s="1"/>
  <c r="AF3" i="62"/>
  <c r="AF3" i="23" s="1"/>
  <c r="E3" i="62"/>
  <c r="E3" i="23" s="1"/>
  <c r="M3" i="62"/>
  <c r="M3" i="23" s="1"/>
  <c r="U3" i="62"/>
  <c r="U3" i="23" s="1"/>
  <c r="AC3" i="62"/>
  <c r="AC3" i="23" s="1"/>
  <c r="Y3" i="62"/>
  <c r="Y3" i="23" s="1"/>
  <c r="F3" i="62"/>
  <c r="F3" i="23" s="1"/>
  <c r="N3" i="62"/>
  <c r="N3" i="23" s="1"/>
  <c r="V3" i="62"/>
  <c r="V3" i="23" s="1"/>
  <c r="AD3" i="62"/>
  <c r="AD3" i="23" s="1"/>
  <c r="H3" i="62"/>
  <c r="H3" i="23" s="1"/>
  <c r="G3" i="62"/>
  <c r="G3" i="23" s="1"/>
  <c r="O3" i="62"/>
  <c r="O3" i="23" s="1"/>
  <c r="W3" i="62"/>
  <c r="W3" i="23" s="1"/>
  <c r="AE3" i="62"/>
  <c r="AE3" i="23" s="1"/>
  <c r="P3" i="62"/>
  <c r="P3" i="23" s="1"/>
  <c r="I3" i="62"/>
  <c r="I3" i="23" s="1"/>
  <c r="D3" i="24"/>
  <c r="J3" i="63"/>
  <c r="J3" i="24" s="1"/>
  <c r="R3" i="63"/>
  <c r="R3" i="24" s="1"/>
  <c r="Z3" i="63"/>
  <c r="Z3" i="24" s="1"/>
  <c r="K3" i="63"/>
  <c r="K3" i="24" s="1"/>
  <c r="S3" i="63"/>
  <c r="S3" i="24" s="1"/>
  <c r="AA3" i="63"/>
  <c r="AA3" i="24" s="1"/>
  <c r="H3" i="63"/>
  <c r="H3" i="24" s="1"/>
  <c r="X3" i="63"/>
  <c r="X3" i="24" s="1"/>
  <c r="AF3" i="63"/>
  <c r="AF3" i="24" s="1"/>
  <c r="L3" i="63"/>
  <c r="L3" i="24" s="1"/>
  <c r="T3" i="63"/>
  <c r="T3" i="24" s="1"/>
  <c r="AB3" i="63"/>
  <c r="AB3" i="24" s="1"/>
  <c r="E3" i="63"/>
  <c r="E3" i="24" s="1"/>
  <c r="M3" i="63"/>
  <c r="M3" i="24" s="1"/>
  <c r="U3" i="63"/>
  <c r="U3" i="24" s="1"/>
  <c r="AC3" i="63"/>
  <c r="AC3" i="24" s="1"/>
  <c r="I3" i="63"/>
  <c r="I3" i="24" s="1"/>
  <c r="Q3" i="63"/>
  <c r="Q3" i="24" s="1"/>
  <c r="Y3" i="63"/>
  <c r="Y3" i="24" s="1"/>
  <c r="F3" i="63"/>
  <c r="F3" i="24" s="1"/>
  <c r="N3" i="63"/>
  <c r="N3" i="24" s="1"/>
  <c r="V3" i="63"/>
  <c r="V3" i="24" s="1"/>
  <c r="AD3" i="63"/>
  <c r="AD3" i="24" s="1"/>
  <c r="G3" i="63"/>
  <c r="G3" i="24" s="1"/>
  <c r="O3" i="63"/>
  <c r="O3" i="24" s="1"/>
  <c r="W3" i="63"/>
  <c r="W3" i="24" s="1"/>
  <c r="AE3" i="63"/>
  <c r="AE3" i="24" s="1"/>
  <c r="P3" i="63"/>
  <c r="P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4" i="62" l="1"/>
  <c r="F4" i="23" s="1"/>
  <c r="N4" i="62"/>
  <c r="N4" i="23" s="1"/>
  <c r="V4" i="62"/>
  <c r="V4" i="23" s="1"/>
  <c r="AD4" i="62"/>
  <c r="AD4" i="23" s="1"/>
  <c r="G4" i="62"/>
  <c r="G4" i="23" s="1"/>
  <c r="O4" i="62"/>
  <c r="O4" i="23" s="1"/>
  <c r="W4" i="62"/>
  <c r="W4" i="23" s="1"/>
  <c r="AE4" i="62"/>
  <c r="AE4" i="23" s="1"/>
  <c r="AC4" i="62"/>
  <c r="AC4" i="23" s="1"/>
  <c r="H4" i="62"/>
  <c r="H4" i="23" s="1"/>
  <c r="P4" i="62"/>
  <c r="P4" i="23" s="1"/>
  <c r="X4" i="62"/>
  <c r="X4" i="23" s="1"/>
  <c r="AF4" i="62"/>
  <c r="AF4" i="23" s="1"/>
  <c r="D4" i="23"/>
  <c r="T4" i="62"/>
  <c r="T4" i="23" s="1"/>
  <c r="I4" i="62"/>
  <c r="I4" i="23" s="1"/>
  <c r="Q4" i="62"/>
  <c r="Q4" i="23" s="1"/>
  <c r="Y4" i="62"/>
  <c r="Y4" i="23" s="1"/>
  <c r="E4" i="62"/>
  <c r="E4" i="23" s="1"/>
  <c r="AB4" i="62"/>
  <c r="AB4" i="23" s="1"/>
  <c r="U4" i="62"/>
  <c r="U4" i="23" s="1"/>
  <c r="J4" i="62"/>
  <c r="J4" i="23" s="1"/>
  <c r="R4" i="62"/>
  <c r="R4" i="23" s="1"/>
  <c r="Z4" i="62"/>
  <c r="Z4" i="23" s="1"/>
  <c r="K4" i="62"/>
  <c r="K4" i="23" s="1"/>
  <c r="S4" i="62"/>
  <c r="S4" i="23" s="1"/>
  <c r="AA4" i="62"/>
  <c r="AA4" i="23" s="1"/>
  <c r="L4" i="62"/>
  <c r="L4" i="23" s="1"/>
  <c r="M4" i="62"/>
  <c r="M4" i="23" s="1"/>
  <c r="AF4" i="63"/>
  <c r="AF4" i="24" s="1"/>
  <c r="AA4" i="63"/>
  <c r="AA4" i="24" s="1"/>
  <c r="D4" i="24"/>
  <c r="Y4" i="63"/>
  <c r="Y4" i="24" s="1"/>
  <c r="S4" i="63"/>
  <c r="S4" i="24" s="1"/>
  <c r="Q4" i="63"/>
  <c r="Q4" i="24" s="1"/>
  <c r="K4" i="63"/>
  <c r="K4" i="24" s="1"/>
  <c r="E4" i="63"/>
  <c r="E4" i="24" s="1"/>
  <c r="I4" i="63"/>
  <c r="I4" i="24" s="1"/>
  <c r="J4" i="63"/>
  <c r="J4" i="24" s="1"/>
  <c r="AC4" i="63"/>
  <c r="AC4" i="24" s="1"/>
  <c r="AE4" i="63"/>
  <c r="AE4" i="24" s="1"/>
  <c r="Z4" i="63"/>
  <c r="Z4" i="24" s="1"/>
  <c r="P4" i="63"/>
  <c r="P4" i="24" s="1"/>
  <c r="L4" i="63"/>
  <c r="L4" i="24" s="1"/>
  <c r="V4" i="63"/>
  <c r="V4" i="24" s="1"/>
  <c r="AB4" i="63"/>
  <c r="AB4" i="24" s="1"/>
  <c r="G4" i="63"/>
  <c r="G4" i="24" s="1"/>
  <c r="U4" i="63"/>
  <c r="U4" i="24" s="1"/>
  <c r="R4" i="63"/>
  <c r="R4" i="24" s="1"/>
  <c r="F4" i="63"/>
  <c r="F4" i="24" s="1"/>
  <c r="H4" i="63"/>
  <c r="H4" i="24" s="1"/>
  <c r="N4" i="63"/>
  <c r="N4" i="24" s="1"/>
  <c r="X4" i="63"/>
  <c r="X4" i="24" s="1"/>
  <c r="AD4" i="63"/>
  <c r="AD4" i="24" s="1"/>
  <c r="T4" i="63"/>
  <c r="T4" i="24" s="1"/>
  <c r="M4" i="63"/>
  <c r="M4" i="24" s="1"/>
  <c r="O4" i="63"/>
  <c r="O4" i="24" s="1"/>
  <c r="W4" i="63"/>
  <c r="W4" i="24" s="1"/>
  <c r="F2" i="62"/>
  <c r="F2" i="23" s="1"/>
  <c r="N2" i="62"/>
  <c r="N2" i="23" s="1"/>
  <c r="V2" i="62"/>
  <c r="V2" i="23" s="1"/>
  <c r="AD2" i="62"/>
  <c r="AD2" i="23" s="1"/>
  <c r="AB2" i="62"/>
  <c r="AB2" i="23" s="1"/>
  <c r="AC2" i="62"/>
  <c r="AC2" i="23" s="1"/>
  <c r="G2" i="62"/>
  <c r="G2" i="23" s="1"/>
  <c r="O2" i="62"/>
  <c r="O2" i="23" s="1"/>
  <c r="W2" i="62"/>
  <c r="W2" i="23" s="1"/>
  <c r="AE2" i="62"/>
  <c r="AE2" i="23" s="1"/>
  <c r="H2" i="62"/>
  <c r="H2" i="23" s="1"/>
  <c r="P2" i="62"/>
  <c r="P2" i="23" s="1"/>
  <c r="X2" i="62"/>
  <c r="X2" i="23" s="1"/>
  <c r="AF2" i="62"/>
  <c r="AF2" i="23" s="1"/>
  <c r="D2" i="23"/>
  <c r="I2" i="62"/>
  <c r="I2" i="23" s="1"/>
  <c r="Q2" i="62"/>
  <c r="Q2" i="23" s="1"/>
  <c r="Y2" i="62"/>
  <c r="Y2" i="23" s="1"/>
  <c r="E2" i="62"/>
  <c r="E2" i="23" s="1"/>
  <c r="U2" i="62"/>
  <c r="U2" i="23" s="1"/>
  <c r="J2" i="62"/>
  <c r="J2" i="23" s="1"/>
  <c r="R2" i="62"/>
  <c r="R2" i="23" s="1"/>
  <c r="Z2" i="62"/>
  <c r="Z2" i="23" s="1"/>
  <c r="L2" i="62"/>
  <c r="L2" i="23" s="1"/>
  <c r="T2" i="62"/>
  <c r="T2" i="23" s="1"/>
  <c r="M2" i="62"/>
  <c r="M2" i="23" s="1"/>
  <c r="K2" i="62"/>
  <c r="K2" i="23" s="1"/>
  <c r="S2" i="62"/>
  <c r="S2" i="23" s="1"/>
  <c r="AA2" i="62"/>
  <c r="AA2" i="23" s="1"/>
  <c r="G2" i="63"/>
  <c r="G2" i="24" s="1"/>
  <c r="O2" i="63"/>
  <c r="O2" i="24" s="1"/>
  <c r="W2" i="63"/>
  <c r="W2" i="24" s="1"/>
  <c r="AE2" i="63"/>
  <c r="AE2" i="24" s="1"/>
  <c r="H2" i="63"/>
  <c r="H2" i="24" s="1"/>
  <c r="P2" i="63"/>
  <c r="P2" i="24" s="1"/>
  <c r="X2" i="63"/>
  <c r="X2" i="24" s="1"/>
  <c r="AF2" i="63"/>
  <c r="AF2" i="24" s="1"/>
  <c r="V2" i="63"/>
  <c r="V2" i="24" s="1"/>
  <c r="D2" i="24"/>
  <c r="I2" i="63"/>
  <c r="I2" i="24" s="1"/>
  <c r="Q2" i="63"/>
  <c r="Q2" i="24" s="1"/>
  <c r="Y2" i="63"/>
  <c r="Y2" i="24" s="1"/>
  <c r="E2" i="63"/>
  <c r="E2" i="24" s="1"/>
  <c r="U2" i="63"/>
  <c r="U2" i="24" s="1"/>
  <c r="J2" i="63"/>
  <c r="J2" i="24" s="1"/>
  <c r="R2" i="63"/>
  <c r="R2" i="24" s="1"/>
  <c r="Z2" i="63"/>
  <c r="Z2" i="24" s="1"/>
  <c r="M2" i="63"/>
  <c r="M2" i="24" s="1"/>
  <c r="F2" i="63"/>
  <c r="F2" i="24" s="1"/>
  <c r="K2" i="63"/>
  <c r="K2" i="24" s="1"/>
  <c r="S2" i="63"/>
  <c r="S2" i="24" s="1"/>
  <c r="AA2" i="63"/>
  <c r="AA2" i="24" s="1"/>
  <c r="AC2" i="63"/>
  <c r="AC2" i="24" s="1"/>
  <c r="AD2" i="63"/>
  <c r="AD2" i="24" s="1"/>
  <c r="L2" i="63"/>
  <c r="L2" i="24" s="1"/>
  <c r="T2" i="63"/>
  <c r="T2" i="24" s="1"/>
  <c r="AB2" i="63"/>
  <c r="AB2" i="24" s="1"/>
  <c r="N2" i="63"/>
  <c r="N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<sst xmlns="http://schemas.openxmlformats.org/spreadsheetml/2006/main" count="53128" uniqueCount="4272">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</sst>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4261</v>
      </c>
      <c r="C1" s="104">
        <v>45660</v>
      </c>
      <c r="E1" s="106" t="s">
        <v>3851</v>
      </c>
      <c r="F1" s="106" t="s">
        <v>3851</v>
      </c>
    </row>
    <row r="2" spans="1:6">
      <c r="B2" t="str">
        <f>LOOKUP(B1,E2:F51,F2:F51)</f>
        <v>WA</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WA</v>
      </c>
    </row>
    <row r="2" spans="1:8">
      <c r="E2">
        <v>2021</v>
      </c>
      <c r="F2">
        <v>2022</v>
      </c>
      <c r="G2" t="s">
        <v>4265</v>
      </c>
      <c r="H2" t="s">
        <v>4266</v>
      </c>
    </row>
    <row r="3" spans="1:8">
      <c r="A3" t="s">
        <v>4105</v>
      </c>
      <c r="C3" t="s">
        <v>4195</v>
      </c>
      <c r="D3" t="s">
        <v>4196</v>
      </c>
      <c r="E3" s="107">
        <f>SUMIFS('SEDS 2022'!F:F,'SEDS 2022'!$C:$C,$A3,'SEDS 2022'!$B:$B,$A$1)</f>
        <v>603112</v>
      </c>
      <c r="F3" s="107">
        <f>SUMIFS('SEDS 2022'!G:G,'SEDS 2022'!$C:$C,$A3,'SEDS 2022'!$B:$B,$A$1)</f>
        <v>620891</v>
      </c>
      <c r="G3" s="82">
        <f>F3/E3</f>
        <v>1.0294787701123507</v>
      </c>
    </row>
    <row r="4" spans="1:8">
      <c r="A4" t="s">
        <v>3864</v>
      </c>
      <c r="C4" t="s">
        <v>4197</v>
      </c>
      <c r="D4" t="s">
        <v>4198</v>
      </c>
      <c r="E4" s="107">
        <f>SUMIFS('SEDS 2022'!F:F,'SEDS 2022'!$C:$C,$A4,'SEDS 2022'!$B:$B,$A$1)</f>
        <v>2836</v>
      </c>
      <c r="F4" s="107">
        <f>SUMIFS('SEDS 2022'!G:G,'SEDS 2022'!$C:$C,$A4,'SEDS 2022'!$B:$B,$A$1)</f>
        <v>2861</v>
      </c>
      <c r="G4" s="82">
        <f t="shared" ref="G4:G12" si="0">F4/E4</f>
        <v>1.0088152327221438</v>
      </c>
    </row>
    <row r="5" spans="1:8">
      <c r="A5" t="s">
        <v>3909</v>
      </c>
      <c r="C5" t="s">
        <v>4199</v>
      </c>
      <c r="D5" t="s">
        <v>4200</v>
      </c>
      <c r="E5" s="107">
        <f>SUMIFS('SEDS 2022'!F:F,'SEDS 2022'!$C:$C,$A5,'SEDS 2022'!$B:$B,$A$1)</f>
        <v>21472</v>
      </c>
      <c r="F5" s="107">
        <f>SUMIFS('SEDS 2022'!G:G,'SEDS 2022'!$C:$C,$A5,'SEDS 2022'!$B:$B,$A$1)</f>
        <v>21611</v>
      </c>
      <c r="G5" s="82">
        <f t="shared" si="0"/>
        <v>1.0064735469448585</v>
      </c>
    </row>
    <row r="6" spans="1:8">
      <c r="A6" t="s">
        <v>3916</v>
      </c>
      <c r="C6" t="s">
        <v>4201</v>
      </c>
      <c r="D6" t="s">
        <v>4202</v>
      </c>
      <c r="E6" s="107">
        <f>SUMIFS('SEDS 2022'!F:F,'SEDS 2022'!$C:$C,$A6,'SEDS 2022'!$B:$B,$A$1)</f>
        <v>353</v>
      </c>
      <c r="F6" s="107">
        <f>SUMIFS('SEDS 2022'!G:G,'SEDS 2022'!$C:$C,$A6,'SEDS 2022'!$B:$B,$A$1)</f>
        <v>389</v>
      </c>
      <c r="G6" s="82">
        <f t="shared" si="0"/>
        <v>1.1019830028328612</v>
      </c>
    </row>
    <row r="7" spans="1:8">
      <c r="A7" t="s">
        <v>4070</v>
      </c>
      <c r="C7" t="s">
        <v>4203</v>
      </c>
      <c r="D7" t="s">
        <v>4204</v>
      </c>
      <c r="E7" s="107">
        <f>SUMIFS('SEDS 2022'!F:F,'SEDS 2022'!$C:$C,$A7,'SEDS 2022'!$B:$B,$A$1)</f>
        <v>77420</v>
      </c>
      <c r="F7" s="107">
        <f>SUMIFS('SEDS 2022'!G:G,'SEDS 2022'!$C:$C,$A7,'SEDS 2022'!$B:$B,$A$1)</f>
        <v>79334</v>
      </c>
      <c r="G7" s="82">
        <f t="shared" si="0"/>
        <v>1.0247222939808835</v>
      </c>
    </row>
    <row r="8" spans="1:8">
      <c r="A8" t="s">
        <v>3973</v>
      </c>
      <c r="B8" t="s">
        <v>3859</v>
      </c>
      <c r="C8" t="s">
        <v>4205</v>
      </c>
      <c r="D8" t="s">
        <v>4206</v>
      </c>
      <c r="E8" s="107">
        <f>SUMIFS('SEDS 2022'!F:F,'SEDS 2022'!$C:$C,$A8,'SEDS 2022'!$B:$B,$A$1)</f>
        <v>90840</v>
      </c>
      <c r="F8" s="107">
        <f>SUMIFS('SEDS 2022'!G:G,'SEDS 2022'!$C:$C,$A8,'SEDS 2022'!$B:$B,$A$1)</f>
        <v>101554</v>
      </c>
      <c r="G8" s="82">
        <f t="shared" si="0"/>
        <v>1.1179436371642448</v>
      </c>
      <c r="H8" t="s">
        <v>122</v>
      </c>
    </row>
    <row r="9" spans="1:8">
      <c r="A9" t="s">
        <v>4055</v>
      </c>
      <c r="C9" t="s">
        <v>4207</v>
      </c>
      <c r="D9" t="s">
        <v>4208</v>
      </c>
      <c r="E9" s="107">
        <f>SUMIFS('SEDS 2022'!F:F,'SEDS 2022'!$C:$C,$A9,'SEDS 2022'!$B:$B,$A$1)</f>
        <v>763</v>
      </c>
      <c r="F9" s="107">
        <f>SUMIFS('SEDS 2022'!G:G,'SEDS 2022'!$C:$C,$A9,'SEDS 2022'!$B:$B,$A$1)</f>
        <v>375</v>
      </c>
      <c r="G9" s="82">
        <f t="shared" si="0"/>
        <v>0.49148099606815204</v>
      </c>
    </row>
    <row r="10" spans="1:8">
      <c r="A10" t="s">
        <v>4004</v>
      </c>
      <c r="C10" t="s">
        <v>4209</v>
      </c>
      <c r="D10" t="s">
        <v>4210</v>
      </c>
      <c r="E10" s="107">
        <f>SUMIFS('SEDS 2022'!F:F,'SEDS 2022'!$C:$C,$A10,'SEDS 2022'!$B:$B,$A$1)</f>
        <v>15549</v>
      </c>
      <c r="F10" s="107">
        <f>SUMIFS('SEDS 2022'!G:G,'SEDS 2022'!$C:$C,$A10,'SEDS 2022'!$B:$B,$A$1)</f>
        <v>18926</v>
      </c>
      <c r="G10" s="82">
        <f t="shared" si="0"/>
        <v>1.2171843848479003</v>
      </c>
    </row>
    <row r="11" spans="1:8">
      <c r="A11" t="s">
        <v>3892</v>
      </c>
      <c r="C11" t="s">
        <v>4211</v>
      </c>
      <c r="D11" t="s">
        <v>4212</v>
      </c>
      <c r="E11" s="107">
        <f>SUMIFS('SEDS 2022'!F:F,'SEDS 2022'!$C:$C,$A11,'SEDS 2022'!$B:$B,$A$1)</f>
        <v>121280</v>
      </c>
      <c r="F11" s="107">
        <f>SUMIFS('SEDS 2022'!G:G,'SEDS 2022'!$C:$C,$A11,'SEDS 2022'!$B:$B,$A$1)</f>
        <v>122433</v>
      </c>
      <c r="G11" s="82">
        <f t="shared" si="0"/>
        <v>1.0095069261213721</v>
      </c>
      <c r="H11" t="s">
        <v>124</v>
      </c>
    </row>
    <row r="12" spans="1:8">
      <c r="A12" t="s">
        <v>3993</v>
      </c>
      <c r="C12" t="s">
        <v>4213</v>
      </c>
      <c r="D12" t="s">
        <v>4214</v>
      </c>
      <c r="E12" s="107">
        <f>SUMIFS('SEDS 2022'!F:F,'SEDS 2022'!$C:$C,$A12,'SEDS 2022'!$B:$B,$A$1)</f>
        <v>291963</v>
      </c>
      <c r="F12" s="107">
        <f>SUMIFS('SEDS 2022'!G:G,'SEDS 2022'!$C:$C,$A12,'SEDS 2022'!$B:$B,$A$1)</f>
        <v>292795</v>
      </c>
      <c r="G12" s="82">
        <f t="shared" si="0"/>
        <v>1.0028496761575953</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1.0028496761575953</v>
      </c>
      <c r="E2">
        <f>$D$2*INDEX('AEO 2023 Table 7'!18:18,MATCH(E$1,'AEO 2023 Table 7'!1:1,0))/INDEX('AEO 2023 Table 7'!18:18,MATCH($D$1,'AEO 2023 Table 7'!1:1,0))</f>
        <v>1.0233280936452718</v>
      </c>
      <c r="F2">
        <f>$D$2*INDEX('AEO 2023 Table 7'!18:18,MATCH(F$1,'AEO 2023 Table 7'!1:1,0))/INDEX('AEO 2023 Table 7'!18:18,MATCH($D$1,'AEO 2023 Table 7'!1:1,0))</f>
        <v>1.0307870263335337</v>
      </c>
      <c r="G2">
        <f>$D$2*INDEX('AEO 2023 Table 7'!18:18,MATCH(G$1,'AEO 2023 Table 7'!1:1,0))/INDEX('AEO 2023 Table 7'!18:18,MATCH($D$1,'AEO 2023 Table 7'!1:1,0))</f>
        <v>1.0346151314549183</v>
      </c>
      <c r="H2">
        <f>$D$2*INDEX('AEO 2023 Table 7'!18:18,MATCH(H$1,'AEO 2023 Table 7'!1:1,0))/INDEX('AEO 2023 Table 7'!18:18,MATCH($D$1,'AEO 2023 Table 7'!1:1,0))</f>
        <v>1.0419789127512926</v>
      </c>
      <c r="I2">
        <f>$D$2*INDEX('AEO 2023 Table 7'!18:18,MATCH(I$1,'AEO 2023 Table 7'!1:1,0))/INDEX('AEO 2023 Table 7'!18:18,MATCH($D$1,'AEO 2023 Table 7'!1:1,0))</f>
        <v>1.0517475734814117</v>
      </c>
      <c r="J2">
        <f>$D$2*INDEX('AEO 2023 Table 7'!18:18,MATCH(J$1,'AEO 2023 Table 7'!1:1,0))/INDEX('AEO 2023 Table 7'!18:18,MATCH($D$1,'AEO 2023 Table 7'!1:1,0))</f>
        <v>1.0607852464950975</v>
      </c>
      <c r="K2">
        <f>$D$2*INDEX('AEO 2023 Table 7'!18:18,MATCH(K$1,'AEO 2023 Table 7'!1:1,0))/INDEX('AEO 2023 Table 7'!18:18,MATCH($D$1,'AEO 2023 Table 7'!1:1,0))</f>
        <v>1.0678446290451074</v>
      </c>
      <c r="L2">
        <f>$D$2*INDEX('AEO 2023 Table 7'!18:18,MATCH(L$1,'AEO 2023 Table 7'!1:1,0))/INDEX('AEO 2023 Table 7'!18:18,MATCH($D$1,'AEO 2023 Table 7'!1:1,0))</f>
        <v>1.0732305501797166</v>
      </c>
      <c r="M2">
        <f>$D$2*INDEX('AEO 2023 Table 7'!18:18,MATCH(M$1,'AEO 2023 Table 7'!1:1,0))/INDEX('AEO 2023 Table 7'!18:18,MATCH($D$1,'AEO 2023 Table 7'!1:1,0))</f>
        <v>1.0777915374040636</v>
      </c>
      <c r="N2">
        <f>$D$2*INDEX('AEO 2023 Table 7'!18:18,MATCH(N$1,'AEO 2023 Table 7'!1:1,0))/INDEX('AEO 2023 Table 7'!18:18,MATCH($D$1,'AEO 2023 Table 7'!1:1,0))</f>
        <v>1.0816279092600347</v>
      </c>
      <c r="O2">
        <f>$D$2*INDEX('AEO 2023 Table 7'!18:18,MATCH(O$1,'AEO 2023 Table 7'!1:1,0))/INDEX('AEO 2023 Table 7'!18:18,MATCH($D$1,'AEO 2023 Table 7'!1:1,0))</f>
        <v>1.0871681394816641</v>
      </c>
      <c r="P2">
        <f>$D$2*INDEX('AEO 2023 Table 7'!18:18,MATCH(P$1,'AEO 2023 Table 7'!1:1,0))/INDEX('AEO 2023 Table 7'!18:18,MATCH($D$1,'AEO 2023 Table 7'!1:1,0))</f>
        <v>1.0942430217181405</v>
      </c>
      <c r="Q2">
        <f>$D$2*INDEX('AEO 2023 Table 7'!18:18,MATCH(Q$1,'AEO 2023 Table 7'!1:1,0))/INDEX('AEO 2023 Table 7'!18:18,MATCH($D$1,'AEO 2023 Table 7'!1:1,0))</f>
        <v>1.1007043703192132</v>
      </c>
      <c r="R2">
        <f>$D$2*INDEX('AEO 2023 Table 7'!18:18,MATCH(R$1,'AEO 2023 Table 7'!1:1,0))/INDEX('AEO 2023 Table 7'!18:18,MATCH($D$1,'AEO 2023 Table 7'!1:1,0))</f>
        <v>1.1059538070944157</v>
      </c>
      <c r="S2">
        <f>$D$2*INDEX('AEO 2023 Table 7'!18:18,MATCH(S$1,'AEO 2023 Table 7'!1:1,0))/INDEX('AEO 2023 Table 7'!18:18,MATCH($D$1,'AEO 2023 Table 7'!1:1,0))</f>
        <v>1.1120545270705207</v>
      </c>
      <c r="T2">
        <f>$D$2*INDEX('AEO 2023 Table 7'!18:18,MATCH(T$1,'AEO 2023 Table 7'!1:1,0))/INDEX('AEO 2023 Table 7'!18:18,MATCH($D$1,'AEO 2023 Table 7'!1:1,0))</f>
        <v>1.1189385894555157</v>
      </c>
      <c r="U2">
        <f>$D$2*INDEX('AEO 2023 Table 7'!18:18,MATCH(U$1,'AEO 2023 Table 7'!1:1,0))/INDEX('AEO 2023 Table 7'!18:18,MATCH($D$1,'AEO 2023 Table 7'!1:1,0))</f>
        <v>1.1258745762310567</v>
      </c>
      <c r="V2">
        <f>$D$2*INDEX('AEO 2023 Table 7'!18:18,MATCH(V$1,'AEO 2023 Table 7'!1:1,0))/INDEX('AEO 2023 Table 7'!18:18,MATCH($D$1,'AEO 2023 Table 7'!1:1,0))</f>
        <v>1.1337972110765244</v>
      </c>
      <c r="W2">
        <f>$D$2*INDEX('AEO 2023 Table 7'!18:18,MATCH(W$1,'AEO 2023 Table 7'!1:1,0))/INDEX('AEO 2023 Table 7'!18:18,MATCH($D$1,'AEO 2023 Table 7'!1:1,0))</f>
        <v>1.1419156600972959</v>
      </c>
      <c r="X2">
        <f>$D$2*INDEX('AEO 2023 Table 7'!18:18,MATCH(X$1,'AEO 2023 Table 7'!1:1,0))/INDEX('AEO 2023 Table 7'!18:18,MATCH($D$1,'AEO 2023 Table 7'!1:1,0))</f>
        <v>1.1503820798127151</v>
      </c>
      <c r="Y2">
        <f>$D$2*INDEX('AEO 2023 Table 7'!18:18,MATCH(Y$1,'AEO 2023 Table 7'!1:1,0))/INDEX('AEO 2023 Table 7'!18:18,MATCH($D$1,'AEO 2023 Table 7'!1:1,0))</f>
        <v>1.1586046357957247</v>
      </c>
      <c r="Z2">
        <f>$D$2*INDEX('AEO 2023 Table 7'!18:18,MATCH(Z$1,'AEO 2023 Table 7'!1:1,0))/INDEX('AEO 2023 Table 7'!18:18,MATCH($D$1,'AEO 2023 Table 7'!1:1,0))</f>
        <v>1.1671195350174544</v>
      </c>
      <c r="AA2">
        <f>$D$2*INDEX('AEO 2023 Table 7'!18:18,MATCH(AA$1,'AEO 2023 Table 7'!1:1,0))/INDEX('AEO 2023 Table 7'!18:18,MATCH($D$1,'AEO 2023 Table 7'!1:1,0))</f>
        <v>1.1761715025195487</v>
      </c>
      <c r="AB2">
        <f>$D$2*INDEX('AEO 2023 Table 7'!18:18,MATCH(AB$1,'AEO 2023 Table 7'!1:1,0))/INDEX('AEO 2023 Table 7'!18:18,MATCH($D$1,'AEO 2023 Table 7'!1:1,0))</f>
        <v>1.1866888896333316</v>
      </c>
      <c r="AC2">
        <f>$D$2*INDEX('AEO 2023 Table 7'!18:18,MATCH(AC$1,'AEO 2023 Table 7'!1:1,0))/INDEX('AEO 2023 Table 7'!18:18,MATCH($D$1,'AEO 2023 Table 7'!1:1,0))</f>
        <v>1.1979799747498889</v>
      </c>
      <c r="AD2">
        <f>$D$2*INDEX('AEO 2023 Table 7'!18:18,MATCH(AD$1,'AEO 2023 Table 7'!1:1,0))/INDEX('AEO 2023 Table 7'!18:18,MATCH($D$1,'AEO 2023 Table 7'!1:1,0))</f>
        <v>1.2096290192087387</v>
      </c>
      <c r="AE2">
        <f>$D$2*INDEX('AEO 2023 Table 7'!18:18,MATCH(AE$1,'AEO 2023 Table 7'!1:1,0))/INDEX('AEO 2023 Table 7'!18:18,MATCH($D$1,'AEO 2023 Table 7'!1:1,0))</f>
        <v>1.2214313393246081</v>
      </c>
      <c r="AF2">
        <f>$D$2*INDEX('AEO 2023 Table 7'!18:18,MATCH(AF$1,'AEO 2023 Table 7'!1:1,0))/INDEX('AEO 2023 Table 7'!18:18,MATCH($D$1,'AEO 2023 Table 7'!1:1,0))</f>
        <v>1.2343114983611765</v>
      </c>
    </row>
    <row r="3" spans="1:32">
      <c r="A3" t="s">
        <v>124</v>
      </c>
      <c r="B3">
        <f>INDEX('AEO 2021 Table 7'!22:22,MATCH(B$1,'AEO 2021 Table 7'!1:1,0))/INDEX('AEO 2021 Table 7'!22:22,MATCH(B$1,'AEO 2021 Table 7'!1:1,0))</f>
        <v>1</v>
      </c>
      <c r="C3">
        <v>1</v>
      </c>
      <c r="D3" s="108">
        <f>'seds growth'!G11</f>
        <v>1.0095069261213721</v>
      </c>
      <c r="E3">
        <f>$D$3*INDEX('AEO 2023 Table 7'!22:22,MATCH(E$1,'AEO 2023 Table 7'!1:1,0))/INDEX('AEO 2023 Table 7'!22:22,MATCH($D$1,'AEO 2023 Table 7'!1:1,0))</f>
        <v>1.075147030586161</v>
      </c>
      <c r="F3">
        <f>$D$3*INDEX('AEO 2023 Table 7'!22:22,MATCH(F$1,'AEO 2023 Table 7'!1:1,0))/INDEX('AEO 2023 Table 7'!22:22,MATCH($D$1,'AEO 2023 Table 7'!1:1,0))</f>
        <v>1.1124607651489793</v>
      </c>
      <c r="G3">
        <f>$D$3*INDEX('AEO 2023 Table 7'!22:22,MATCH(G$1,'AEO 2023 Table 7'!1:1,0))/INDEX('AEO 2023 Table 7'!22:22,MATCH($D$1,'AEO 2023 Table 7'!1:1,0))</f>
        <v>1.1356057400649961</v>
      </c>
      <c r="H3">
        <f>$D$3*INDEX('AEO 2023 Table 7'!22:22,MATCH(H$1,'AEO 2023 Table 7'!1:1,0))/INDEX('AEO 2023 Table 7'!22:22,MATCH($D$1,'AEO 2023 Table 7'!1:1,0))</f>
        <v>1.1524922185762221</v>
      </c>
      <c r="I3">
        <f>$D$3*INDEX('AEO 2023 Table 7'!22:22,MATCH(I$1,'AEO 2023 Table 7'!1:1,0))/INDEX('AEO 2023 Table 7'!22:22,MATCH($D$1,'AEO 2023 Table 7'!1:1,0))</f>
        <v>1.1651613505301448</v>
      </c>
      <c r="J3">
        <f>$D$3*INDEX('AEO 2023 Table 7'!22:22,MATCH(J$1,'AEO 2023 Table 7'!1:1,0))/INDEX('AEO 2023 Table 7'!22:22,MATCH($D$1,'AEO 2023 Table 7'!1:1,0))</f>
        <v>1.1748364278465229</v>
      </c>
      <c r="K3">
        <f>$D$3*INDEX('AEO 2023 Table 7'!22:22,MATCH(K$1,'AEO 2023 Table 7'!1:1,0))/INDEX('AEO 2023 Table 7'!22:22,MATCH($D$1,'AEO 2023 Table 7'!1:1,0))</f>
        <v>1.1820678438677339</v>
      </c>
      <c r="L3">
        <f>$D$3*INDEX('AEO 2023 Table 7'!22:22,MATCH(L$1,'AEO 2023 Table 7'!1:1,0))/INDEX('AEO 2023 Table 7'!22:22,MATCH($D$1,'AEO 2023 Table 7'!1:1,0))</f>
        <v>1.1873904759871194</v>
      </c>
      <c r="M3">
        <f>$D$3*INDEX('AEO 2023 Table 7'!22:22,MATCH(M$1,'AEO 2023 Table 7'!1:1,0))/INDEX('AEO 2023 Table 7'!22:22,MATCH($D$1,'AEO 2023 Table 7'!1:1,0))</f>
        <v>1.1910484544595532</v>
      </c>
      <c r="N3">
        <f>$D$3*INDEX('AEO 2023 Table 7'!22:22,MATCH(N$1,'AEO 2023 Table 7'!1:1,0))/INDEX('AEO 2023 Table 7'!22:22,MATCH($D$1,'AEO 2023 Table 7'!1:1,0))</f>
        <v>1.1939908122791345</v>
      </c>
      <c r="O3">
        <f>$D$3*INDEX('AEO 2023 Table 7'!22:22,MATCH(O$1,'AEO 2023 Table 7'!1:1,0))/INDEX('AEO 2023 Table 7'!22:22,MATCH($D$1,'AEO 2023 Table 7'!1:1,0))</f>
        <v>1.1966073121567729</v>
      </c>
      <c r="P3">
        <f>$D$3*INDEX('AEO 2023 Table 7'!22:22,MATCH(P$1,'AEO 2023 Table 7'!1:1,0))/INDEX('AEO 2023 Table 7'!22:22,MATCH($D$1,'AEO 2023 Table 7'!1:1,0))</f>
        <v>1.1991622775179478</v>
      </c>
      <c r="Q3">
        <f>$D$3*INDEX('AEO 2023 Table 7'!22:22,MATCH(Q$1,'AEO 2023 Table 7'!1:1,0))/INDEX('AEO 2023 Table 7'!22:22,MATCH($D$1,'AEO 2023 Table 7'!1:1,0))</f>
        <v>1.2012166075802084</v>
      </c>
      <c r="R3">
        <f>$D$3*INDEX('AEO 2023 Table 7'!22:22,MATCH(R$1,'AEO 2023 Table 7'!1:1,0))/INDEX('AEO 2023 Table 7'!22:22,MATCH($D$1,'AEO 2023 Table 7'!1:1,0))</f>
        <v>1.2029802020100828</v>
      </c>
      <c r="S3">
        <f>$D$3*INDEX('AEO 2023 Table 7'!22:22,MATCH(S$1,'AEO 2023 Table 7'!1:1,0))/INDEX('AEO 2023 Table 7'!22:22,MATCH($D$1,'AEO 2023 Table 7'!1:1,0))</f>
        <v>1.2045147564091556</v>
      </c>
      <c r="T3">
        <f>$D$3*INDEX('AEO 2023 Table 7'!22:22,MATCH(T$1,'AEO 2023 Table 7'!1:1,0))/INDEX('AEO 2023 Table 7'!22:22,MATCH($D$1,'AEO 2023 Table 7'!1:1,0))</f>
        <v>1.2052261658366856</v>
      </c>
      <c r="U3">
        <f>$D$3*INDEX('AEO 2023 Table 7'!22:22,MATCH(U$1,'AEO 2023 Table 7'!1:1,0))/INDEX('AEO 2023 Table 7'!22:22,MATCH($D$1,'AEO 2023 Table 7'!1:1,0))</f>
        <v>1.2055159407113829</v>
      </c>
      <c r="V3">
        <f>$D$3*INDEX('AEO 2023 Table 7'!22:22,MATCH(V$1,'AEO 2023 Table 7'!1:1,0))/INDEX('AEO 2023 Table 7'!22:22,MATCH($D$1,'AEO 2023 Table 7'!1:1,0))</f>
        <v>1.2055126039481487</v>
      </c>
      <c r="W3">
        <f>$D$3*INDEX('AEO 2023 Table 7'!22:22,MATCH(W$1,'AEO 2023 Table 7'!1:1,0))/INDEX('AEO 2023 Table 7'!22:22,MATCH($D$1,'AEO 2023 Table 7'!1:1,0))</f>
        <v>1.2052111504021337</v>
      </c>
      <c r="X3">
        <f>$D$3*INDEX('AEO 2023 Table 7'!22:22,MATCH(X$1,'AEO 2023 Table 7'!1:1,0))/INDEX('AEO 2023 Table 7'!22:22,MATCH($D$1,'AEO 2023 Table 7'!1:1,0))</f>
        <v>1.204754761734308</v>
      </c>
      <c r="Y3">
        <f>$D$3*INDEX('AEO 2023 Table 7'!22:22,MATCH(Y$1,'AEO 2023 Table 7'!1:1,0))/INDEX('AEO 2023 Table 7'!22:22,MATCH($D$1,'AEO 2023 Table 7'!1:1,0))</f>
        <v>1.203872176352883</v>
      </c>
      <c r="Z3">
        <f>$D$3*INDEX('AEO 2023 Table 7'!22:22,MATCH(Z$1,'AEO 2023 Table 7'!1:1,0))/INDEX('AEO 2023 Table 7'!22:22,MATCH($D$1,'AEO 2023 Table 7'!1:1,0))</f>
        <v>1.2030132072008972</v>
      </c>
      <c r="AA3">
        <f>$D$3*INDEX('AEO 2023 Table 7'!22:22,MATCH(AA$1,'AEO 2023 Table 7'!1:1,0))/INDEX('AEO 2023 Table 7'!22:22,MATCH($D$1,'AEO 2023 Table 7'!1:1,0))</f>
        <v>1.2019884987178717</v>
      </c>
      <c r="AB3">
        <f>$D$3*INDEX('AEO 2023 Table 7'!22:22,MATCH(AB$1,'AEO 2023 Table 7'!1:1,0))/INDEX('AEO 2023 Table 7'!22:22,MATCH($D$1,'AEO 2023 Table 7'!1:1,0))</f>
        <v>1.2013031678209261</v>
      </c>
      <c r="AC3">
        <f>$D$3*INDEX('AEO 2023 Table 7'!22:22,MATCH(AC$1,'AEO 2023 Table 7'!1:1,0))/INDEX('AEO 2023 Table 7'!22:22,MATCH($D$1,'AEO 2023 Table 7'!1:1,0))</f>
        <v>1.2001193935333281</v>
      </c>
      <c r="AD3">
        <f>$D$3*INDEX('AEO 2023 Table 7'!22:22,MATCH(AD$1,'AEO 2023 Table 7'!1:1,0))/INDEX('AEO 2023 Table 7'!22:22,MATCH($D$1,'AEO 2023 Table 7'!1:1,0))</f>
        <v>1.1990353424421014</v>
      </c>
      <c r="AE3">
        <f>$D$3*INDEX('AEO 2023 Table 7'!22:22,MATCH(AE$1,'AEO 2023 Table 7'!1:1,0))/INDEX('AEO 2023 Table 7'!22:22,MATCH($D$1,'AEO 2023 Table 7'!1:1,0))</f>
        <v>1.197738940889282</v>
      </c>
      <c r="AF3">
        <f>$D$3*INDEX('AEO 2023 Table 7'!22:22,MATCH(AF$1,'AEO 2023 Table 7'!1:1,0))/INDEX('AEO 2023 Table 7'!22:22,MATCH($D$1,'AEO 2023 Table 7'!1:1,0))</f>
        <v>1.1966088942427888</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1.1179436371642448</v>
      </c>
      <c r="E4">
        <f>$D$4*'AEO 2023 Table 7'!G65/'AEO 2023 Table 7'!$F$65*'calibration multiplier'!$E$3</f>
        <v>1.199854672571611</v>
      </c>
      <c r="F4">
        <f>$D$4*'AEO 2023 Table 7'!H65/'AEO 2023 Table 7'!$F$65*'calibration multiplier'!$E$3</f>
        <v>1.2170198527856546</v>
      </c>
      <c r="G4">
        <f>$D$4*'AEO 2023 Table 7'!I65/'AEO 2023 Table 7'!$F$65*'calibration multiplier'!$E$3</f>
        <v>1.2193763506293764</v>
      </c>
      <c r="H4">
        <f>$D$4*'AEO 2023 Table 7'!J65/'AEO 2023 Table 7'!$F$65*'calibration multiplier'!$E$3</f>
        <v>1.2348471498616784</v>
      </c>
      <c r="I4">
        <f>$D$4*'AEO 2023 Table 7'!K65/'AEO 2023 Table 7'!$F$65*'calibration multiplier'!$E$3</f>
        <v>1.2501352686585665</v>
      </c>
      <c r="J4">
        <f>$D$4*'AEO 2023 Table 7'!L65/'AEO 2023 Table 7'!$F$65*'calibration multiplier'!$E$3</f>
        <v>1.2622308673570879</v>
      </c>
      <c r="K4">
        <f>$D$4*'AEO 2023 Table 7'!M65/'AEO 2023 Table 7'!$F$65*'calibration multiplier'!$E$3</f>
        <v>1.271227679368427</v>
      </c>
      <c r="L4">
        <f>$D$4*'AEO 2023 Table 7'!N65/'AEO 2023 Table 7'!$F$65*'calibration multiplier'!$E$3</f>
        <v>1.277541721492008</v>
      </c>
      <c r="M4">
        <f>$D$4*'AEO 2023 Table 7'!O65/'AEO 2023 Table 7'!$F$65*'calibration multiplier'!$E$3</f>
        <v>1.2838617465992817</v>
      </c>
      <c r="N4">
        <f>$D$4*'AEO 2023 Table 7'!P65/'AEO 2023 Table 7'!$F$65*'calibration multiplier'!$E$3</f>
        <v>1.2938948113861772</v>
      </c>
      <c r="O4">
        <f>$D$4*'AEO 2023 Table 7'!Q65/'AEO 2023 Table 7'!$F$65*'calibration multiplier'!$E$3</f>
        <v>1.3044691367644627</v>
      </c>
      <c r="P4">
        <f>$D$4*'AEO 2023 Table 7'!R65/'AEO 2023 Table 7'!$F$65*'calibration multiplier'!$E$3</f>
        <v>1.3140239617215306</v>
      </c>
      <c r="Q4">
        <f>$D$4*'AEO 2023 Table 7'!S65/'AEO 2023 Table 7'!$F$65*'calibration multiplier'!$E$3</f>
        <v>1.325400006914623</v>
      </c>
      <c r="R4">
        <f>$D$4*'AEO 2023 Table 7'!T65/'AEO 2023 Table 7'!$F$65*'calibration multiplier'!$E$3</f>
        <v>1.3401185456639764</v>
      </c>
      <c r="S4">
        <f>$D$4*'AEO 2023 Table 7'!U65/'AEO 2023 Table 7'!$F$65*'calibration multiplier'!$E$3</f>
        <v>1.357696551752809</v>
      </c>
      <c r="T4">
        <f>$D$4*'AEO 2023 Table 7'!V65/'AEO 2023 Table 7'!$F$65*'calibration multiplier'!$E$3</f>
        <v>1.3761548541756112</v>
      </c>
      <c r="U4">
        <f>$D$4*'AEO 2023 Table 7'!W65/'AEO 2023 Table 7'!$F$65*'calibration multiplier'!$E$3</f>
        <v>1.3954264435150263</v>
      </c>
      <c r="V4">
        <f>$D$4*'AEO 2023 Table 7'!X65/'AEO 2023 Table 7'!$F$65*'calibration multiplier'!$E$3</f>
        <v>1.4178251389977694</v>
      </c>
      <c r="W4">
        <f>$D$4*'AEO 2023 Table 7'!Y65/'AEO 2023 Table 7'!$F$65*'calibration multiplier'!$E$3</f>
        <v>1.4392677536864358</v>
      </c>
      <c r="X4">
        <f>$D$4*'AEO 2023 Table 7'!Z65/'AEO 2023 Table 7'!$F$65*'calibration multiplier'!$E$3</f>
        <v>1.4610837065575204</v>
      </c>
      <c r="Y4">
        <f>$D$4*'AEO 2023 Table 7'!AA65/'AEO 2023 Table 7'!$F$65*'calibration multiplier'!$E$3</f>
        <v>1.4832315155907538</v>
      </c>
      <c r="Z4">
        <f>$D$4*'AEO 2023 Table 7'!AB65/'AEO 2023 Table 7'!$F$65*'calibration multiplier'!$E$3</f>
        <v>1.5053226857116975</v>
      </c>
      <c r="AA4">
        <f>$D$4*'AEO 2023 Table 7'!AC65/'AEO 2023 Table 7'!$F$65*'calibration multiplier'!$E$3</f>
        <v>1.5268251302372899</v>
      </c>
      <c r="AB4">
        <f>$D$4*'AEO 2023 Table 7'!AD65/'AEO 2023 Table 7'!$F$65*'calibration multiplier'!$E$3</f>
        <v>1.5477715561450514</v>
      </c>
      <c r="AC4">
        <f>$D$4*'AEO 2023 Table 7'!AE65/'AEO 2023 Table 7'!$F$65*'calibration multiplier'!$E$3</f>
        <v>1.570229283733561</v>
      </c>
      <c r="AD4">
        <f>$D$4*'AEO 2023 Table 7'!AF65/'AEO 2023 Table 7'!$F$65*'calibration multiplier'!$E$3</f>
        <v>1.592911173777753</v>
      </c>
      <c r="AE4">
        <f>$D$4*'AEO 2023 Table 7'!AG65/'AEO 2023 Table 7'!$F$65*'calibration multiplier'!$E$3</f>
        <v>1.6152663929123297</v>
      </c>
      <c r="AF4">
        <f>$D$4*'AEO 2023 Table 7'!AH65/'AEO 2023 Table 7'!$F$65*'calibration multiplier'!$E$3</f>
        <v>1.6401982836905153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1.0028496761575953</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1.0007072155709784</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0.99902306706392952</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1.0051906814331482</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1.0155857398417614</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1.0243421334505174</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1.0321240495185109</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1.0393275163203042</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1.0470343434760254</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1.0560556324368249</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1.0687861919117925</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1.0809083291226989</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1.0922172173108164</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1.1045782930039683</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1.1158020012296166</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1.1292463492590115</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1.1427152590821406</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1.1553777388451822</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1.1696720433078636</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1.184572449135336</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1.1997917778060605</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1.2146473551893411</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1.2288134225692122</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1.2427946719631175</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1.2582304192064107</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1.2742334381973783</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1.2895753264140823</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1.3059470640087825</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1.3248601355743319</v>
      </c>
    </row>
    <row r="3" spans="1:32">
      <c r="A3" t="s">
        <v>124</v>
      </c>
      <c r="B3">
        <v>1</v>
      </c>
      <c r="C3">
        <v>1</v>
      </c>
      <c r="D3" s="108">
        <f>'seds growth'!G11</f>
        <v>1.0095069261213721</v>
      </c>
      <c r="E3">
        <f>$D$3*INDEX('AEO 2023 Table 49'!50:50,MATCH(E1,'AEO 2023 Table 49'!13:13,0))/INDEX('AEO 2023 Table 49'!50:50,MATCH($D$1,'AEO 2023 Table 49'!13:13,0))</f>
        <v>0.99370824960347393</v>
      </c>
      <c r="F3">
        <f>$D$3*INDEX('AEO 2023 Table 49'!50:50,MATCH(F1,'AEO 2023 Table 49'!13:13,0))/INDEX('AEO 2023 Table 49'!50:50,MATCH($D$1,'AEO 2023 Table 49'!13:13,0))</f>
        <v>0.98129398202975526</v>
      </c>
      <c r="G3">
        <f>$D$3*INDEX('AEO 2023 Table 49'!50:50,MATCH(G1,'AEO 2023 Table 49'!13:13,0))/INDEX('AEO 2023 Table 49'!50:50,MATCH($D$1,'AEO 2023 Table 49'!13:13,0))</f>
        <v>0.98031256639877751</v>
      </c>
      <c r="H3">
        <f>$D$3*INDEX('AEO 2023 Table 49'!50:50,MATCH(H1,'AEO 2023 Table 49'!13:13,0))/INDEX('AEO 2023 Table 49'!50:50,MATCH($D$1,'AEO 2023 Table 49'!13:13,0))</f>
        <v>0.98645287372280044</v>
      </c>
      <c r="I3">
        <f>$D$3*INDEX('AEO 2023 Table 49'!50:50,MATCH(I1,'AEO 2023 Table 49'!13:13,0))/INDEX('AEO 2023 Table 49'!50:50,MATCH($D$1,'AEO 2023 Table 49'!13:13,0))</f>
        <v>0.99082134424897272</v>
      </c>
      <c r="J3">
        <f>$D$3*INDEX('AEO 2023 Table 49'!50:50,MATCH(J1,'AEO 2023 Table 49'!13:13,0))/INDEX('AEO 2023 Table 49'!50:50,MATCH($D$1,'AEO 2023 Table 49'!13:13,0))</f>
        <v>0.99399226814541719</v>
      </c>
      <c r="K3">
        <f>$D$3*INDEX('AEO 2023 Table 49'!50:50,MATCH(K1,'AEO 2023 Table 49'!13:13,0))/INDEX('AEO 2023 Table 49'!50:50,MATCH($D$1,'AEO 2023 Table 49'!13:13,0))</f>
        <v>0.99462770678149326</v>
      </c>
      <c r="L3">
        <f>$D$3*INDEX('AEO 2023 Table 49'!50:50,MATCH(L1,'AEO 2023 Table 49'!13:13,0))/INDEX('AEO 2023 Table 49'!50:50,MATCH($D$1,'AEO 2023 Table 49'!13:13,0))</f>
        <v>0.99485701353631983</v>
      </c>
      <c r="M3">
        <f>$D$3*INDEX('AEO 2023 Table 49'!50:50,MATCH(M1,'AEO 2023 Table 49'!13:13,0))/INDEX('AEO 2023 Table 49'!50:50,MATCH($D$1,'AEO 2023 Table 49'!13:13,0))</f>
        <v>0.99511861709323324</v>
      </c>
      <c r="N3">
        <f>$D$3*INDEX('AEO 2023 Table 49'!50:50,MATCH(N1,'AEO 2023 Table 49'!13:13,0))/INDEX('AEO 2023 Table 49'!50:50,MATCH($D$1,'AEO 2023 Table 49'!13:13,0))</f>
        <v>0.99736415472142392</v>
      </c>
      <c r="O3">
        <f>$D$3*INDEX('AEO 2023 Table 49'!50:50,MATCH(O1,'AEO 2023 Table 49'!13:13,0))/INDEX('AEO 2023 Table 49'!50:50,MATCH($D$1,'AEO 2023 Table 49'!13:13,0))</f>
        <v>0.99734710183712538</v>
      </c>
      <c r="P3">
        <f>$D$3*INDEX('AEO 2023 Table 49'!50:50,MATCH(P1,'AEO 2023 Table 49'!13:13,0))/INDEX('AEO 2023 Table 49'!50:50,MATCH($D$1,'AEO 2023 Table 49'!13:13,0))</f>
        <v>0.99463289608542327</v>
      </c>
      <c r="Q3">
        <f>$D$3*INDEX('AEO 2023 Table 49'!50:50,MATCH(Q1,'AEO 2023 Table 49'!13:13,0))/INDEX('AEO 2023 Table 49'!50:50,MATCH($D$1,'AEO 2023 Table 49'!13:13,0))</f>
        <v>0.99236675783861317</v>
      </c>
      <c r="R3">
        <f>$D$3*INDEX('AEO 2023 Table 49'!50:50,MATCH(R1,'AEO 2023 Table 49'!13:13,0))/INDEX('AEO 2023 Table 49'!50:50,MATCH($D$1,'AEO 2023 Table 49'!13:13,0))</f>
        <v>0.98838769570329377</v>
      </c>
      <c r="S3">
        <f>$D$3*INDEX('AEO 2023 Table 49'!50:50,MATCH(S1,'AEO 2023 Table 49'!13:13,0))/INDEX('AEO 2023 Table 49'!50:50,MATCH($D$1,'AEO 2023 Table 49'!13:13,0))</f>
        <v>0.98761160587110375</v>
      </c>
      <c r="T3">
        <f>$D$3*INDEX('AEO 2023 Table 49'!50:50,MATCH(T1,'AEO 2023 Table 49'!13:13,0))/INDEX('AEO 2023 Table 49'!50:50,MATCH($D$1,'AEO 2023 Table 49'!13:13,0))</f>
        <v>0.98754857283803921</v>
      </c>
      <c r="U3">
        <f>$D$3*INDEX('AEO 2023 Table 49'!50:50,MATCH(U1,'AEO 2023 Table 49'!13:13,0))/INDEX('AEO 2023 Table 49'!50:50,MATCH($D$1,'AEO 2023 Table 49'!13:13,0))</f>
        <v>0.98639041847903897</v>
      </c>
      <c r="V3">
        <f>$D$3*INDEX('AEO 2023 Table 49'!50:50,MATCH(V1,'AEO 2023 Table 49'!13:13,0))/INDEX('AEO 2023 Table 49'!50:50,MATCH($D$1,'AEO 2023 Table 49'!13:13,0))</f>
        <v>0.98629261548967329</v>
      </c>
      <c r="W3">
        <f>$D$3*INDEX('AEO 2023 Table 49'!50:50,MATCH(W1,'AEO 2023 Table 49'!13:13,0))/INDEX('AEO 2023 Table 49'!50:50,MATCH($D$1,'AEO 2023 Table 49'!13:13,0))</f>
        <v>0.98548488764320052</v>
      </c>
      <c r="X3">
        <f>$D$3*INDEX('AEO 2023 Table 49'!50:50,MATCH(X1,'AEO 2023 Table 49'!13:13,0))/INDEX('AEO 2023 Table 49'!50:50,MATCH($D$1,'AEO 2023 Table 49'!13:13,0))</f>
        <v>0.98531490419011702</v>
      </c>
      <c r="Y3">
        <f>$D$3*INDEX('AEO 2023 Table 49'!50:50,MATCH(Y1,'AEO 2023 Table 49'!13:13,0))/INDEX('AEO 2023 Table 49'!50:50,MATCH($D$1,'AEO 2023 Table 49'!13:13,0))</f>
        <v>0.98454524563886447</v>
      </c>
      <c r="Z3">
        <f>$D$3*INDEX('AEO 2023 Table 49'!50:50,MATCH(Z1,'AEO 2023 Table 49'!13:13,0))/INDEX('AEO 2023 Table 49'!50:50,MATCH($D$1,'AEO 2023 Table 49'!13:13,0))</f>
        <v>0.98313388456749939</v>
      </c>
      <c r="AA3">
        <f>$D$3*INDEX('AEO 2023 Table 49'!50:50,MATCH(AA1,'AEO 2023 Table 49'!13:13,0))/INDEX('AEO 2023 Table 49'!50:50,MATCH($D$1,'AEO 2023 Table 49'!13:13,0))</f>
        <v>0.98100856491370425</v>
      </c>
      <c r="AB3">
        <f>$D$3*INDEX('AEO 2023 Table 49'!50:50,MATCH(AB1,'AEO 2023 Table 49'!13:13,0))/INDEX('AEO 2023 Table 49'!50:50,MATCH($D$1,'AEO 2023 Table 49'!13:13,0))</f>
        <v>0.97882317677196129</v>
      </c>
      <c r="AC3">
        <f>$D$3*INDEX('AEO 2023 Table 49'!50:50,MATCH(AC1,'AEO 2023 Table 49'!13:13,0))/INDEX('AEO 2023 Table 49'!50:50,MATCH($D$1,'AEO 2023 Table 49'!13:13,0))</f>
        <v>0.97600177220483897</v>
      </c>
      <c r="AD3">
        <f>$D$3*INDEX('AEO 2023 Table 49'!50:50,MATCH(AD1,'AEO 2023 Table 49'!13:13,0))/INDEX('AEO 2023 Table 49'!50:50,MATCH($D$1,'AEO 2023 Table 49'!13:13,0))</f>
        <v>0.97279855150630778</v>
      </c>
      <c r="AE3">
        <f>$D$3*INDEX('AEO 2023 Table 49'!50:50,MATCH(AE1,'AEO 2023 Table 49'!13:13,0))/INDEX('AEO 2023 Table 49'!50:50,MATCH($D$1,'AEO 2023 Table 49'!13:13,0))</f>
        <v>0.97143942906784497</v>
      </c>
      <c r="AF3">
        <f>$D$3*INDEX('AEO 2023 Table 49'!50:50,MATCH(AF1,'AEO 2023 Table 49'!13:13,0))/INDEX('AEO 2023 Table 49'!50:50,MATCH($D$1,'AEO 2023 Table 49'!13:13,0))</f>
        <v>0.97127908443631727</v>
      </c>
    </row>
    <row r="4" spans="1:32">
      <c r="A4" t="s">
        <v>122</v>
      </c>
      <c r="B4">
        <v>1</v>
      </c>
      <c r="C4">
        <v>1</v>
      </c>
      <c r="D4" s="108">
        <f>'seds growth'!G8</f>
        <v>1.1179436371642448</v>
      </c>
      <c r="E4">
        <f>$D$4*'AEO 2023 Table 7'!G65/'AEO 2023 Table 7'!$F$65</f>
        <v>1.199854672571611</v>
      </c>
      <c r="F4">
        <f>$D$4*'AEO 2023 Table 7'!H65/'AEO 2023 Table 7'!$F$65</f>
        <v>1.2170198527856546</v>
      </c>
      <c r="G4">
        <f>$D$4*'AEO 2023 Table 7'!I65/'AEO 2023 Table 7'!$F$65</f>
        <v>1.2193763506293764</v>
      </c>
      <c r="H4">
        <f>$D$4*'AEO 2023 Table 7'!J65/'AEO 2023 Table 7'!$F$65</f>
        <v>1.2348471498616784</v>
      </c>
      <c r="I4">
        <f>$D$4*'AEO 2023 Table 7'!K65/'AEO 2023 Table 7'!$F$65</f>
        <v>1.2501352686585665</v>
      </c>
      <c r="J4">
        <f>$D$4*'AEO 2023 Table 7'!L65/'AEO 2023 Table 7'!$F$65</f>
        <v>1.2622308673570879</v>
      </c>
      <c r="K4">
        <f>$D$4*'AEO 2023 Table 7'!M65/'AEO 2023 Table 7'!$F$65</f>
        <v>1.271227679368427</v>
      </c>
      <c r="L4">
        <f>$D$4*'AEO 2023 Table 7'!N65/'AEO 2023 Table 7'!$F$65</f>
        <v>1.277541721492008</v>
      </c>
      <c r="M4">
        <f>$D$4*'AEO 2023 Table 7'!O65/'AEO 2023 Table 7'!$F$65</f>
        <v>1.2838617465992817</v>
      </c>
      <c r="N4">
        <f>$D$4*'AEO 2023 Table 7'!P65/'AEO 2023 Table 7'!$F$65</f>
        <v>1.2938948113861772</v>
      </c>
      <c r="O4">
        <f>$D$4*'AEO 2023 Table 7'!Q65/'AEO 2023 Table 7'!$F$65</f>
        <v>1.3044691367644627</v>
      </c>
      <c r="P4">
        <f>$D$4*'AEO 2023 Table 7'!R65/'AEO 2023 Table 7'!$F$65</f>
        <v>1.3140239617215306</v>
      </c>
      <c r="Q4">
        <f>$D$4*'AEO 2023 Table 7'!S65/'AEO 2023 Table 7'!$F$65</f>
        <v>1.325400006914623</v>
      </c>
      <c r="R4">
        <f>$D$4*'AEO 2023 Table 7'!T65/'AEO 2023 Table 7'!$F$65</f>
        <v>1.3401185456639764</v>
      </c>
      <c r="S4">
        <f>$D$4*'AEO 2023 Table 7'!U65/'AEO 2023 Table 7'!$F$65</f>
        <v>1.357696551752809</v>
      </c>
      <c r="T4">
        <f>$D$4*'AEO 2023 Table 7'!V65/'AEO 2023 Table 7'!$F$65</f>
        <v>1.3761548541756112</v>
      </c>
      <c r="U4">
        <f>$D$4*'AEO 2023 Table 7'!W65/'AEO 2023 Table 7'!$F$65</f>
        <v>1.3954264435150263</v>
      </c>
      <c r="V4">
        <f>$D$4*'AEO 2023 Table 7'!X65/'AEO 2023 Table 7'!$F$65</f>
        <v>1.4178251389977694</v>
      </c>
      <c r="W4">
        <f>$D$4*'AEO 2023 Table 7'!Y65/'AEO 2023 Table 7'!$F$65</f>
        <v>1.4392677536864358</v>
      </c>
      <c r="X4">
        <f>$D$4*'AEO 2023 Table 7'!Z65/'AEO 2023 Table 7'!$F$65</f>
        <v>1.4610837065575204</v>
      </c>
      <c r="Y4">
        <f>$D$4*'AEO 2023 Table 7'!AA65/'AEO 2023 Table 7'!$F$65</f>
        <v>1.4832315155907538</v>
      </c>
      <c r="Z4">
        <f>$D$4*'AEO 2023 Table 7'!AB65/'AEO 2023 Table 7'!$F$65</f>
        <v>1.5053226857116975</v>
      </c>
      <c r="AA4">
        <f>$D$4*'AEO 2023 Table 7'!AC65/'AEO 2023 Table 7'!$F$65</f>
        <v>1.5268251302372899</v>
      </c>
      <c r="AB4">
        <f>$D$4*'AEO 2023 Table 7'!AD65/'AEO 2023 Table 7'!$F$65</f>
        <v>1.5477715561450514</v>
      </c>
      <c r="AC4">
        <f>$D$4*'AEO 2023 Table 7'!AE65/'AEO 2023 Table 7'!$F$65</f>
        <v>1.570229283733561</v>
      </c>
      <c r="AD4">
        <f>$D$4*'AEO 2023 Table 7'!AF65/'AEO 2023 Table 7'!$F$65</f>
        <v>1.592911173777753</v>
      </c>
      <c r="AE4">
        <f>$D$4*'AEO 2023 Table 7'!AG65/'AEO 2023 Table 7'!$F$65</f>
        <v>1.6152663929123297</v>
      </c>
      <c r="AF4">
        <f>$D$4*'AEO 2023 Table 7'!AH65/'AEO 2023 Table 7'!$F$65</f>
        <v>1.6401982836905153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1.0028496761575953</v>
      </c>
      <c r="E2" s="108">
        <f>'growth rates from 2022 psgr'!E2</f>
        <v>1.0233280936452718</v>
      </c>
      <c r="F2" s="108">
        <f>'growth rates from 2022 psgr'!F2</f>
        <v>1.0307870263335337</v>
      </c>
      <c r="G2" s="108">
        <f>'growth rates from 2022 psgr'!G2</f>
        <v>1.0346151314549183</v>
      </c>
      <c r="H2" s="108">
        <f>'growth rates from 2022 psgr'!H2</f>
        <v>1.0419789127512926</v>
      </c>
      <c r="I2" s="108">
        <f>'growth rates from 2022 psgr'!I2</f>
        <v>1.0517475734814117</v>
      </c>
      <c r="J2" s="108">
        <f>'growth rates from 2022 psgr'!J2</f>
        <v>1.0607852464950975</v>
      </c>
      <c r="K2" s="108">
        <f>'growth rates from 2022 psgr'!K2</f>
        <v>1.0678446290451074</v>
      </c>
      <c r="L2" s="108">
        <f>'growth rates from 2022 psgr'!L2</f>
        <v>1.0732305501797166</v>
      </c>
      <c r="M2" s="108">
        <f>'growth rates from 2022 psgr'!M2</f>
        <v>1.0777915374040636</v>
      </c>
      <c r="N2" s="108">
        <f>'growth rates from 2022 psgr'!N2</f>
        <v>1.0816279092600347</v>
      </c>
      <c r="O2" s="108">
        <f>'growth rates from 2022 psgr'!O2</f>
        <v>1.0871681394816641</v>
      </c>
      <c r="P2" s="108">
        <f>'growth rates from 2022 psgr'!P2</f>
        <v>1.0942430217181405</v>
      </c>
      <c r="Q2" s="108">
        <f>'growth rates from 2022 psgr'!Q2</f>
        <v>1.1007043703192132</v>
      </c>
      <c r="R2" s="108">
        <f>'growth rates from 2022 psgr'!R2</f>
        <v>1.1059538070944157</v>
      </c>
      <c r="S2" s="108">
        <f>'growth rates from 2022 psgr'!S2</f>
        <v>1.1120545270705207</v>
      </c>
      <c r="T2" s="108">
        <f>'growth rates from 2022 psgr'!T2</f>
        <v>1.1189385894555157</v>
      </c>
      <c r="U2" s="108">
        <f>'growth rates from 2022 psgr'!U2</f>
        <v>1.1258745762310567</v>
      </c>
      <c r="V2" s="108">
        <f>'growth rates from 2022 psgr'!V2</f>
        <v>1.1337972110765244</v>
      </c>
      <c r="W2" s="108">
        <f>'growth rates from 2022 psgr'!W2</f>
        <v>1.1419156600972959</v>
      </c>
      <c r="X2" s="108">
        <f>'growth rates from 2022 psgr'!X2</f>
        <v>1.1503820798127151</v>
      </c>
      <c r="Y2" s="108">
        <f>'growth rates from 2022 psgr'!Y2</f>
        <v>1.1586046357957247</v>
      </c>
      <c r="Z2" s="108">
        <f>'growth rates from 2022 psgr'!Z2</f>
        <v>1.1671195350174544</v>
      </c>
      <c r="AA2" s="108">
        <f>'growth rates from 2022 psgr'!AA2</f>
        <v>1.1761715025195487</v>
      </c>
      <c r="AB2" s="108">
        <f>'growth rates from 2022 psgr'!AB2</f>
        <v>1.1866888896333316</v>
      </c>
      <c r="AC2" s="108">
        <f>'growth rates from 2022 psgr'!AC2</f>
        <v>1.1979799747498889</v>
      </c>
      <c r="AD2" s="108">
        <f>'growth rates from 2022 psgr'!AD2</f>
        <v>1.2096290192087387</v>
      </c>
      <c r="AE2" s="108">
        <f>'growth rates from 2022 psgr'!AE2</f>
        <v>1.2214313393246081</v>
      </c>
      <c r="AF2" s="108">
        <f>'growth rates from 2022 psgr'!AF2</f>
        <v>1.2343114983611765</v>
      </c>
    </row>
    <row r="3" spans="1:32">
      <c r="A3" t="s">
        <v>124</v>
      </c>
      <c r="B3">
        <f>INDEX('AEO 2021 Table 7'!22:22,MATCH(B$1,'AEO 2021 Table 7'!1:1,0))/INDEX('AEO 2021 Table 7'!22:22,MATCH(B$1,'AEO 2021 Table 7'!1:1,0))</f>
        <v>1</v>
      </c>
      <c r="C3">
        <v>1</v>
      </c>
      <c r="D3" s="108">
        <f>'growth rates from 2022 psgr'!D3</f>
        <v>1.0095069261213721</v>
      </c>
      <c r="E3" s="108">
        <f>'growth rates from 2022 psgr'!E3</f>
        <v>1.075147030586161</v>
      </c>
      <c r="F3" s="108">
        <f>'growth rates from 2022 psgr'!F3</f>
        <v>1.1124607651489793</v>
      </c>
      <c r="G3" s="108">
        <f>'growth rates from 2022 psgr'!G3</f>
        <v>1.1356057400649961</v>
      </c>
      <c r="H3" s="108">
        <f>'growth rates from 2022 psgr'!H3</f>
        <v>1.1524922185762221</v>
      </c>
      <c r="I3" s="108">
        <f>'growth rates from 2022 psgr'!I3</f>
        <v>1.1651613505301448</v>
      </c>
      <c r="J3" s="108">
        <f>'growth rates from 2022 psgr'!J3</f>
        <v>1.1748364278465229</v>
      </c>
      <c r="K3" s="108">
        <f>'growth rates from 2022 psgr'!K3</f>
        <v>1.1820678438677339</v>
      </c>
      <c r="L3" s="108">
        <f>'growth rates from 2022 psgr'!L3</f>
        <v>1.1873904759871194</v>
      </c>
      <c r="M3" s="108">
        <f>'growth rates from 2022 psgr'!M3</f>
        <v>1.1910484544595532</v>
      </c>
      <c r="N3" s="108">
        <f>'growth rates from 2022 psgr'!N3</f>
        <v>1.1939908122791345</v>
      </c>
      <c r="O3" s="108">
        <f>'growth rates from 2022 psgr'!O3</f>
        <v>1.1966073121567729</v>
      </c>
      <c r="P3" s="108">
        <f>'growth rates from 2022 psgr'!P3</f>
        <v>1.1991622775179478</v>
      </c>
      <c r="Q3" s="108">
        <f>'growth rates from 2022 psgr'!Q3</f>
        <v>1.2012166075802084</v>
      </c>
      <c r="R3" s="108">
        <f>'growth rates from 2022 psgr'!R3</f>
        <v>1.2029802020100828</v>
      </c>
      <c r="S3" s="108">
        <f>'growth rates from 2022 psgr'!S3</f>
        <v>1.2045147564091556</v>
      </c>
      <c r="T3" s="108">
        <f>'growth rates from 2022 psgr'!T3</f>
        <v>1.2052261658366856</v>
      </c>
      <c r="U3" s="108">
        <f>'growth rates from 2022 psgr'!U3</f>
        <v>1.2055159407113829</v>
      </c>
      <c r="V3" s="108">
        <f>'growth rates from 2022 psgr'!V3</f>
        <v>1.2055126039481487</v>
      </c>
      <c r="W3" s="108">
        <f>'growth rates from 2022 psgr'!W3</f>
        <v>1.2052111504021337</v>
      </c>
      <c r="X3" s="108">
        <f>'growth rates from 2022 psgr'!X3</f>
        <v>1.204754761734308</v>
      </c>
      <c r="Y3" s="108">
        <f>'growth rates from 2022 psgr'!Y3</f>
        <v>1.203872176352883</v>
      </c>
      <c r="Z3" s="108">
        <f>'growth rates from 2022 psgr'!Z3</f>
        <v>1.2030132072008972</v>
      </c>
      <c r="AA3" s="108">
        <f>'growth rates from 2022 psgr'!AA3</f>
        <v>1.2019884987178717</v>
      </c>
      <c r="AB3" s="108">
        <f>'growth rates from 2022 psgr'!AB3</f>
        <v>1.2013031678209261</v>
      </c>
      <c r="AC3" s="108">
        <f>'growth rates from 2022 psgr'!AC3</f>
        <v>1.2001193935333281</v>
      </c>
      <c r="AD3" s="108">
        <f>'growth rates from 2022 psgr'!AD3</f>
        <v>1.1990353424421014</v>
      </c>
      <c r="AE3" s="108">
        <f>'growth rates from 2022 psgr'!AE3</f>
        <v>1.197738940889282</v>
      </c>
      <c r="AF3" s="108">
        <f>'growth rates from 2022 psgr'!AF3</f>
        <v>1.1966088942427888</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1.1179436371642448</v>
      </c>
      <c r="E4" s="108">
        <f>'growth rates from 2022 psgr'!E4</f>
        <v>1.199854672571611</v>
      </c>
      <c r="F4" s="108">
        <f>'growth rates from 2022 psgr'!F4</f>
        <v>1.2170198527856546</v>
      </c>
      <c r="G4" s="108">
        <f>'growth rates from 2022 psgr'!G4</f>
        <v>1.2193763506293764</v>
      </c>
      <c r="H4" s="108">
        <f>'growth rates from 2022 psgr'!H4</f>
        <v>1.2348471498616784</v>
      </c>
      <c r="I4" s="108">
        <f>'growth rates from 2022 psgr'!I4</f>
        <v>1.2501352686585665</v>
      </c>
      <c r="J4" s="108">
        <f>'growth rates from 2022 psgr'!J4</f>
        <v>1.2622308673570879</v>
      </c>
      <c r="K4" s="108">
        <f>'growth rates from 2022 psgr'!K4</f>
        <v>1.271227679368427</v>
      </c>
      <c r="L4" s="108">
        <f>'growth rates from 2022 psgr'!L4</f>
        <v>1.277541721492008</v>
      </c>
      <c r="M4" s="108">
        <f>'growth rates from 2022 psgr'!M4</f>
        <v>1.2838617465992817</v>
      </c>
      <c r="N4" s="108">
        <f>'growth rates from 2022 psgr'!N4</f>
        <v>1.2938948113861772</v>
      </c>
      <c r="O4" s="108">
        <f>'growth rates from 2022 psgr'!O4</f>
        <v>1.3044691367644627</v>
      </c>
      <c r="P4" s="108">
        <f>'growth rates from 2022 psgr'!P4</f>
        <v>1.3140239617215306</v>
      </c>
      <c r="Q4" s="108">
        <f>'growth rates from 2022 psgr'!Q4</f>
        <v>1.325400006914623</v>
      </c>
      <c r="R4" s="108">
        <f>'growth rates from 2022 psgr'!R4</f>
        <v>1.3401185456639764</v>
      </c>
      <c r="S4" s="108">
        <f>'growth rates from 2022 psgr'!S4</f>
        <v>1.357696551752809</v>
      </c>
      <c r="T4" s="108">
        <f>'growth rates from 2022 psgr'!T4</f>
        <v>1.3761548541756112</v>
      </c>
      <c r="U4" s="108">
        <f>'growth rates from 2022 psgr'!U4</f>
        <v>1.3954264435150263</v>
      </c>
      <c r="V4" s="108">
        <f>'growth rates from 2022 psgr'!V4</f>
        <v>1.4178251389977694</v>
      </c>
      <c r="W4" s="108">
        <f>'growth rates from 2022 psgr'!W4</f>
        <v>1.4392677536864358</v>
      </c>
      <c r="X4" s="108">
        <f>'growth rates from 2022 psgr'!X4</f>
        <v>1.4610837065575204</v>
      </c>
      <c r="Y4" s="108">
        <f>'growth rates from 2022 psgr'!Y4</f>
        <v>1.4832315155907538</v>
      </c>
      <c r="Z4" s="108">
        <f>'growth rates from 2022 psgr'!Z4</f>
        <v>1.5053226857116975</v>
      </c>
      <c r="AA4" s="108">
        <f>'growth rates from 2022 psgr'!AA4</f>
        <v>1.5268251302372899</v>
      </c>
      <c r="AB4" s="108">
        <f>'growth rates from 2022 psgr'!AB4</f>
        <v>1.5477715561450514</v>
      </c>
      <c r="AC4" s="108">
        <f>'growth rates from 2022 psgr'!AC4</f>
        <v>1.570229283733561</v>
      </c>
      <c r="AD4" s="108">
        <f>'growth rates from 2022 psgr'!AD4</f>
        <v>1.592911173777753</v>
      </c>
      <c r="AE4" s="108">
        <f>'growth rates from 2022 psgr'!AE4</f>
        <v>1.6152663929123297</v>
      </c>
      <c r="AF4" s="108">
        <f>'growth rates from 2022 psgr'!AF4</f>
        <v>1.6401982836905153</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1.0028496761575953</v>
      </c>
      <c r="E2" s="108">
        <f>'growth rates from 2022 frgt'!E2</f>
        <v>1.0007072155709784</v>
      </c>
      <c r="F2" s="108">
        <f>'growth rates from 2022 frgt'!F2</f>
        <v>0.99902306706392952</v>
      </c>
      <c r="G2" s="108">
        <f>'growth rates from 2022 frgt'!G2</f>
        <v>1.0051906814331482</v>
      </c>
      <c r="H2" s="108">
        <f>'growth rates from 2022 frgt'!H2</f>
        <v>1.0155857398417614</v>
      </c>
      <c r="I2" s="108">
        <f>'growth rates from 2022 frgt'!I2</f>
        <v>1.0243421334505174</v>
      </c>
      <c r="J2" s="108">
        <f>'growth rates from 2022 frgt'!J2</f>
        <v>1.0321240495185109</v>
      </c>
      <c r="K2" s="108">
        <f>'growth rates from 2022 frgt'!K2</f>
        <v>1.0393275163203042</v>
      </c>
      <c r="L2" s="108">
        <f>'growth rates from 2022 frgt'!L2</f>
        <v>1.0470343434760254</v>
      </c>
      <c r="M2" s="108">
        <f>'growth rates from 2022 frgt'!M2</f>
        <v>1.0560556324368249</v>
      </c>
      <c r="N2" s="108">
        <f>'growth rates from 2022 frgt'!N2</f>
        <v>1.0687861919117925</v>
      </c>
      <c r="O2" s="108">
        <f>'growth rates from 2022 frgt'!O2</f>
        <v>1.0809083291226989</v>
      </c>
      <c r="P2" s="108">
        <f>'growth rates from 2022 frgt'!P2</f>
        <v>1.0922172173108164</v>
      </c>
      <c r="Q2" s="108">
        <f>'growth rates from 2022 frgt'!Q2</f>
        <v>1.1045782930039683</v>
      </c>
      <c r="R2" s="108">
        <f>'growth rates from 2022 frgt'!R2</f>
        <v>1.1158020012296166</v>
      </c>
      <c r="S2" s="108">
        <f>'growth rates from 2022 frgt'!S2</f>
        <v>1.1292463492590115</v>
      </c>
      <c r="T2" s="108">
        <f>'growth rates from 2022 frgt'!T2</f>
        <v>1.1427152590821406</v>
      </c>
      <c r="U2" s="108">
        <f>'growth rates from 2022 frgt'!U2</f>
        <v>1.1553777388451822</v>
      </c>
      <c r="V2" s="108">
        <f>'growth rates from 2022 frgt'!V2</f>
        <v>1.1696720433078636</v>
      </c>
      <c r="W2" s="108">
        <f>'growth rates from 2022 frgt'!W2</f>
        <v>1.184572449135336</v>
      </c>
      <c r="X2" s="108">
        <f>'growth rates from 2022 frgt'!X2</f>
        <v>1.1997917778060605</v>
      </c>
      <c r="Y2" s="108">
        <f>'growth rates from 2022 frgt'!Y2</f>
        <v>1.2146473551893411</v>
      </c>
      <c r="Z2" s="108">
        <f>'growth rates from 2022 frgt'!Z2</f>
        <v>1.2288134225692122</v>
      </c>
      <c r="AA2" s="108">
        <f>'growth rates from 2022 frgt'!AA2</f>
        <v>1.2427946719631175</v>
      </c>
      <c r="AB2" s="108">
        <f>'growth rates from 2022 frgt'!AB2</f>
        <v>1.2582304192064107</v>
      </c>
      <c r="AC2" s="108">
        <f>'growth rates from 2022 frgt'!AC2</f>
        <v>1.2742334381973783</v>
      </c>
      <c r="AD2" s="108">
        <f>'growth rates from 2022 frgt'!AD2</f>
        <v>1.2895753264140823</v>
      </c>
      <c r="AE2" s="108">
        <f>'growth rates from 2022 frgt'!AE2</f>
        <v>1.3059470640087825</v>
      </c>
      <c r="AF2" s="108">
        <f>'growth rates from 2022 frgt'!AF2</f>
        <v>1.3248601355743319</v>
      </c>
    </row>
    <row r="3" spans="1:32">
      <c r="A3" t="s">
        <v>124</v>
      </c>
      <c r="B3">
        <v>1</v>
      </c>
      <c r="C3">
        <v>1</v>
      </c>
      <c r="D3" s="108">
        <f>'growth rates from 2022 frgt'!D3</f>
        <v>1.0095069261213721</v>
      </c>
      <c r="E3" s="108">
        <f>'growth rates from 2022 frgt'!E3</f>
        <v>0.99370824960347393</v>
      </c>
      <c r="F3" s="108">
        <f>'growth rates from 2022 frgt'!F3</f>
        <v>0.98129398202975526</v>
      </c>
      <c r="G3" s="108">
        <f>'growth rates from 2022 frgt'!G3</f>
        <v>0.98031256639877751</v>
      </c>
      <c r="H3" s="108">
        <f>'growth rates from 2022 frgt'!H3</f>
        <v>0.98645287372280044</v>
      </c>
      <c r="I3" s="108">
        <f>'growth rates from 2022 frgt'!I3</f>
        <v>0.99082134424897272</v>
      </c>
      <c r="J3" s="108">
        <f>'growth rates from 2022 frgt'!J3</f>
        <v>0.99399226814541719</v>
      </c>
      <c r="K3" s="108">
        <f>'growth rates from 2022 frgt'!K3</f>
        <v>0.99462770678149326</v>
      </c>
      <c r="L3" s="108">
        <f>'growth rates from 2022 frgt'!L3</f>
        <v>0.99485701353631983</v>
      </c>
      <c r="M3" s="108">
        <f>'growth rates from 2022 frgt'!M3</f>
        <v>0.99511861709323324</v>
      </c>
      <c r="N3" s="108">
        <f>'growth rates from 2022 frgt'!N3</f>
        <v>0.99736415472142392</v>
      </c>
      <c r="O3" s="108">
        <f>'growth rates from 2022 frgt'!O3</f>
        <v>0.99734710183712538</v>
      </c>
      <c r="P3" s="108">
        <f>'growth rates from 2022 frgt'!P3</f>
        <v>0.99463289608542327</v>
      </c>
      <c r="Q3" s="108">
        <f>'growth rates from 2022 frgt'!Q3</f>
        <v>0.99236675783861317</v>
      </c>
      <c r="R3" s="108">
        <f>'growth rates from 2022 frgt'!R3</f>
        <v>0.98838769570329377</v>
      </c>
      <c r="S3" s="108">
        <f>'growth rates from 2022 frgt'!S3</f>
        <v>0.98761160587110375</v>
      </c>
      <c r="T3" s="108">
        <f>'growth rates from 2022 frgt'!T3</f>
        <v>0.98754857283803921</v>
      </c>
      <c r="U3" s="108">
        <f>'growth rates from 2022 frgt'!U3</f>
        <v>0.98639041847903897</v>
      </c>
      <c r="V3" s="108">
        <f>'growth rates from 2022 frgt'!V3</f>
        <v>0.98629261548967329</v>
      </c>
      <c r="W3" s="108">
        <f>'growth rates from 2022 frgt'!W3</f>
        <v>0.98548488764320052</v>
      </c>
      <c r="X3" s="108">
        <f>'growth rates from 2022 frgt'!X3</f>
        <v>0.98531490419011702</v>
      </c>
      <c r="Y3" s="108">
        <f>'growth rates from 2022 frgt'!Y3</f>
        <v>0.98454524563886447</v>
      </c>
      <c r="Z3" s="108">
        <f>'growth rates from 2022 frgt'!Z3</f>
        <v>0.98313388456749939</v>
      </c>
      <c r="AA3" s="108">
        <f>'growth rates from 2022 frgt'!AA3</f>
        <v>0.98100856491370425</v>
      </c>
      <c r="AB3" s="108">
        <f>'growth rates from 2022 frgt'!AB3</f>
        <v>0.97882317677196129</v>
      </c>
      <c r="AC3" s="108">
        <f>'growth rates from 2022 frgt'!AC3</f>
        <v>0.97600177220483897</v>
      </c>
      <c r="AD3" s="108">
        <f>'growth rates from 2022 frgt'!AD3</f>
        <v>0.97279855150630778</v>
      </c>
      <c r="AE3" s="108">
        <f>'growth rates from 2022 frgt'!AE3</f>
        <v>0.97143942906784497</v>
      </c>
      <c r="AF3" s="108">
        <f>'growth rates from 2022 frgt'!AF3</f>
        <v>0.97127908443631727</v>
      </c>
    </row>
    <row r="4" spans="1:32">
      <c r="A4" t="s">
        <v>122</v>
      </c>
      <c r="B4">
        <v>1</v>
      </c>
      <c r="C4">
        <v>1</v>
      </c>
      <c r="D4" s="108">
        <f>'growth rates from 2022 frgt'!D4</f>
        <v>1.1179436371642448</v>
      </c>
      <c r="E4" s="108">
        <f>'growth rates from 2022 frgt'!E4</f>
        <v>1.199854672571611</v>
      </c>
      <c r="F4" s="108">
        <f>'growth rates from 2022 frgt'!F4</f>
        <v>1.2170198527856546</v>
      </c>
      <c r="G4" s="108">
        <f>'growth rates from 2022 frgt'!G4</f>
        <v>1.2193763506293764</v>
      </c>
      <c r="H4" s="108">
        <f>'growth rates from 2022 frgt'!H4</f>
        <v>1.2348471498616784</v>
      </c>
      <c r="I4" s="108">
        <f>'growth rates from 2022 frgt'!I4</f>
        <v>1.2501352686585665</v>
      </c>
      <c r="J4" s="108">
        <f>'growth rates from 2022 frgt'!J4</f>
        <v>1.2622308673570879</v>
      </c>
      <c r="K4" s="108">
        <f>'growth rates from 2022 frgt'!K4</f>
        <v>1.271227679368427</v>
      </c>
      <c r="L4" s="108">
        <f>'growth rates from 2022 frgt'!L4</f>
        <v>1.277541721492008</v>
      </c>
      <c r="M4" s="108">
        <f>'growth rates from 2022 frgt'!M4</f>
        <v>1.2838617465992817</v>
      </c>
      <c r="N4" s="108">
        <f>'growth rates from 2022 frgt'!N4</f>
        <v>1.2938948113861772</v>
      </c>
      <c r="O4" s="108">
        <f>'growth rates from 2022 frgt'!O4</f>
        <v>1.3044691367644627</v>
      </c>
      <c r="P4" s="108">
        <f>'growth rates from 2022 frgt'!P4</f>
        <v>1.3140239617215306</v>
      </c>
      <c r="Q4" s="108">
        <f>'growth rates from 2022 frgt'!Q4</f>
        <v>1.325400006914623</v>
      </c>
      <c r="R4" s="108">
        <f>'growth rates from 2022 frgt'!R4</f>
        <v>1.3401185456639764</v>
      </c>
      <c r="S4" s="108">
        <f>'growth rates from 2022 frgt'!S4</f>
        <v>1.357696551752809</v>
      </c>
      <c r="T4" s="108">
        <f>'growth rates from 2022 frgt'!T4</f>
        <v>1.3761548541756112</v>
      </c>
      <c r="U4" s="108">
        <f>'growth rates from 2022 frgt'!U4</f>
        <v>1.3954264435150263</v>
      </c>
      <c r="V4" s="108">
        <f>'growth rates from 2022 frgt'!V4</f>
        <v>1.4178251389977694</v>
      </c>
      <c r="W4" s="108">
        <f>'growth rates from 2022 frgt'!W4</f>
        <v>1.4392677536864358</v>
      </c>
      <c r="X4" s="108">
        <f>'growth rates from 2022 frgt'!X4</f>
        <v>1.4610837065575204</v>
      </c>
      <c r="Y4" s="108">
        <f>'growth rates from 2022 frgt'!Y4</f>
        <v>1.4832315155907538</v>
      </c>
      <c r="Z4" s="108">
        <f>'growth rates from 2022 frgt'!Z4</f>
        <v>1.5053226857116975</v>
      </c>
      <c r="AA4" s="108">
        <f>'growth rates from 2022 frgt'!AA4</f>
        <v>1.5268251302372899</v>
      </c>
      <c r="AB4" s="108">
        <f>'growth rates from 2022 frgt'!AB4</f>
        <v>1.5477715561450514</v>
      </c>
      <c r="AC4" s="108">
        <f>'growth rates from 2022 frgt'!AC4</f>
        <v>1.570229283733561</v>
      </c>
      <c r="AD4" s="108">
        <f>'growth rates from 2022 frgt'!AD4</f>
        <v>1.592911173777753</v>
      </c>
      <c r="AE4" s="108">
        <f>'growth rates from 2022 frgt'!AE4</f>
        <v>1.6152663929123297</v>
      </c>
      <c r="AF4" s="108">
        <f>'growth rates from 2022 frgt'!AF4</f>
        <v>1.6401982836905153</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2025-01-03T23:24:05Z</dcterms:modified>
</cp:coreProperties>
</file>