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WV/elec/EIaE/"/>
    </mc:Choice>
  </mc:AlternateContent>
  <xr:revisionPtr revIDLastSave="0" documentId="8_{72102CD7-6AEA-2547-A804-E9EBEC66919C}" xr6:coauthVersionLast="47" xr6:coauthVersionMax="47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H11" i="6"/>
  <c r="H15" i="6" s="1"/>
  <c r="AB7" i="6"/>
  <c r="T7" i="6"/>
  <c r="L7" i="6"/>
  <c r="D7" i="6"/>
  <c r="AE11" i="6"/>
  <c r="AE15" i="6" s="1"/>
  <c r="W11" i="6"/>
  <c r="O11" i="6"/>
  <c r="G11" i="6"/>
  <c r="G15" i="6" s="1"/>
  <c r="AA7" i="6"/>
  <c r="S7" i="6"/>
  <c r="K7" i="6"/>
  <c r="C7" i="6"/>
  <c r="AD11" i="6"/>
  <c r="AD15" i="6" s="1"/>
  <c r="V11" i="6"/>
  <c r="V15" i="6" s="1"/>
  <c r="N11" i="6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Y7" i="6"/>
  <c r="Q7" i="6"/>
  <c r="I7" i="6"/>
  <c r="L11" i="6"/>
  <c r="L15" i="6" s="1"/>
  <c r="H7" i="6"/>
  <c r="K11" i="6"/>
  <c r="G7" i="6"/>
  <c r="D11" i="6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Q15" i="6"/>
  <c r="AA15" i="6"/>
  <c r="D15" i="6"/>
  <c r="E15" i="6"/>
  <c r="N15" i="6"/>
  <c r="O15" i="6"/>
  <c r="P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AE14" i="6"/>
  <c r="C11" i="11" l="1"/>
  <c r="B17" i="11"/>
  <c r="B13" i="11"/>
  <c r="B16" i="11"/>
  <c r="B11" i="11"/>
  <c r="B30" i="8"/>
  <c r="B26" i="8"/>
  <c r="B24" i="8"/>
  <c r="B29" i="8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6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13" i="2"/>
  <c r="C13" i="4" s="1"/>
  <c r="D13" i="4" s="1"/>
  <c r="R45" i="2"/>
  <c r="C45" i="4" s="1"/>
  <c r="D45" i="4" s="1"/>
  <c r="R36" i="2"/>
  <c r="C30" i="4" s="1"/>
  <c r="D30" i="4" s="1"/>
  <c r="R18" i="2"/>
  <c r="C15" i="4" s="1"/>
  <c r="D15" i="4" s="1"/>
  <c r="R31" i="2"/>
  <c r="C36" i="4" s="1"/>
  <c r="D36" i="4" s="1"/>
  <c r="AC88" i="4"/>
  <c r="AG7" i="6"/>
  <c r="R39" i="2" l="1"/>
  <c r="C39" i="4" s="1"/>
  <c r="D39" i="4" s="1"/>
  <c r="D17" i="11"/>
  <c r="D13" i="11"/>
  <c r="C17" i="11"/>
  <c r="R15" i="2"/>
  <c r="C16" i="4" s="1"/>
  <c r="D16" i="4" s="1"/>
  <c r="R34" i="2"/>
  <c r="C35" i="4" s="1"/>
  <c r="D35" i="4" s="1"/>
  <c r="R24" i="2"/>
  <c r="C22" i="4" s="1"/>
  <c r="D22" i="4" s="1"/>
  <c r="R43" i="2"/>
  <c r="C43" i="4" s="1"/>
  <c r="D43" i="4" s="1"/>
  <c r="R26" i="2"/>
  <c r="C26" i="4" s="1"/>
  <c r="D26" i="4" s="1"/>
  <c r="R47" i="2"/>
  <c r="C47" i="4" s="1"/>
  <c r="D47" i="4" s="1"/>
  <c r="R8" i="2"/>
  <c r="C7" i="4" s="1"/>
  <c r="D7" i="4" s="1"/>
  <c r="R29" i="2"/>
  <c r="C29" i="4" s="1"/>
  <c r="D29" i="4" s="1"/>
  <c r="R44" i="2"/>
  <c r="C44" i="4" s="1"/>
  <c r="D44" i="4" s="1"/>
  <c r="C13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6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E13" i="11" l="1"/>
  <c r="E17" i="11"/>
  <c r="D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1" i="11" l="1"/>
  <c r="F11" i="11"/>
  <c r="F17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6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3" i="11" l="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6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7" i="11" l="1"/>
  <c r="H16" i="11"/>
  <c r="G11" i="11"/>
  <c r="G13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H6" i="11" s="1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H10" i="11" s="1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H14" i="11" s="1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15" i="11" s="1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3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4" i="11" l="1"/>
  <c r="H2" i="11"/>
  <c r="H9" i="11"/>
  <c r="H17" i="11"/>
  <c r="H5" i="11"/>
  <c r="H8" i="11"/>
  <c r="H11" i="11"/>
  <c r="H3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4" i="11" l="1"/>
  <c r="I14" i="11"/>
  <c r="I5" i="11"/>
  <c r="I2" i="11"/>
  <c r="I13" i="11"/>
  <c r="I7" i="11"/>
  <c r="I9" i="11"/>
  <c r="I10" i="11"/>
  <c r="I3" i="11"/>
  <c r="I17" i="11"/>
  <c r="C21" i="8"/>
  <c r="I8" i="11"/>
  <c r="I6" i="11"/>
  <c r="I11" i="11"/>
  <c r="C19" i="8"/>
  <c r="J13" i="11"/>
  <c r="J7" i="11"/>
  <c r="I12" i="11"/>
  <c r="I16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4" i="11" l="1"/>
  <c r="J6" i="11"/>
  <c r="J3" i="11"/>
  <c r="J12" i="11"/>
  <c r="J8" i="11"/>
  <c r="J15" i="11"/>
  <c r="J4" i="11"/>
  <c r="J2" i="11"/>
  <c r="J17" i="11"/>
  <c r="J5" i="11"/>
  <c r="J11" i="11"/>
  <c r="J10" i="11"/>
  <c r="J9" i="11"/>
  <c r="J16" i="11"/>
  <c r="AN15" i="6"/>
  <c r="AO11" i="6"/>
  <c r="AO7" i="6"/>
  <c r="AP6" i="6"/>
  <c r="AN14" i="6"/>
  <c r="AO10" i="6"/>
  <c r="K16" i="11" s="1"/>
  <c r="K4" i="11" l="1"/>
  <c r="K5" i="11"/>
  <c r="K9" i="11"/>
  <c r="K13" i="11"/>
  <c r="K3" i="11"/>
  <c r="K2" i="11"/>
  <c r="K15" i="11"/>
  <c r="K17" i="11"/>
  <c r="K8" i="11"/>
  <c r="K12" i="11"/>
  <c r="K7" i="11"/>
  <c r="K11" i="11"/>
  <c r="K6" i="11"/>
  <c r="K10" i="11"/>
  <c r="K14" i="11"/>
  <c r="AP10" i="6"/>
  <c r="L13" i="11" s="1"/>
  <c r="AO14" i="6"/>
  <c r="AQ6" i="6"/>
  <c r="AP7" i="6"/>
  <c r="AP11" i="6"/>
  <c r="AO15" i="6"/>
  <c r="L15" i="11" l="1"/>
  <c r="L5" i="11"/>
  <c r="L9" i="11"/>
  <c r="L17" i="11"/>
  <c r="L8" i="11"/>
  <c r="L12" i="11"/>
  <c r="L14" i="11"/>
  <c r="L11" i="1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L2" i="11"/>
  <c r="L10" i="11"/>
  <c r="L4" i="11"/>
  <c r="L16" i="11"/>
  <c r="L3" i="11"/>
  <c r="L6" i="11"/>
  <c r="L7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6" i="11" l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<sst xmlns="http://schemas.openxmlformats.org/spreadsheetml/2006/main" count="54856" uniqueCount="4506">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</sst>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145</v>
      </c>
      <c r="C1" s="106">
        <v>44368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WV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WV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2996.277</v>
      </c>
      <c r="R20" s="1">
        <f t="shared" si="3"/>
        <v>0.12270142574946891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3075.1460000000002</v>
      </c>
      <c r="R23" s="1">
        <f t="shared" si="3"/>
        <v>0.1259312134985438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590.52950350000003</v>
      </c>
      <c r="R36" s="1">
        <f t="shared" ref="R36:R53" si="5">Q36/$Q$54</f>
        <v>2.4182948381132982E-2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4583.473</v>
      </c>
      <c r="R38" s="1">
        <f t="shared" si="5"/>
        <v>0.18769915865061723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2492.509978</v>
      </c>
      <c r="R41" s="1">
        <f t="shared" si="5"/>
        <v>0.10207151341327166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10681.316224</v>
      </c>
      <c r="R49" s="1">
        <f t="shared" si="5"/>
        <v>0.43741374030696545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24419.251705499999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>
        <f t="shared" si="10"/>
        <v>590.52950350000003</v>
      </c>
      <c r="M245" s="1" t="str">
        <f t="shared" si="11"/>
        <v>NC</v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>
        <f t="shared" si="10"/>
        <v>1319.0288889999999</v>
      </c>
      <c r="M249" s="1" t="str">
        <f t="shared" si="11"/>
        <v>VA</v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>
        <f t="shared" si="12"/>
        <v>2996.277</v>
      </c>
      <c r="M269" s="1" t="str">
        <f t="shared" si="13"/>
        <v>KY</v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>
        <f t="shared" si="12"/>
        <v>1130.114</v>
      </c>
      <c r="M273" s="1" t="str">
        <f t="shared" si="13"/>
        <v>OH</v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>
        <f t="shared" si="12"/>
        <v>2407.7620000000002</v>
      </c>
      <c r="M278" s="1" t="str">
        <f t="shared" si="13"/>
        <v>OH</v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>
        <f t="shared" si="12"/>
        <v>1045.597</v>
      </c>
      <c r="M279" s="1" t="str">
        <f t="shared" si="13"/>
        <v>OH</v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>
        <f t="shared" si="12"/>
        <v>2196.172</v>
      </c>
      <c r="M281" s="1" t="str">
        <f t="shared" si="13"/>
        <v>PA</v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>
        <f t="shared" si="12"/>
        <v>425.40309999999999</v>
      </c>
      <c r="M284" s="1" t="str">
        <f t="shared" si="13"/>
        <v>VA</v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>
        <f t="shared" si="12"/>
        <v>296.33797800000002</v>
      </c>
      <c r="M285" s="1" t="str">
        <f t="shared" si="13"/>
        <v>PA</v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>
        <f t="shared" si="12"/>
        <v>3075.1460000000002</v>
      </c>
      <c r="M286" s="1" t="str">
        <f t="shared" si="13"/>
        <v>MD</v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>
        <f t="shared" si="12"/>
        <v>8936.8842349999995</v>
      </c>
      <c r="M287" s="1" t="str">
        <f t="shared" si="13"/>
        <v>VA</v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24419.251705499999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0.12270142574946891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0.1259312134985438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2.4182948381132982E-2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0.18769915865061723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0.10207151341327166</v>
      </c>
      <c r="D41" s="1">
        <f t="shared" si="2"/>
        <v>0.10207151341327166</v>
      </c>
      <c r="E41" s="1">
        <f t="shared" si="3"/>
        <v>1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0.43741374030696545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0.10207151341327166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0.21136231343935794</v>
      </c>
      <c r="C60" s="1">
        <f>SUMIFS('ReEDs Generation Data'!H$729:H$1448,'ReEDs Generation Data'!$E$729:$E$1448,Calculations!$A60)</f>
        <v>0.18609687949047546</v>
      </c>
      <c r="D60" s="1">
        <f>SUMIFS('ReEDs Generation Data'!I$729:I$1448,'ReEDs Generation Data'!$E$729:$E$1448,Calculations!$A60)</f>
        <v>0.19571341199676284</v>
      </c>
      <c r="E60" s="1">
        <f>SUMIFS('ReEDs Generation Data'!J$729:J$1448,'ReEDs Generation Data'!$E$729:$E$1448,Calculations!$A60)</f>
        <v>0.20567339029238796</v>
      </c>
      <c r="F60" s="1">
        <f>SUMIFS('ReEDs Generation Data'!K$729:K$1448,'ReEDs Generation Data'!$E$729:$E$1448,Calculations!$A60)</f>
        <v>0.21106386217892323</v>
      </c>
      <c r="G60" s="1">
        <f>SUMIFS('ReEDs Generation Data'!L$729:L$1448,'ReEDs Generation Data'!$E$729:$E$1448,Calculations!$A60)</f>
        <v>0.21664609180946495</v>
      </c>
      <c r="H60" s="1">
        <f>SUMIFS('ReEDs Generation Data'!M$729:M$1448,'ReEDs Generation Data'!$E$729:$E$1448,Calculations!$A60)</f>
        <v>0.21168288485808509</v>
      </c>
      <c r="I60" s="1">
        <f>SUMIFS('ReEDs Generation Data'!N$729:N$1448,'ReEDs Generation Data'!$E$729:$E$1448,Calculations!$A60)</f>
        <v>0.20677725229360336</v>
      </c>
      <c r="J60" s="1">
        <f>SUMIFS('ReEDs Generation Data'!O$729:O$1448,'ReEDs Generation Data'!$E$729:$E$1448,Calculations!$A60)</f>
        <v>0.20409370476949243</v>
      </c>
      <c r="K60" s="1">
        <f>SUMIFS('ReEDs Generation Data'!P$729:P$1448,'ReEDs Generation Data'!$E$729:$E$1448,Calculations!$A60)</f>
        <v>0.20139395655675835</v>
      </c>
      <c r="L60" s="1">
        <f>SUMIFS('ReEDs Generation Data'!Q$729:Q$1448,'ReEDs Generation Data'!$E$729:$E$1448,Calculations!$A60)</f>
        <v>0.20534987475058791</v>
      </c>
      <c r="M60" s="1">
        <f>SUMIFS('ReEDs Generation Data'!R$729:R$1448,'ReEDs Generation Data'!$E$729:$E$1448,Calculations!$A60)</f>
        <v>0.2093193921468918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0.50695086076507068</v>
      </c>
      <c r="C61" s="1">
        <f>SUMIFS('ReEDs Generation Data'!H$729:H$1448,'ReEDs Generation Data'!$E$729:$E$1448,Calculations!$A61)</f>
        <v>0.55282458881287377</v>
      </c>
      <c r="D61" s="1">
        <f>SUMIFS('ReEDs Generation Data'!I$729:I$1448,'ReEDs Generation Data'!$E$729:$E$1448,Calculations!$A61)</f>
        <v>0.56327671018015513</v>
      </c>
      <c r="E61" s="1">
        <f>SUMIFS('ReEDs Generation Data'!J$729:J$1448,'ReEDs Generation Data'!$E$729:$E$1448,Calculations!$A61)</f>
        <v>0.57410211963967694</v>
      </c>
      <c r="F61" s="1">
        <f>SUMIFS('ReEDs Generation Data'!K$729:K$1448,'ReEDs Generation Data'!$E$729:$E$1448,Calculations!$A61)</f>
        <v>0.56417008658782697</v>
      </c>
      <c r="G61" s="1">
        <f>SUMIFS('ReEDs Generation Data'!L$729:L$1448,'ReEDs Generation Data'!$E$729:$E$1448,Calculations!$A61)</f>
        <v>0.55388473674080396</v>
      </c>
      <c r="H61" s="1">
        <f>SUMIFS('ReEDs Generation Data'!M$729:M$1448,'ReEDs Generation Data'!$E$729:$E$1448,Calculations!$A61)</f>
        <v>0.54485531392884812</v>
      </c>
      <c r="I61" s="1">
        <f>SUMIFS('ReEDs Generation Data'!N$729:N$1448,'ReEDs Generation Data'!$E$729:$E$1448,Calculations!$A61)</f>
        <v>0.53593063457964429</v>
      </c>
      <c r="J61" s="1">
        <f>SUMIFS('ReEDs Generation Data'!O$729:O$1448,'ReEDs Generation Data'!$E$729:$E$1448,Calculations!$A61)</f>
        <v>0.53677203520977013</v>
      </c>
      <c r="K61" s="1">
        <f>SUMIFS('ReEDs Generation Data'!P$729:P$1448,'ReEDs Generation Data'!$E$729:$E$1448,Calculations!$A61)</f>
        <v>0.53761851541068562</v>
      </c>
      <c r="L61" s="1">
        <f>SUMIFS('ReEDs Generation Data'!Q$729:Q$1448,'ReEDs Generation Data'!$E$729:$E$1448,Calculations!$A61)</f>
        <v>0.53188828447481395</v>
      </c>
      <c r="M61" s="1">
        <f>SUMIFS('ReEDs Generation Data'!R$729:R$1448,'ReEDs Generation Data'!$E$729:$E$1448,Calculations!$A61)</f>
        <v>0.52613835480734494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0.23688299613711328</v>
      </c>
      <c r="C62" s="1">
        <f>SUMIFS('ReEDs Generation Data'!H$729:H$1448,'ReEDs Generation Data'!$E$729:$E$1448,Calculations!$A62)</f>
        <v>0.21437913379736198</v>
      </c>
      <c r="D62" s="1">
        <f>SUMIFS('ReEDs Generation Data'!I$729:I$1448,'ReEDs Generation Data'!$E$729:$E$1448,Calculations!$A62)</f>
        <v>0.18800495561898692</v>
      </c>
      <c r="E62" s="1">
        <f>SUMIFS('ReEDs Generation Data'!J$729:J$1448,'ReEDs Generation Data'!$E$729:$E$1448,Calculations!$A62)</f>
        <v>0.16068884744279963</v>
      </c>
      <c r="F62" s="1">
        <f>SUMIFS('ReEDs Generation Data'!K$729:K$1448,'ReEDs Generation Data'!$E$729:$E$1448,Calculations!$A62)</f>
        <v>0.16349702834744598</v>
      </c>
      <c r="G62" s="1">
        <f>SUMIFS('ReEDs Generation Data'!L$729:L$1448,'ReEDs Generation Data'!$E$729:$E$1448,Calculations!$A62)</f>
        <v>0.16640510596732833</v>
      </c>
      <c r="H62" s="1">
        <f>SUMIFS('ReEDs Generation Data'!M$729:M$1448,'ReEDs Generation Data'!$E$729:$E$1448,Calculations!$A62)</f>
        <v>0.16543430570886106</v>
      </c>
      <c r="I62" s="1">
        <f>SUMIFS('ReEDs Generation Data'!N$729:N$1448,'ReEDs Generation Data'!$E$729:$E$1448,Calculations!$A62)</f>
        <v>0.16447476696542421</v>
      </c>
      <c r="J62" s="1">
        <f>SUMIFS('ReEDs Generation Data'!O$729:O$1448,'ReEDs Generation Data'!$E$729:$E$1448,Calculations!$A62)</f>
        <v>0.16496974339180454</v>
      </c>
      <c r="K62" s="1">
        <f>SUMIFS('ReEDs Generation Data'!P$729:P$1448,'ReEDs Generation Data'!$E$729:$E$1448,Calculations!$A62)</f>
        <v>0.16546770801156976</v>
      </c>
      <c r="L62" s="1">
        <f>SUMIFS('ReEDs Generation Data'!Q$729:Q$1448,'ReEDs Generation Data'!$E$729:$E$1448,Calculations!$A62)</f>
        <v>0.16575163295659259</v>
      </c>
      <c r="M62" s="1">
        <f>SUMIFS('ReEDs Generation Data'!R$729:R$1448,'ReEDs Generation Data'!$E$729:$E$1448,Calculations!$A62)</f>
        <v>0.16603653394627202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1.0737251033901369E-2</v>
      </c>
      <c r="C63" s="1">
        <f>SUMIFS('ReEDs Generation Data'!H$729:H$1448,'ReEDs Generation Data'!$E$729:$E$1448,Calculations!$A63)</f>
        <v>1.0723079603716457E-2</v>
      </c>
      <c r="D63" s="1">
        <f>SUMIFS('ReEDs Generation Data'!I$729:I$1448,'ReEDs Generation Data'!$E$729:$E$1448,Calculations!$A63)</f>
        <v>1.0907182347865496E-2</v>
      </c>
      <c r="E63" s="1">
        <f>SUMIFS('ReEDs Generation Data'!J$729:J$1448,'ReEDs Generation Data'!$E$729:$E$1448,Calculations!$A63)</f>
        <v>1.1097860155556635E-2</v>
      </c>
      <c r="F63" s="1">
        <f>SUMIFS('ReEDs Generation Data'!K$729:K$1448,'ReEDs Generation Data'!$E$729:$E$1448,Calculations!$A63)</f>
        <v>1.1295968959482993E-2</v>
      </c>
      <c r="G63" s="1">
        <f>SUMIFS('ReEDs Generation Data'!L$729:L$1448,'ReEDs Generation Data'!$E$729:$E$1448,Calculations!$A63)</f>
        <v>1.1501125179314372E-2</v>
      </c>
      <c r="H63" s="1">
        <f>SUMIFS('ReEDs Generation Data'!M$729:M$1448,'ReEDs Generation Data'!$E$729:$E$1448,Calculations!$A63)</f>
        <v>1.143402810779221E-2</v>
      </c>
      <c r="I63" s="1">
        <f>SUMIFS('ReEDs Generation Data'!N$729:N$1448,'ReEDs Generation Data'!$E$729:$E$1448,Calculations!$A63)</f>
        <v>1.1367709378336661E-2</v>
      </c>
      <c r="J63" s="1">
        <f>SUMIFS('ReEDs Generation Data'!O$729:O$1448,'ReEDs Generation Data'!$E$729:$E$1448,Calculations!$A63)</f>
        <v>1.1401919781962902E-2</v>
      </c>
      <c r="K63" s="1">
        <f>SUMIFS('ReEDs Generation Data'!P$729:P$1448,'ReEDs Generation Data'!$E$729:$E$1448,Calculations!$A63)</f>
        <v>1.1436336715226441E-2</v>
      </c>
      <c r="L63" s="1">
        <f>SUMIFS('ReEDs Generation Data'!Q$729:Q$1448,'ReEDs Generation Data'!$E$729:$E$1448,Calculations!$A63)</f>
        <v>1.1455960249704274E-2</v>
      </c>
      <c r="M63" s="1">
        <f>SUMIFS('ReEDs Generation Data'!R$729:R$1448,'ReEDs Generation Data'!$E$729:$E$1448,Calculations!$A63)</f>
        <v>1.147565124372135E-2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2.1405916835295344E-2</v>
      </c>
      <c r="C64" s="1">
        <f>SUMIFS('ReEDs Generation Data'!H$729:H$1448,'ReEDs Generation Data'!$E$729:$E$1448,Calculations!$A64)</f>
        <v>2.3739554481443294E-2</v>
      </c>
      <c r="D64" s="1">
        <f>SUMIFS('ReEDs Generation Data'!I$729:I$1448,'ReEDs Generation Data'!$E$729:$E$1448,Calculations!$A64)</f>
        <v>2.9085963234868114E-2</v>
      </c>
      <c r="E64" s="1">
        <f>SUMIFS('ReEDs Generation Data'!J$729:J$1448,'ReEDs Generation Data'!$E$729:$E$1448,Calculations!$A64)</f>
        <v>3.4623314157233978E-2</v>
      </c>
      <c r="F64" s="1">
        <f>SUMIFS('ReEDs Generation Data'!K$729:K$1448,'ReEDs Generation Data'!$E$729:$E$1448,Calculations!$A64)</f>
        <v>3.5228387447752946E-2</v>
      </c>
      <c r="G64" s="1">
        <f>SUMIFS('ReEDs Generation Data'!L$729:L$1448,'ReEDs Generation Data'!$E$729:$E$1448,Calculations!$A64)</f>
        <v>3.5854985289663847E-2</v>
      </c>
      <c r="H64" s="1">
        <f>SUMIFS('ReEDs Generation Data'!M$729:M$1448,'ReEDs Generation Data'!$E$729:$E$1448,Calculations!$A64)</f>
        <v>5.0096666927515771E-2</v>
      </c>
      <c r="I64" s="1">
        <f>SUMIFS('ReEDs Generation Data'!N$729:N$1448,'ReEDs Generation Data'!$E$729:$E$1448,Calculations!$A64)</f>
        <v>6.4173141654447291E-2</v>
      </c>
      <c r="J64" s="1">
        <f>SUMIFS('ReEDs Generation Data'!O$729:O$1448,'ReEDs Generation Data'!$E$729:$E$1448,Calculations!$A64)</f>
        <v>6.4366187485784265E-2</v>
      </c>
      <c r="K64" s="1">
        <f>SUMIFS('ReEDs Generation Data'!P$729:P$1448,'ReEDs Generation Data'!$E$729:$E$1448,Calculations!$A64)</f>
        <v>6.4560398742877764E-2</v>
      </c>
      <c r="L64" s="1">
        <f>SUMIFS('ReEDs Generation Data'!Q$729:Q$1448,'ReEDs Generation Data'!$E$729:$E$1448,Calculations!$A64)</f>
        <v>6.4671181045775017E-2</v>
      </c>
      <c r="M64" s="1">
        <f>SUMIFS('ReEDs Generation Data'!R$729:R$1448,'ReEDs Generation Data'!$E$729:$E$1448,Calculations!$A64)</f>
        <v>6.4782344183384688E-2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3.0050442077059068E-3</v>
      </c>
      <c r="C65" s="1">
        <f>SUMIFS('ReEDs Generation Data'!H$729:H$1448,'ReEDs Generation Data'!$E$729:$E$1448,Calculations!$A65)</f>
        <v>3.3924758848026112E-3</v>
      </c>
      <c r="D65" s="1">
        <f>SUMIFS('ReEDs Generation Data'!I$729:I$1448,'ReEDs Generation Data'!$E$729:$E$1448,Calculations!$A65)</f>
        <v>4.026290282643329E-3</v>
      </c>
      <c r="E65" s="1">
        <f>SUMIFS('ReEDs Generation Data'!J$729:J$1448,'ReEDs Generation Data'!$E$729:$E$1448,Calculations!$A65)</f>
        <v>4.6827407903310995E-3</v>
      </c>
      <c r="F65" s="1">
        <f>SUMIFS('ReEDs Generation Data'!K$729:K$1448,'ReEDs Generation Data'!$E$729:$E$1448,Calculations!$A65)</f>
        <v>5.4559906099460199E-3</v>
      </c>
      <c r="G65" s="1">
        <f>SUMIFS('ReEDs Generation Data'!L$729:L$1448,'ReEDs Generation Data'!$E$729:$E$1448,Calculations!$A65)</f>
        <v>6.256747602232258E-3</v>
      </c>
      <c r="H65" s="1">
        <f>SUMIFS('ReEDs Generation Data'!M$729:M$1448,'ReEDs Generation Data'!$E$729:$E$1448,Calculations!$A65)</f>
        <v>7.1078446763341626E-3</v>
      </c>
      <c r="I65" s="1">
        <f>SUMIFS('ReEDs Generation Data'!N$729:N$1448,'ReEDs Generation Data'!$E$729:$E$1448,Calculations!$A65)</f>
        <v>7.9490688209547609E-3</v>
      </c>
      <c r="J65" s="1">
        <f>SUMIFS('ReEDs Generation Data'!O$729:O$1448,'ReEDs Generation Data'!$E$729:$E$1448,Calculations!$A65)</f>
        <v>9.0503159739686138E-3</v>
      </c>
      <c r="K65" s="1">
        <f>SUMIFS('ReEDs Generation Data'!P$729:P$1448,'ReEDs Generation Data'!$E$729:$E$1448,Calculations!$A65)</f>
        <v>1.0158211402096958E-2</v>
      </c>
      <c r="L65" s="1">
        <f>SUMIFS('ReEDs Generation Data'!Q$729:Q$1448,'ReEDs Generation Data'!$E$729:$E$1448,Calculations!$A65)</f>
        <v>1.1466962119659049E-2</v>
      </c>
      <c r="M65" s="1">
        <f>SUMIFS('ReEDs Generation Data'!R$729:R$1448,'ReEDs Generation Data'!$E$729:$E$1448,Calculations!$A65)</f>
        <v>1.278021191053977E-2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3.9724330627814143E-5</v>
      </c>
      <c r="C67" s="1">
        <f>SUMIFS('ReEDs Generation Data'!H$729:H$1448,'ReEDs Generation Data'!$E$729:$E$1448,Calculations!$A67)</f>
        <v>7.6311492418073759E-5</v>
      </c>
      <c r="D67" s="1">
        <f>SUMIFS('ReEDs Generation Data'!I$729:I$1448,'ReEDs Generation Data'!$E$729:$E$1448,Calculations!$A67)</f>
        <v>4.1371125343996061E-5</v>
      </c>
      <c r="E67" s="1">
        <f>SUMIFS('ReEDs Generation Data'!J$729:J$1448,'ReEDs Generation Data'!$E$729:$E$1448,Calculations!$A67)</f>
        <v>5.1828945579552918E-6</v>
      </c>
      <c r="F67" s="1">
        <f>SUMIFS('ReEDs Generation Data'!K$729:K$1448,'ReEDs Generation Data'!$E$729:$E$1448,Calculations!$A67)</f>
        <v>2.6367351311219162E-6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2.6679778229873316E-6</v>
      </c>
      <c r="I67" s="1">
        <f>SUMIFS('ReEDs Generation Data'!N$729:N$1448,'ReEDs Generation Data'!$E$729:$E$1448,Calculations!$A67)</f>
        <v>5.3050064655514456E-6</v>
      </c>
      <c r="J67" s="1">
        <f>SUMIFS('ReEDs Generation Data'!O$729:O$1448,'ReEDs Generation Data'!$E$729:$E$1448,Calculations!$A67)</f>
        <v>2.6604857737778792E-6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1.9731941660586136E-3</v>
      </c>
      <c r="C70" s="1">
        <f>SUMIFS('ReEDs Generation Data'!H$729:H$1448,'ReEDs Generation Data'!$E$729:$E$1448,Calculations!$A70)</f>
        <v>1.4826969576401299E-3</v>
      </c>
      <c r="D70" s="1">
        <f>SUMIFS('ReEDs Generation Data'!I$729:I$1448,'ReEDs Generation Data'!$E$729:$E$1448,Calculations!$A70)</f>
        <v>1.4744141220108518E-3</v>
      </c>
      <c r="E70" s="1">
        <f>SUMIFS('ReEDs Generation Data'!J$729:J$1448,'ReEDs Generation Data'!$E$729:$E$1448,Calculations!$A70)</f>
        <v>1.4658354723738954E-3</v>
      </c>
      <c r="F70" s="1">
        <f>SUMIFS('ReEDs Generation Data'!K$729:K$1448,'ReEDs Generation Data'!$E$729:$E$1448,Calculations!$A70)</f>
        <v>1.4914522544243042E-3</v>
      </c>
      <c r="G70" s="1">
        <f>SUMIFS('ReEDs Generation Data'!L$729:L$1448,'ReEDs Generation Data'!$E$729:$E$1448,Calculations!$A70)</f>
        <v>1.5179803140841861E-3</v>
      </c>
      <c r="H70" s="1">
        <f>SUMIFS('ReEDs Generation Data'!M$729:M$1448,'ReEDs Generation Data'!$E$729:$E$1448,Calculations!$A70)</f>
        <v>1.499342824612107E-3</v>
      </c>
      <c r="I70" s="1">
        <f>SUMIFS('ReEDs Generation Data'!N$729:N$1448,'ReEDs Generation Data'!$E$729:$E$1448,Calculations!$A70)</f>
        <v>1.4809215344724735E-3</v>
      </c>
      <c r="J70" s="1">
        <f>SUMIFS('ReEDs Generation Data'!O$729:O$1448,'ReEDs Generation Data'!$E$729:$E$1448,Calculations!$A70)</f>
        <v>1.4853782743262953E-3</v>
      </c>
      <c r="K70" s="1">
        <f>SUMIFS('ReEDs Generation Data'!P$729:P$1448,'ReEDs Generation Data'!$E$729:$E$1448,Calculations!$A70)</f>
        <v>1.4898619197049857E-3</v>
      </c>
      <c r="L70" s="1">
        <f>SUMIFS('ReEDs Generation Data'!Q$729:Q$1448,'ReEDs Generation Data'!$E$729:$E$1448,Calculations!$A70)</f>
        <v>1.4924183639123006E-3</v>
      </c>
      <c r="M70" s="1">
        <f>SUMIFS('ReEDs Generation Data'!R$729:R$1448,'ReEDs Generation Data'!$E$729:$E$1448,Calculations!$A70)</f>
        <v>1.4949835963707083E-3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7.6426990848691666E-3</v>
      </c>
      <c r="C73" s="1">
        <f>SUMIFS('ReEDs Generation Data'!H$729:H$1448,'ReEDs Generation Data'!$E$729:$E$1448,Calculations!$A73)</f>
        <v>7.2852794792683017E-3</v>
      </c>
      <c r="D73" s="1">
        <f>SUMIFS('ReEDs Generation Data'!I$729:I$1448,'ReEDs Generation Data'!$E$729:$E$1448,Calculations!$A73)</f>
        <v>7.469701091363393E-3</v>
      </c>
      <c r="E73" s="1">
        <f>SUMIFS('ReEDs Generation Data'!J$729:J$1448,'ReEDs Generation Data'!$E$729:$E$1448,Calculations!$A73)</f>
        <v>7.660709155081824E-3</v>
      </c>
      <c r="F73" s="1">
        <f>SUMIFS('ReEDs Generation Data'!K$729:K$1448,'ReEDs Generation Data'!$E$729:$E$1448,Calculations!$A73)</f>
        <v>7.7945868790664213E-3</v>
      </c>
      <c r="G73" s="1">
        <f>SUMIFS('ReEDs Generation Data'!L$729:L$1448,'ReEDs Generation Data'!$E$729:$E$1448,Calculations!$A73)</f>
        <v>7.9332270971080102E-3</v>
      </c>
      <c r="H73" s="1">
        <f>SUMIFS('ReEDs Generation Data'!M$729:M$1448,'ReEDs Generation Data'!$E$729:$E$1448,Calculations!$A73)</f>
        <v>7.8869449901282866E-3</v>
      </c>
      <c r="I73" s="1">
        <f>SUMIFS('ReEDs Generation Data'!N$729:N$1448,'ReEDs Generation Data'!$E$729:$E$1448,Calculations!$A73)</f>
        <v>7.8411997666514733E-3</v>
      </c>
      <c r="J73" s="1">
        <f>SUMIFS('ReEDs Generation Data'!O$729:O$1448,'ReEDs Generation Data'!$E$729:$E$1448,Calculations!$A73)</f>
        <v>7.8580546271172173E-3</v>
      </c>
      <c r="K73" s="1">
        <f>SUMIFS('ReEDs Generation Data'!P$729:P$1448,'ReEDs Generation Data'!$E$729:$E$1448,Calculations!$A73)</f>
        <v>7.8750112410804242E-3</v>
      </c>
      <c r="L73" s="1">
        <f>SUMIFS('ReEDs Generation Data'!Q$729:Q$1448,'ReEDs Generation Data'!$E$729:$E$1448,Calculations!$A73)</f>
        <v>7.9236860389550242E-3</v>
      </c>
      <c r="M73" s="1">
        <f>SUMIFS('ReEDs Generation Data'!R$729:R$1448,'ReEDs Generation Data'!$E$729:$E$1448,Calculations!$A73)</f>
        <v>7.9725281654747741E-3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3.9724330627814143E-5</v>
      </c>
      <c r="H1254" s="44">
        <f>H528/SUMIFS(H$3:H$722,$B$3:$B$722,$B1254)*SUMIFS(Calculations!$E$3:$E$53,Calculations!$A$3:$A$53,$B1254)</f>
        <v>7.6311492418073759E-5</v>
      </c>
      <c r="I1254" s="44">
        <f>I528/SUMIFS(I$3:I$722,$B$3:$B$722,$B1254)*SUMIFS(Calculations!$E$3:$E$53,Calculations!$A$3:$A$53,$B1254)</f>
        <v>4.1371125343996061E-5</v>
      </c>
      <c r="J1254" s="44">
        <f>J528/SUMIFS(J$3:J$722,$B$3:$B$722,$B1254)*SUMIFS(Calculations!$E$3:$E$53,Calculations!$A$3:$A$53,$B1254)</f>
        <v>5.1828945579552918E-6</v>
      </c>
      <c r="K1254" s="44">
        <f>K528/SUMIFS(K$3:K$722,$B$3:$B$722,$B1254)*SUMIFS(Calculations!$E$3:$E$53,Calculations!$A$3:$A$53,$B1254)</f>
        <v>2.6367351311219162E-6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2.6679778229873316E-6</v>
      </c>
      <c r="N1254" s="44">
        <f>N528/SUMIFS(N$3:N$722,$B$3:$B$722,$B1254)*SUMIFS(Calculations!$E$3:$E$53,Calculations!$A$3:$A$53,$B1254)</f>
        <v>5.3050064655514456E-6</v>
      </c>
      <c r="O1254" s="44">
        <f>O528/SUMIFS(O$3:O$722,$B$3:$B$722,$B1254)*SUMIFS(Calculations!$E$3:$E$53,Calculations!$A$3:$A$53,$B1254)</f>
        <v>2.6604857737778792E-6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0.23879413385205253</v>
      </c>
      <c r="G1255" s="44">
        <f>G529/SUMIFS(G$3:G$722,$B$3:$B$722,$B1255)*SUMIFS(Calculations!$E$3:$E$53,Calculations!$A$3:$A$53,$B1255)</f>
        <v>0.21136231343935794</v>
      </c>
      <c r="H1255" s="44">
        <f>H529/SUMIFS(H$3:H$722,$B$3:$B$722,$B1255)*SUMIFS(Calculations!$E$3:$E$53,Calculations!$A$3:$A$53,$B1255)</f>
        <v>0.18609687949047546</v>
      </c>
      <c r="I1255" s="44">
        <f>I529/SUMIFS(I$3:I$722,$B$3:$B$722,$B1255)*SUMIFS(Calculations!$E$3:$E$53,Calculations!$A$3:$A$53,$B1255)</f>
        <v>0.19571341199676284</v>
      </c>
      <c r="J1255" s="44">
        <f>J529/SUMIFS(J$3:J$722,$B$3:$B$722,$B1255)*SUMIFS(Calculations!$E$3:$E$53,Calculations!$A$3:$A$53,$B1255)</f>
        <v>0.20567339029238796</v>
      </c>
      <c r="K1255" s="44">
        <f>K529/SUMIFS(K$3:K$722,$B$3:$B$722,$B1255)*SUMIFS(Calculations!$E$3:$E$53,Calculations!$A$3:$A$53,$B1255)</f>
        <v>0.21106386217892323</v>
      </c>
      <c r="L1255" s="44">
        <f>L529/SUMIFS(L$3:L$722,$B$3:$B$722,$B1255)*SUMIFS(Calculations!$E$3:$E$53,Calculations!$A$3:$A$53,$B1255)</f>
        <v>0.21664609180946495</v>
      </c>
      <c r="M1255" s="44">
        <f>M529/SUMIFS(M$3:M$722,$B$3:$B$722,$B1255)*SUMIFS(Calculations!$E$3:$E$53,Calculations!$A$3:$A$53,$B1255)</f>
        <v>0.21168288485808509</v>
      </c>
      <c r="N1255" s="44">
        <f>N529/SUMIFS(N$3:N$722,$B$3:$B$722,$B1255)*SUMIFS(Calculations!$E$3:$E$53,Calculations!$A$3:$A$53,$B1255)</f>
        <v>0.20677725229360336</v>
      </c>
      <c r="O1255" s="44">
        <f>O529/SUMIFS(O$3:O$722,$B$3:$B$722,$B1255)*SUMIFS(Calculations!$E$3:$E$53,Calculations!$A$3:$A$53,$B1255)</f>
        <v>0.20409370476949243</v>
      </c>
      <c r="P1255" s="44">
        <f>P529/SUMIFS(P$3:P$722,$B$3:$B$722,$B1255)*SUMIFS(Calculations!$E$3:$E$53,Calculations!$A$3:$A$53,$B1255)</f>
        <v>0.20139395655675835</v>
      </c>
      <c r="Q1255" s="44">
        <f>Q529/SUMIFS(Q$3:Q$722,$B$3:$B$722,$B1255)*SUMIFS(Calculations!$E$3:$E$53,Calculations!$A$3:$A$53,$B1255)</f>
        <v>0.20534987475058791</v>
      </c>
      <c r="R1255" s="44">
        <f>R529/SUMIFS(R$3:R$722,$B$3:$B$722,$B1255)*SUMIFS(Calculations!$E$3:$E$53,Calculations!$A$3:$A$53,$B1255)</f>
        <v>0.2093193921468918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1.0752637594393859E-2</v>
      </c>
      <c r="G1258" s="44">
        <f>G532/SUMIFS(G$3:G$722,$B$3:$B$722,$B1258)*SUMIFS(Calculations!$E$3:$E$53,Calculations!$A$3:$A$53,$B1258)</f>
        <v>1.0737251033901369E-2</v>
      </c>
      <c r="H1258" s="44">
        <f>H532/SUMIFS(H$3:H$722,$B$3:$B$722,$B1258)*SUMIFS(Calculations!$E$3:$E$53,Calculations!$A$3:$A$53,$B1258)</f>
        <v>1.0723079603716457E-2</v>
      </c>
      <c r="I1258" s="44">
        <f>I532/SUMIFS(I$3:I$722,$B$3:$B$722,$B1258)*SUMIFS(Calculations!$E$3:$E$53,Calculations!$A$3:$A$53,$B1258)</f>
        <v>1.0907182347865496E-2</v>
      </c>
      <c r="J1258" s="44">
        <f>J532/SUMIFS(J$3:J$722,$B$3:$B$722,$B1258)*SUMIFS(Calculations!$E$3:$E$53,Calculations!$A$3:$A$53,$B1258)</f>
        <v>1.1097860155556635E-2</v>
      </c>
      <c r="K1258" s="44">
        <f>K532/SUMIFS(K$3:K$722,$B$3:$B$722,$B1258)*SUMIFS(Calculations!$E$3:$E$53,Calculations!$A$3:$A$53,$B1258)</f>
        <v>1.1295968959482993E-2</v>
      </c>
      <c r="L1258" s="44">
        <f>L532/SUMIFS(L$3:L$722,$B$3:$B$722,$B1258)*SUMIFS(Calculations!$E$3:$E$53,Calculations!$A$3:$A$53,$B1258)</f>
        <v>1.1501125179314372E-2</v>
      </c>
      <c r="M1258" s="44">
        <f>M532/SUMIFS(M$3:M$722,$B$3:$B$722,$B1258)*SUMIFS(Calculations!$E$3:$E$53,Calculations!$A$3:$A$53,$B1258)</f>
        <v>1.143402810779221E-2</v>
      </c>
      <c r="N1258" s="44">
        <f>N532/SUMIFS(N$3:N$722,$B$3:$B$722,$B1258)*SUMIFS(Calculations!$E$3:$E$53,Calculations!$A$3:$A$53,$B1258)</f>
        <v>1.1367709378336661E-2</v>
      </c>
      <c r="O1258" s="44">
        <f>O532/SUMIFS(O$3:O$722,$B$3:$B$722,$B1258)*SUMIFS(Calculations!$E$3:$E$53,Calculations!$A$3:$A$53,$B1258)</f>
        <v>1.1401919781962902E-2</v>
      </c>
      <c r="P1258" s="44">
        <f>P532/SUMIFS(P$3:P$722,$B$3:$B$722,$B1258)*SUMIFS(Calculations!$E$3:$E$53,Calculations!$A$3:$A$53,$B1258)</f>
        <v>1.1436336715226441E-2</v>
      </c>
      <c r="Q1258" s="44">
        <f>Q532/SUMIFS(Q$3:Q$722,$B$3:$B$722,$B1258)*SUMIFS(Calculations!$E$3:$E$53,Calculations!$A$3:$A$53,$B1258)</f>
        <v>1.1455960249704274E-2</v>
      </c>
      <c r="R1258" s="44">
        <f>R532/SUMIFS(R$3:R$722,$B$3:$B$722,$B1258)*SUMIFS(Calculations!$E$3:$E$53,Calculations!$A$3:$A$53,$B1258)</f>
        <v>1.147565124372135E-2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1.8872181260163226E-2</v>
      </c>
      <c r="G1260" s="44">
        <f>G534/SUMIFS(G$3:G$722,$B$3:$B$722,$B1260)*SUMIFS(Calculations!$E$3:$E$53,Calculations!$A$3:$A$53,$B1260)</f>
        <v>2.1405916835295344E-2</v>
      </c>
      <c r="H1260" s="44">
        <f>H534/SUMIFS(H$3:H$722,$B$3:$B$722,$B1260)*SUMIFS(Calculations!$E$3:$E$53,Calculations!$A$3:$A$53,$B1260)</f>
        <v>2.3739554481443294E-2</v>
      </c>
      <c r="I1260" s="44">
        <f>I534/SUMIFS(I$3:I$722,$B$3:$B$722,$B1260)*SUMIFS(Calculations!$E$3:$E$53,Calculations!$A$3:$A$53,$B1260)</f>
        <v>2.9085963234868114E-2</v>
      </c>
      <c r="J1260" s="44">
        <f>J534/SUMIFS(J$3:J$722,$B$3:$B$722,$B1260)*SUMIFS(Calculations!$E$3:$E$53,Calculations!$A$3:$A$53,$B1260)</f>
        <v>3.4623314157233978E-2</v>
      </c>
      <c r="K1260" s="44">
        <f>K534/SUMIFS(K$3:K$722,$B$3:$B$722,$B1260)*SUMIFS(Calculations!$E$3:$E$53,Calculations!$A$3:$A$53,$B1260)</f>
        <v>3.5228387447752946E-2</v>
      </c>
      <c r="L1260" s="44">
        <f>L534/SUMIFS(L$3:L$722,$B$3:$B$722,$B1260)*SUMIFS(Calculations!$E$3:$E$53,Calculations!$A$3:$A$53,$B1260)</f>
        <v>3.5854985289663847E-2</v>
      </c>
      <c r="M1260" s="44">
        <f>M534/SUMIFS(M$3:M$722,$B$3:$B$722,$B1260)*SUMIFS(Calculations!$E$3:$E$53,Calculations!$A$3:$A$53,$B1260)</f>
        <v>5.0096666927515771E-2</v>
      </c>
      <c r="N1260" s="44">
        <f>N534/SUMIFS(N$3:N$722,$B$3:$B$722,$B1260)*SUMIFS(Calculations!$E$3:$E$53,Calculations!$A$3:$A$53,$B1260)</f>
        <v>6.4173141654447291E-2</v>
      </c>
      <c r="O1260" s="44">
        <f>O534/SUMIFS(O$3:O$722,$B$3:$B$722,$B1260)*SUMIFS(Calculations!$E$3:$E$53,Calculations!$A$3:$A$53,$B1260)</f>
        <v>6.4366187485784265E-2</v>
      </c>
      <c r="P1260" s="44">
        <f>P534/SUMIFS(P$3:P$722,$B$3:$B$722,$B1260)*SUMIFS(Calculations!$E$3:$E$53,Calculations!$A$3:$A$53,$B1260)</f>
        <v>6.4560398742877764E-2</v>
      </c>
      <c r="Q1260" s="44">
        <f>Q534/SUMIFS(Q$3:Q$722,$B$3:$B$722,$B1260)*SUMIFS(Calculations!$E$3:$E$53,Calculations!$A$3:$A$53,$B1260)</f>
        <v>6.4671181045775017E-2</v>
      </c>
      <c r="R1260" s="44">
        <f>R534/SUMIFS(R$3:R$722,$B$3:$B$722,$B1260)*SUMIFS(Calculations!$E$3:$E$53,Calculations!$A$3:$A$53,$B1260)</f>
        <v>6.4782344183384688E-2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0.45714368658337434</v>
      </c>
      <c r="G1261" s="44">
        <f>G535/SUMIFS(G$3:G$722,$B$3:$B$722,$B1261)*SUMIFS(Calculations!$E$3:$E$53,Calculations!$A$3:$A$53,$B1261)</f>
        <v>0.50695086076507068</v>
      </c>
      <c r="H1261" s="44">
        <f>H535/SUMIFS(H$3:H$722,$B$3:$B$722,$B1261)*SUMIFS(Calculations!$E$3:$E$53,Calculations!$A$3:$A$53,$B1261)</f>
        <v>0.55282458881287377</v>
      </c>
      <c r="I1261" s="44">
        <f>I535/SUMIFS(I$3:I$722,$B$3:$B$722,$B1261)*SUMIFS(Calculations!$E$3:$E$53,Calculations!$A$3:$A$53,$B1261)</f>
        <v>0.56327671018015513</v>
      </c>
      <c r="J1261" s="44">
        <f>J535/SUMIFS(J$3:J$722,$B$3:$B$722,$B1261)*SUMIFS(Calculations!$E$3:$E$53,Calculations!$A$3:$A$53,$B1261)</f>
        <v>0.57410211963967694</v>
      </c>
      <c r="K1261" s="44">
        <f>K535/SUMIFS(K$3:K$722,$B$3:$B$722,$B1261)*SUMIFS(Calculations!$E$3:$E$53,Calculations!$A$3:$A$53,$B1261)</f>
        <v>0.56417008658782697</v>
      </c>
      <c r="L1261" s="44">
        <f>L535/SUMIFS(L$3:L$722,$B$3:$B$722,$B1261)*SUMIFS(Calculations!$E$3:$E$53,Calculations!$A$3:$A$53,$B1261)</f>
        <v>0.55388473674080396</v>
      </c>
      <c r="M1261" s="44">
        <f>M535/SUMIFS(M$3:M$722,$B$3:$B$722,$B1261)*SUMIFS(Calculations!$E$3:$E$53,Calculations!$A$3:$A$53,$B1261)</f>
        <v>0.54485531392884812</v>
      </c>
      <c r="N1261" s="44">
        <f>N535/SUMIFS(N$3:N$722,$B$3:$B$722,$B1261)*SUMIFS(Calculations!$E$3:$E$53,Calculations!$A$3:$A$53,$B1261)</f>
        <v>0.53593063457964429</v>
      </c>
      <c r="O1261" s="44">
        <f>O535/SUMIFS(O$3:O$722,$B$3:$B$722,$B1261)*SUMIFS(Calculations!$E$3:$E$53,Calculations!$A$3:$A$53,$B1261)</f>
        <v>0.53677203520977013</v>
      </c>
      <c r="P1261" s="44">
        <f>P535/SUMIFS(P$3:P$722,$B$3:$B$722,$B1261)*SUMIFS(Calculations!$E$3:$E$53,Calculations!$A$3:$A$53,$B1261)</f>
        <v>0.53761851541068562</v>
      </c>
      <c r="Q1261" s="44">
        <f>Q535/SUMIFS(Q$3:Q$722,$B$3:$B$722,$B1261)*SUMIFS(Calculations!$E$3:$E$53,Calculations!$A$3:$A$53,$B1261)</f>
        <v>0.53188828447481395</v>
      </c>
      <c r="R1261" s="44">
        <f>R535/SUMIFS(R$3:R$722,$B$3:$B$722,$B1261)*SUMIFS(Calculations!$E$3:$E$53,Calculations!$A$3:$A$53,$B1261)</f>
        <v>0.52613835480734494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2.5057490931375149E-3</v>
      </c>
      <c r="G1262" s="44">
        <f>G536/SUMIFS(G$3:G$722,$B$3:$B$722,$B1262)*SUMIFS(Calculations!$E$3:$E$53,Calculations!$A$3:$A$53,$B1262)</f>
        <v>1.9731941660586136E-3</v>
      </c>
      <c r="H1262" s="44">
        <f>H536/SUMIFS(H$3:H$722,$B$3:$B$722,$B1262)*SUMIFS(Calculations!$E$3:$E$53,Calculations!$A$3:$A$53,$B1262)</f>
        <v>1.4826969576401299E-3</v>
      </c>
      <c r="I1262" s="44">
        <f>I536/SUMIFS(I$3:I$722,$B$3:$B$722,$B1262)*SUMIFS(Calculations!$E$3:$E$53,Calculations!$A$3:$A$53,$B1262)</f>
        <v>1.4744141220108518E-3</v>
      </c>
      <c r="J1262" s="44">
        <f>J536/SUMIFS(J$3:J$722,$B$3:$B$722,$B1262)*SUMIFS(Calculations!$E$3:$E$53,Calculations!$A$3:$A$53,$B1262)</f>
        <v>1.4658354723738954E-3</v>
      </c>
      <c r="K1262" s="44">
        <f>K536/SUMIFS(K$3:K$722,$B$3:$B$722,$B1262)*SUMIFS(Calculations!$E$3:$E$53,Calculations!$A$3:$A$53,$B1262)</f>
        <v>1.4914522544243042E-3</v>
      </c>
      <c r="L1262" s="44">
        <f>L536/SUMIFS(L$3:L$722,$B$3:$B$722,$B1262)*SUMIFS(Calculations!$E$3:$E$53,Calculations!$A$3:$A$53,$B1262)</f>
        <v>1.5179803140841861E-3</v>
      </c>
      <c r="M1262" s="44">
        <f>M536/SUMIFS(M$3:M$722,$B$3:$B$722,$B1262)*SUMIFS(Calculations!$E$3:$E$53,Calculations!$A$3:$A$53,$B1262)</f>
        <v>1.499342824612107E-3</v>
      </c>
      <c r="N1262" s="44">
        <f>N536/SUMIFS(N$3:N$722,$B$3:$B$722,$B1262)*SUMIFS(Calculations!$E$3:$E$53,Calculations!$A$3:$A$53,$B1262)</f>
        <v>1.4809215344724735E-3</v>
      </c>
      <c r="O1262" s="44">
        <f>O536/SUMIFS(O$3:O$722,$B$3:$B$722,$B1262)*SUMIFS(Calculations!$E$3:$E$53,Calculations!$A$3:$A$53,$B1262)</f>
        <v>1.4853782743262953E-3</v>
      </c>
      <c r="P1262" s="44">
        <f>P536/SUMIFS(P$3:P$722,$B$3:$B$722,$B1262)*SUMIFS(Calculations!$E$3:$E$53,Calculations!$A$3:$A$53,$B1262)</f>
        <v>1.4898619197049857E-3</v>
      </c>
      <c r="Q1262" s="44">
        <f>Q536/SUMIFS(Q$3:Q$722,$B$3:$B$722,$B1262)*SUMIFS(Calculations!$E$3:$E$53,Calculations!$A$3:$A$53,$B1262)</f>
        <v>1.4924183639123006E-3</v>
      </c>
      <c r="R1262" s="44">
        <f>R536/SUMIFS(R$3:R$722,$B$3:$B$722,$B1262)*SUMIFS(Calculations!$E$3:$E$53,Calculations!$A$3:$A$53,$B1262)</f>
        <v>1.4949835963707083E-3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0.26131645378304319</v>
      </c>
      <c r="G1263" s="44">
        <f>G537/SUMIFS(G$3:G$722,$B$3:$B$722,$B1263)*SUMIFS(Calculations!$E$3:$E$53,Calculations!$A$3:$A$53,$B1263)</f>
        <v>0.23688299613711328</v>
      </c>
      <c r="H1263" s="44">
        <f>H537/SUMIFS(H$3:H$722,$B$3:$B$722,$B1263)*SUMIFS(Calculations!$E$3:$E$53,Calculations!$A$3:$A$53,$B1263)</f>
        <v>0.21437913379736198</v>
      </c>
      <c r="I1263" s="44">
        <f>I537/SUMIFS(I$3:I$722,$B$3:$B$722,$B1263)*SUMIFS(Calculations!$E$3:$E$53,Calculations!$A$3:$A$53,$B1263)</f>
        <v>0.18800495561898692</v>
      </c>
      <c r="J1263" s="44">
        <f>J537/SUMIFS(J$3:J$722,$B$3:$B$722,$B1263)*SUMIFS(Calculations!$E$3:$E$53,Calculations!$A$3:$A$53,$B1263)</f>
        <v>0.16068884744279963</v>
      </c>
      <c r="K1263" s="44">
        <f>K537/SUMIFS(K$3:K$722,$B$3:$B$722,$B1263)*SUMIFS(Calculations!$E$3:$E$53,Calculations!$A$3:$A$53,$B1263)</f>
        <v>0.16349702834744598</v>
      </c>
      <c r="L1263" s="44">
        <f>L537/SUMIFS(L$3:L$722,$B$3:$B$722,$B1263)*SUMIFS(Calculations!$E$3:$E$53,Calculations!$A$3:$A$53,$B1263)</f>
        <v>0.16640510596732833</v>
      </c>
      <c r="M1263" s="44">
        <f>M537/SUMIFS(M$3:M$722,$B$3:$B$722,$B1263)*SUMIFS(Calculations!$E$3:$E$53,Calculations!$A$3:$A$53,$B1263)</f>
        <v>0.16543430570886106</v>
      </c>
      <c r="N1263" s="44">
        <f>N537/SUMIFS(N$3:N$722,$B$3:$B$722,$B1263)*SUMIFS(Calculations!$E$3:$E$53,Calculations!$A$3:$A$53,$B1263)</f>
        <v>0.16447476696542421</v>
      </c>
      <c r="O1263" s="44">
        <f>O537/SUMIFS(O$3:O$722,$B$3:$B$722,$B1263)*SUMIFS(Calculations!$E$3:$E$53,Calculations!$A$3:$A$53,$B1263)</f>
        <v>0.16496974339180454</v>
      </c>
      <c r="P1263" s="44">
        <f>P537/SUMIFS(P$3:P$722,$B$3:$B$722,$B1263)*SUMIFS(Calculations!$E$3:$E$53,Calculations!$A$3:$A$53,$B1263)</f>
        <v>0.16546770801156976</v>
      </c>
      <c r="Q1263" s="44">
        <f>Q537/SUMIFS(Q$3:Q$722,$B$3:$B$722,$B1263)*SUMIFS(Calculations!$E$3:$E$53,Calculations!$A$3:$A$53,$B1263)</f>
        <v>0.16575163295659259</v>
      </c>
      <c r="R1263" s="44">
        <f>R537/SUMIFS(R$3:R$722,$B$3:$B$722,$B1263)*SUMIFS(Calculations!$E$3:$E$53,Calculations!$A$3:$A$53,$B1263)</f>
        <v>0.16603653394627202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8.0307656604386192E-3</v>
      </c>
      <c r="G1265" s="44">
        <f>G539/SUMIFS(G$3:G$722,$B$3:$B$722,$B1265)*SUMIFS(Calculations!$E$3:$E$53,Calculations!$A$3:$A$53,$B1265)</f>
        <v>7.6426990848691666E-3</v>
      </c>
      <c r="H1265" s="44">
        <f>H539/SUMIFS(H$3:H$722,$B$3:$B$722,$B1265)*SUMIFS(Calculations!$E$3:$E$53,Calculations!$A$3:$A$53,$B1265)</f>
        <v>7.2852794792683017E-3</v>
      </c>
      <c r="I1265" s="44">
        <f>I539/SUMIFS(I$3:I$722,$B$3:$B$722,$B1265)*SUMIFS(Calculations!$E$3:$E$53,Calculations!$A$3:$A$53,$B1265)</f>
        <v>7.469701091363393E-3</v>
      </c>
      <c r="J1265" s="44">
        <f>J539/SUMIFS(J$3:J$722,$B$3:$B$722,$B1265)*SUMIFS(Calculations!$E$3:$E$53,Calculations!$A$3:$A$53,$B1265)</f>
        <v>7.660709155081824E-3</v>
      </c>
      <c r="K1265" s="44">
        <f>K539/SUMIFS(K$3:K$722,$B$3:$B$722,$B1265)*SUMIFS(Calculations!$E$3:$E$53,Calculations!$A$3:$A$53,$B1265)</f>
        <v>7.7945868790664213E-3</v>
      </c>
      <c r="L1265" s="44">
        <f>L539/SUMIFS(L$3:L$722,$B$3:$B$722,$B1265)*SUMIFS(Calculations!$E$3:$E$53,Calculations!$A$3:$A$53,$B1265)</f>
        <v>7.9332270971080102E-3</v>
      </c>
      <c r="M1265" s="44">
        <f>M539/SUMIFS(M$3:M$722,$B$3:$B$722,$B1265)*SUMIFS(Calculations!$E$3:$E$53,Calculations!$A$3:$A$53,$B1265)</f>
        <v>7.8869449901282866E-3</v>
      </c>
      <c r="N1265" s="44">
        <f>N539/SUMIFS(N$3:N$722,$B$3:$B$722,$B1265)*SUMIFS(Calculations!$E$3:$E$53,Calculations!$A$3:$A$53,$B1265)</f>
        <v>7.8411997666514733E-3</v>
      </c>
      <c r="O1265" s="44">
        <f>O539/SUMIFS(O$3:O$722,$B$3:$B$722,$B1265)*SUMIFS(Calculations!$E$3:$E$53,Calculations!$A$3:$A$53,$B1265)</f>
        <v>7.8580546271172173E-3</v>
      </c>
      <c r="P1265" s="44">
        <f>P539/SUMIFS(P$3:P$722,$B$3:$B$722,$B1265)*SUMIFS(Calculations!$E$3:$E$53,Calculations!$A$3:$A$53,$B1265)</f>
        <v>7.8750112410804242E-3</v>
      </c>
      <c r="Q1265" s="44">
        <f>Q539/SUMIFS(Q$3:Q$722,$B$3:$B$722,$B1265)*SUMIFS(Calculations!$E$3:$E$53,Calculations!$A$3:$A$53,$B1265)</f>
        <v>7.9236860389550242E-3</v>
      </c>
      <c r="R1265" s="44">
        <f>R539/SUMIFS(R$3:R$722,$B$3:$B$722,$B1265)*SUMIFS(Calculations!$E$3:$E$53,Calculations!$A$3:$A$53,$B1265)</f>
        <v>7.9725281654747741E-3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2.2277939999713128E-3</v>
      </c>
      <c r="G1266" s="44">
        <f>G540/SUMIFS(G$3:G$722,$B$3:$B$722,$B1266)*SUMIFS(Calculations!$E$3:$E$53,Calculations!$A$3:$A$53,$B1266)</f>
        <v>2.6631022900949694E-3</v>
      </c>
      <c r="H1266" s="44">
        <f>H540/SUMIFS(H$3:H$722,$B$3:$B$722,$B1266)*SUMIFS(Calculations!$E$3:$E$53,Calculations!$A$3:$A$53,$B1266)</f>
        <v>3.0640327674041055E-3</v>
      </c>
      <c r="I1266" s="44">
        <f>I540/SUMIFS(I$3:I$722,$B$3:$B$722,$B1266)*SUMIFS(Calculations!$E$3:$E$53,Calculations!$A$3:$A$53,$B1266)</f>
        <v>3.6920816728518964E-3</v>
      </c>
      <c r="J1266" s="44">
        <f>J540/SUMIFS(J$3:J$722,$B$3:$B$722,$B1266)*SUMIFS(Calculations!$E$3:$E$53,Calculations!$A$3:$A$53,$B1266)</f>
        <v>4.3425607787834098E-3</v>
      </c>
      <c r="K1266" s="44">
        <f>K540/SUMIFS(K$3:K$722,$B$3:$B$722,$B1266)*SUMIFS(Calculations!$E$3:$E$53,Calculations!$A$3:$A$53,$B1266)</f>
        <v>5.1115930567800488E-3</v>
      </c>
      <c r="L1266" s="44">
        <f>L540/SUMIFS(L$3:L$722,$B$3:$B$722,$B1266)*SUMIFS(Calculations!$E$3:$E$53,Calculations!$A$3:$A$53,$B1266)</f>
        <v>5.9079824748937138E-3</v>
      </c>
      <c r="M1266" s="44">
        <f>M540/SUMIFS(M$3:M$722,$B$3:$B$722,$B1266)*SUMIFS(Calculations!$E$3:$E$53,Calculations!$A$3:$A$53,$B1266)</f>
        <v>6.762844990281308E-3</v>
      </c>
      <c r="N1266" s="44">
        <f>N540/SUMIFS(N$3:N$722,$B$3:$B$722,$B1266)*SUMIFS(Calculations!$E$3:$E$53,Calculations!$A$3:$A$53,$B1266)</f>
        <v>7.6077908961686988E-3</v>
      </c>
      <c r="O1266" s="44">
        <f>O540/SUMIFS(O$3:O$722,$B$3:$B$722,$B1266)*SUMIFS(Calculations!$E$3:$E$53,Calculations!$A$3:$A$53,$B1266)</f>
        <v>8.7097186007405614E-3</v>
      </c>
      <c r="P1266" s="44">
        <f>P540/SUMIFS(P$3:P$722,$B$3:$B$722,$B1266)*SUMIFS(Calculations!$E$3:$E$53,Calculations!$A$3:$A$53,$B1266)</f>
        <v>9.8182986889451315E-3</v>
      </c>
      <c r="Q1266" s="44">
        <f>Q540/SUMIFS(Q$3:Q$722,$B$3:$B$722,$B1266)*SUMIFS(Calculations!$E$3:$E$53,Calculations!$A$3:$A$53,$B1266)</f>
        <v>1.1128163646320169E-2</v>
      </c>
      <c r="R1266" s="44">
        <f>R540/SUMIFS(R$3:R$722,$B$3:$B$722,$B1266)*SUMIFS(Calculations!$E$3:$E$53,Calculations!$A$3:$A$53,$B1266)</f>
        <v>1.2442531507419847E-2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3.5659817342524358E-4</v>
      </c>
      <c r="G1268" s="44">
        <f>G542/SUMIFS(G$3:G$722,$B$3:$B$722,$B1268)*SUMIFS(Calculations!$E$3:$E$53,Calculations!$A$3:$A$53,$B1268)</f>
        <v>3.419419176109376E-4</v>
      </c>
      <c r="H1268" s="44">
        <f>H542/SUMIFS(H$3:H$722,$B$3:$B$722,$B1268)*SUMIFS(Calculations!$E$3:$E$53,Calculations!$A$3:$A$53,$B1268)</f>
        <v>3.2844311739850567E-4</v>
      </c>
      <c r="I1268" s="44">
        <f>I542/SUMIFS(I$3:I$722,$B$3:$B$722,$B1268)*SUMIFS(Calculations!$E$3:$E$53,Calculations!$A$3:$A$53,$B1268)</f>
        <v>3.342086097914328E-4</v>
      </c>
      <c r="J1268" s="44">
        <f>J542/SUMIFS(J$3:J$722,$B$3:$B$722,$B1268)*SUMIFS(Calculations!$E$3:$E$53,Calculations!$A$3:$A$53,$B1268)</f>
        <v>3.4018001154768955E-4</v>
      </c>
      <c r="K1268" s="44">
        <f>K542/SUMIFS(K$3:K$722,$B$3:$B$722,$B1268)*SUMIFS(Calculations!$E$3:$E$53,Calculations!$A$3:$A$53,$B1268)</f>
        <v>3.4439755316597118E-4</v>
      </c>
      <c r="L1268" s="44">
        <f>L542/SUMIFS(L$3:L$722,$B$3:$B$722,$B1268)*SUMIFS(Calculations!$E$3:$E$53,Calculations!$A$3:$A$53,$B1268)</f>
        <v>3.4876512733854451E-4</v>
      </c>
      <c r="M1268" s="44">
        <f>M542/SUMIFS(M$3:M$722,$B$3:$B$722,$B1268)*SUMIFS(Calculations!$E$3:$E$53,Calculations!$A$3:$A$53,$B1268)</f>
        <v>3.4499968605285501E-4</v>
      </c>
      <c r="N1268" s="44">
        <f>N542/SUMIFS(N$3:N$722,$B$3:$B$722,$B1268)*SUMIFS(Calculations!$E$3:$E$53,Calculations!$A$3:$A$53,$B1268)</f>
        <v>3.4127792478606226E-4</v>
      </c>
      <c r="O1268" s="44">
        <f>O542/SUMIFS(O$3:O$722,$B$3:$B$722,$B1268)*SUMIFS(Calculations!$E$3:$E$53,Calculations!$A$3:$A$53,$B1268)</f>
        <v>3.405973732280517E-4</v>
      </c>
      <c r="P1268" s="44">
        <f>P542/SUMIFS(P$3:P$722,$B$3:$B$722,$B1268)*SUMIFS(Calculations!$E$3:$E$53,Calculations!$A$3:$A$53,$B1268)</f>
        <v>3.3991271315182627E-4</v>
      </c>
      <c r="Q1268" s="44">
        <f>Q542/SUMIFS(Q$3:Q$722,$B$3:$B$722,$B1268)*SUMIFS(Calculations!$E$3:$E$53,Calculations!$A$3:$A$53,$B1268)</f>
        <v>3.3879847333887912E-4</v>
      </c>
      <c r="R1268" s="44">
        <f>R542/SUMIFS(R$3:R$722,$B$3:$B$722,$B1268)*SUMIFS(Calculations!$E$3:$E$53,Calculations!$A$3:$A$53,$B1268)</f>
        <v>3.3768040311992295E-4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WV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WV</v>
      </c>
      <c r="C7" s="1">
        <f t="shared" ref="C7:AE7" si="3">SUMIFS(C$20:C$119,$B$20:$B$119,$B$7,$A$20:$A$119,$A$7)</f>
        <v>53623093</v>
      </c>
      <c r="D7" s="1">
        <f t="shared" si="3"/>
        <v>46961239</v>
      </c>
      <c r="E7" s="1">
        <f t="shared" si="3"/>
        <v>48340675</v>
      </c>
      <c r="F7" s="1">
        <f t="shared" si="3"/>
        <v>47209794</v>
      </c>
      <c r="G7" s="1">
        <f t="shared" si="3"/>
        <v>53640349</v>
      </c>
      <c r="H7" s="1">
        <f t="shared" si="3"/>
        <v>51295732</v>
      </c>
      <c r="I7" s="1">
        <f t="shared" si="3"/>
        <v>57895225</v>
      </c>
      <c r="J7" s="1">
        <f t="shared" si="3"/>
        <v>62109699</v>
      </c>
      <c r="K7" s="1">
        <f t="shared" si="3"/>
        <v>63208614</v>
      </c>
      <c r="L7" s="1">
        <f t="shared" si="3"/>
        <v>64171644</v>
      </c>
      <c r="M7" s="1">
        <f t="shared" si="3"/>
        <v>61816671</v>
      </c>
      <c r="N7" s="1">
        <f t="shared" si="3"/>
        <v>51213230</v>
      </c>
      <c r="O7" s="1">
        <f t="shared" si="3"/>
        <v>63078305</v>
      </c>
      <c r="P7" s="1">
        <f t="shared" si="3"/>
        <v>63204176</v>
      </c>
      <c r="Q7" s="1">
        <f t="shared" si="3"/>
        <v>57282012</v>
      </c>
      <c r="R7" s="1">
        <f t="shared" si="3"/>
        <v>60019313</v>
      </c>
      <c r="S7" s="1">
        <f t="shared" si="3"/>
        <v>57861944</v>
      </c>
      <c r="T7" s="1">
        <f t="shared" si="3"/>
        <v>56496420</v>
      </c>
      <c r="U7" s="1">
        <f t="shared" si="3"/>
        <v>53754335</v>
      </c>
      <c r="V7" s="1">
        <f t="shared" si="3"/>
        <v>37939920</v>
      </c>
      <c r="W7" s="1">
        <f t="shared" si="3"/>
        <v>46051539</v>
      </c>
      <c r="X7" s="1">
        <f t="shared" si="3"/>
        <v>45120516</v>
      </c>
      <c r="Y7" s="1">
        <f t="shared" si="3"/>
        <v>39904841</v>
      </c>
      <c r="Z7" s="1">
        <f t="shared" si="3"/>
        <v>41745993</v>
      </c>
      <c r="AA7" s="1">
        <f t="shared" si="3"/>
        <v>45541237</v>
      </c>
      <c r="AB7" s="1">
        <f t="shared" si="3"/>
        <v>37228456</v>
      </c>
      <c r="AC7" s="1">
        <f t="shared" si="3"/>
        <v>41385191</v>
      </c>
      <c r="AD7" s="1">
        <f t="shared" si="3"/>
        <v>39070517</v>
      </c>
      <c r="AE7" s="1">
        <f t="shared" si="3"/>
        <v>31217329</v>
      </c>
      <c r="AF7" s="48">
        <f>AVERAGE(U7:AE7)</f>
        <v>41723624.909090906</v>
      </c>
      <c r="AG7" s="48">
        <f t="shared" ref="AG7:BK7" si="4">AF7</f>
        <v>41723624.909090906</v>
      </c>
      <c r="AH7" s="48">
        <f t="shared" si="4"/>
        <v>41723624.909090906</v>
      </c>
      <c r="AI7" s="48">
        <f t="shared" si="4"/>
        <v>41723624.909090906</v>
      </c>
      <c r="AJ7" s="48">
        <f t="shared" si="4"/>
        <v>41723624.909090906</v>
      </c>
      <c r="AK7" s="48">
        <f t="shared" si="4"/>
        <v>41723624.909090906</v>
      </c>
      <c r="AL7" s="48">
        <f t="shared" si="4"/>
        <v>41723624.909090906</v>
      </c>
      <c r="AM7" s="48">
        <f t="shared" si="4"/>
        <v>41723624.909090906</v>
      </c>
      <c r="AN7" s="48">
        <f t="shared" si="4"/>
        <v>41723624.909090906</v>
      </c>
      <c r="AO7" s="48">
        <f t="shared" si="4"/>
        <v>41723624.909090906</v>
      </c>
      <c r="AP7" s="48">
        <f t="shared" si="4"/>
        <v>41723624.909090906</v>
      </c>
      <c r="AQ7" s="48">
        <f t="shared" si="4"/>
        <v>41723624.909090906</v>
      </c>
      <c r="AR7" s="48">
        <f t="shared" si="4"/>
        <v>41723624.909090906</v>
      </c>
      <c r="AS7" s="48">
        <f t="shared" si="4"/>
        <v>41723624.909090906</v>
      </c>
      <c r="AT7" s="48">
        <f t="shared" si="4"/>
        <v>41723624.909090906</v>
      </c>
      <c r="AU7" s="48">
        <f t="shared" si="4"/>
        <v>41723624.909090906</v>
      </c>
      <c r="AV7" s="48">
        <f t="shared" si="4"/>
        <v>41723624.909090906</v>
      </c>
      <c r="AW7" s="48">
        <f t="shared" si="4"/>
        <v>41723624.909090906</v>
      </c>
      <c r="AX7" s="48">
        <f t="shared" si="4"/>
        <v>41723624.909090906</v>
      </c>
      <c r="AY7" s="48">
        <f t="shared" si="4"/>
        <v>41723624.909090906</v>
      </c>
      <c r="AZ7" s="48">
        <f t="shared" si="4"/>
        <v>41723624.909090906</v>
      </c>
      <c r="BA7" s="48">
        <f t="shared" si="4"/>
        <v>41723624.909090906</v>
      </c>
      <c r="BB7" s="48">
        <f t="shared" si="4"/>
        <v>41723624.909090906</v>
      </c>
      <c r="BC7" s="48">
        <f t="shared" si="4"/>
        <v>41723624.909090906</v>
      </c>
      <c r="BD7" s="48">
        <f t="shared" si="4"/>
        <v>41723624.909090906</v>
      </c>
      <c r="BE7" s="48">
        <f t="shared" si="4"/>
        <v>41723624.909090906</v>
      </c>
      <c r="BF7" s="48">
        <f t="shared" si="4"/>
        <v>41723624.909090906</v>
      </c>
      <c r="BG7" s="48">
        <f t="shared" si="4"/>
        <v>41723624.909090906</v>
      </c>
      <c r="BH7" s="48">
        <f t="shared" si="4"/>
        <v>41723624.909090906</v>
      </c>
      <c r="BI7" s="48">
        <f t="shared" si="4"/>
        <v>41723624.909090906</v>
      </c>
      <c r="BJ7" s="48">
        <f t="shared" si="4"/>
        <v>41723624.909090906</v>
      </c>
      <c r="BK7" s="48">
        <f t="shared" si="4"/>
        <v>41723624.909090906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WV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397</v>
      </c>
      <c r="AE10" s="29">
        <f t="shared" si="6"/>
        <v>8784</v>
      </c>
      <c r="AF10" s="35">
        <f t="shared" ref="AF10:BK10" si="7">AE10</f>
        <v>8784</v>
      </c>
      <c r="AG10" s="35">
        <f t="shared" si="7"/>
        <v>8784</v>
      </c>
      <c r="AH10" s="35">
        <f t="shared" si="7"/>
        <v>8784</v>
      </c>
      <c r="AI10" s="35">
        <f t="shared" si="7"/>
        <v>8784</v>
      </c>
      <c r="AJ10" s="35">
        <f t="shared" si="7"/>
        <v>8784</v>
      </c>
      <c r="AK10" s="35">
        <f t="shared" si="7"/>
        <v>8784</v>
      </c>
      <c r="AL10" s="35">
        <f t="shared" si="7"/>
        <v>8784</v>
      </c>
      <c r="AM10" s="35">
        <f t="shared" si="7"/>
        <v>8784</v>
      </c>
      <c r="AN10" s="35">
        <f t="shared" si="7"/>
        <v>8784</v>
      </c>
      <c r="AO10" s="35">
        <f t="shared" si="7"/>
        <v>8784</v>
      </c>
      <c r="AP10" s="35">
        <f t="shared" si="7"/>
        <v>8784</v>
      </c>
      <c r="AQ10" s="35">
        <f t="shared" si="7"/>
        <v>8784</v>
      </c>
      <c r="AR10" s="35">
        <f t="shared" si="7"/>
        <v>8784</v>
      </c>
      <c r="AS10" s="35">
        <f t="shared" si="7"/>
        <v>8784</v>
      </c>
      <c r="AT10" s="35">
        <f t="shared" si="7"/>
        <v>8784</v>
      </c>
      <c r="AU10" s="35">
        <f t="shared" si="7"/>
        <v>8784</v>
      </c>
      <c r="AV10" s="35">
        <f t="shared" si="7"/>
        <v>8784</v>
      </c>
      <c r="AW10" s="35">
        <f t="shared" si="7"/>
        <v>8784</v>
      </c>
      <c r="AX10" s="35">
        <f t="shared" si="7"/>
        <v>8784</v>
      </c>
      <c r="AY10" s="35">
        <f t="shared" si="7"/>
        <v>8784</v>
      </c>
      <c r="AZ10" s="35">
        <f t="shared" si="7"/>
        <v>8784</v>
      </c>
      <c r="BA10" s="35">
        <f t="shared" si="7"/>
        <v>8784</v>
      </c>
      <c r="BB10" s="35">
        <f t="shared" si="7"/>
        <v>8784</v>
      </c>
      <c r="BC10" s="35">
        <f t="shared" si="7"/>
        <v>8784</v>
      </c>
      <c r="BD10" s="35">
        <f t="shared" si="7"/>
        <v>8784</v>
      </c>
      <c r="BE10" s="35">
        <f t="shared" si="7"/>
        <v>8784</v>
      </c>
      <c r="BF10" s="35">
        <f t="shared" si="7"/>
        <v>8784</v>
      </c>
      <c r="BG10" s="35">
        <f t="shared" si="7"/>
        <v>8784</v>
      </c>
      <c r="BH10" s="35">
        <f t="shared" si="7"/>
        <v>8784</v>
      </c>
      <c r="BI10" s="35">
        <f t="shared" si="7"/>
        <v>8784</v>
      </c>
      <c r="BJ10" s="35">
        <f t="shared" si="7"/>
        <v>8784</v>
      </c>
      <c r="BK10" s="35">
        <f t="shared" si="7"/>
        <v>8784</v>
      </c>
    </row>
    <row r="11" spans="1:63">
      <c r="A11" s="1" t="s">
        <v>546</v>
      </c>
      <c r="B11" s="29" t="str">
        <f>About!B2</f>
        <v>WV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10</v>
      </c>
      <c r="AE11" s="29">
        <f t="shared" si="8"/>
        <v>246</v>
      </c>
      <c r="AF11" s="35">
        <f>AVERAGE(W11:AE11)</f>
        <v>28.444444444444443</v>
      </c>
      <c r="AG11" s="35">
        <f t="shared" ref="AG11:BK11" si="9">AF11</f>
        <v>28.444444444444443</v>
      </c>
      <c r="AH11" s="35">
        <f t="shared" si="9"/>
        <v>28.444444444444443</v>
      </c>
      <c r="AI11" s="35">
        <f t="shared" si="9"/>
        <v>28.444444444444443</v>
      </c>
      <c r="AJ11" s="35">
        <f t="shared" si="9"/>
        <v>28.444444444444443</v>
      </c>
      <c r="AK11" s="35">
        <f t="shared" si="9"/>
        <v>28.444444444444443</v>
      </c>
      <c r="AL11" s="35">
        <f t="shared" si="9"/>
        <v>28.444444444444443</v>
      </c>
      <c r="AM11" s="35">
        <f t="shared" si="9"/>
        <v>28.444444444444443</v>
      </c>
      <c r="AN11" s="35">
        <f t="shared" si="9"/>
        <v>28.444444444444443</v>
      </c>
      <c r="AO11" s="35">
        <f t="shared" si="9"/>
        <v>28.444444444444443</v>
      </c>
      <c r="AP11" s="35">
        <f t="shared" si="9"/>
        <v>28.444444444444443</v>
      </c>
      <c r="AQ11" s="35">
        <f t="shared" si="9"/>
        <v>28.444444444444443</v>
      </c>
      <c r="AR11" s="35">
        <f t="shared" si="9"/>
        <v>28.444444444444443</v>
      </c>
      <c r="AS11" s="35">
        <f t="shared" si="9"/>
        <v>28.444444444444443</v>
      </c>
      <c r="AT11" s="35">
        <f t="shared" si="9"/>
        <v>28.444444444444443</v>
      </c>
      <c r="AU11" s="35">
        <f t="shared" si="9"/>
        <v>28.444444444444443</v>
      </c>
      <c r="AV11" s="35">
        <f t="shared" si="9"/>
        <v>28.444444444444443</v>
      </c>
      <c r="AW11" s="35">
        <f t="shared" si="9"/>
        <v>28.444444444444443</v>
      </c>
      <c r="AX11" s="35">
        <f t="shared" si="9"/>
        <v>28.444444444444443</v>
      </c>
      <c r="AY11" s="35">
        <f t="shared" si="9"/>
        <v>28.444444444444443</v>
      </c>
      <c r="AZ11" s="35">
        <f t="shared" si="9"/>
        <v>28.444444444444443</v>
      </c>
      <c r="BA11" s="35">
        <f t="shared" si="9"/>
        <v>28.444444444444443</v>
      </c>
      <c r="BB11" s="35">
        <f t="shared" si="9"/>
        <v>28.444444444444443</v>
      </c>
      <c r="BC11" s="35">
        <f t="shared" si="9"/>
        <v>28.444444444444443</v>
      </c>
      <c r="BD11" s="35">
        <f t="shared" si="9"/>
        <v>28.444444444444443</v>
      </c>
      <c r="BE11" s="35">
        <f t="shared" si="9"/>
        <v>28.444444444444443</v>
      </c>
      <c r="BF11" s="35">
        <f t="shared" si="9"/>
        <v>28.444444444444443</v>
      </c>
      <c r="BG11" s="35">
        <f t="shared" si="9"/>
        <v>28.444444444444443</v>
      </c>
      <c r="BH11" s="35">
        <f t="shared" si="9"/>
        <v>28.444444444444443</v>
      </c>
      <c r="BI11" s="35">
        <f t="shared" si="9"/>
        <v>28.444444444444443</v>
      </c>
      <c r="BJ11" s="35">
        <f t="shared" si="9"/>
        <v>28.444444444444443</v>
      </c>
      <c r="BK11" s="35">
        <f t="shared" si="9"/>
        <v>28.444444444444443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WV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387</v>
      </c>
      <c r="AE14" s="29">
        <f t="shared" si="11"/>
        <v>8538</v>
      </c>
      <c r="AF14" s="29">
        <f t="shared" si="11"/>
        <v>8755.5555555555547</v>
      </c>
      <c r="AG14" s="29">
        <f t="shared" si="11"/>
        <v>8755.5555555555547</v>
      </c>
      <c r="AH14" s="29">
        <f t="shared" si="11"/>
        <v>8755.5555555555547</v>
      </c>
      <c r="AI14" s="29">
        <f t="shared" ref="AI14:BK14" si="12">IF(AI10&gt;AI11,AI10-AI11,0)</f>
        <v>8755.5555555555547</v>
      </c>
      <c r="AJ14" s="29">
        <f t="shared" si="12"/>
        <v>8755.5555555555547</v>
      </c>
      <c r="AK14" s="29">
        <f t="shared" si="12"/>
        <v>8755.5555555555547</v>
      </c>
      <c r="AL14" s="29">
        <f t="shared" si="12"/>
        <v>8755.5555555555547</v>
      </c>
      <c r="AM14" s="29">
        <f t="shared" si="12"/>
        <v>8755.5555555555547</v>
      </c>
      <c r="AN14" s="29">
        <f t="shared" si="12"/>
        <v>8755.5555555555547</v>
      </c>
      <c r="AO14" s="29">
        <f t="shared" si="12"/>
        <v>8755.5555555555547</v>
      </c>
      <c r="AP14" s="29">
        <f t="shared" si="12"/>
        <v>8755.5555555555547</v>
      </c>
      <c r="AQ14" s="29">
        <f t="shared" si="12"/>
        <v>8755.5555555555547</v>
      </c>
      <c r="AR14" s="29">
        <f t="shared" si="12"/>
        <v>8755.5555555555547</v>
      </c>
      <c r="AS14" s="29">
        <f t="shared" si="12"/>
        <v>8755.5555555555547</v>
      </c>
      <c r="AT14" s="29">
        <f t="shared" si="12"/>
        <v>8755.5555555555547</v>
      </c>
      <c r="AU14" s="29">
        <f t="shared" si="12"/>
        <v>8755.5555555555547</v>
      </c>
      <c r="AV14" s="29">
        <f t="shared" si="12"/>
        <v>8755.5555555555547</v>
      </c>
      <c r="AW14" s="29">
        <f t="shared" si="12"/>
        <v>8755.5555555555547</v>
      </c>
      <c r="AX14" s="29">
        <f t="shared" si="12"/>
        <v>8755.5555555555547</v>
      </c>
      <c r="AY14" s="29">
        <f t="shared" si="12"/>
        <v>8755.5555555555547</v>
      </c>
      <c r="AZ14" s="29">
        <f t="shared" si="12"/>
        <v>8755.5555555555547</v>
      </c>
      <c r="BA14" s="29">
        <f t="shared" si="12"/>
        <v>8755.5555555555547</v>
      </c>
      <c r="BB14" s="29">
        <f t="shared" si="12"/>
        <v>8755.5555555555547</v>
      </c>
      <c r="BC14" s="29">
        <f t="shared" si="12"/>
        <v>8755.5555555555547</v>
      </c>
      <c r="BD14" s="29">
        <f t="shared" si="12"/>
        <v>8755.5555555555547</v>
      </c>
      <c r="BE14" s="29">
        <f t="shared" si="12"/>
        <v>8755.5555555555547</v>
      </c>
      <c r="BF14" s="29">
        <f t="shared" si="12"/>
        <v>8755.5555555555547</v>
      </c>
      <c r="BG14" s="29">
        <f t="shared" si="12"/>
        <v>8755.5555555555547</v>
      </c>
      <c r="BH14" s="29">
        <f t="shared" si="12"/>
        <v>8755.5555555555547</v>
      </c>
      <c r="BI14" s="29">
        <f t="shared" si="12"/>
        <v>8755.5555555555547</v>
      </c>
      <c r="BJ14" s="29">
        <f t="shared" si="12"/>
        <v>8755.5555555555547</v>
      </c>
      <c r="BK14" s="29">
        <f t="shared" si="12"/>
        <v>8755.5555555555547</v>
      </c>
    </row>
    <row r="15" spans="1:63">
      <c r="A15" s="1" t="s">
        <v>546</v>
      </c>
      <c r="B15" s="29" t="str">
        <f>About!B2</f>
        <v>WV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726.83458803117344</v>
      </c>
      <c r="C15" s="94">
        <f t="shared" ref="C15:C30" si="1">B15/SUM($B$15:$B$30)</f>
        <v>8.2745285522674544E-2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810.74237771696119</v>
      </c>
      <c r="C16" s="9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1283.4884113975279</v>
      </c>
      <c r="C17" s="9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5371.4529668526538</v>
      </c>
      <c r="C18" s="9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411.97121938656807</v>
      </c>
      <c r="C19" s="9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44.754402734625749</v>
      </c>
      <c r="C20" s="9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50.628220679808855</v>
      </c>
      <c r="C22" s="9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50.628220679808855</v>
      </c>
      <c r="C23" s="9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33.499592520873662</v>
      </c>
      <c r="C24" s="9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726.83458803117344</v>
      </c>
      <c r="C2" s="111">
        <f>(Calculations!C60*'EIA SEDS data'!AG$6)+('EIA SEDS data'!AG$10*IF(About!$N$12,Calculations!$B114,Calculations!C92)) + 'Manual Adjustment'!$B33</f>
        <v>640.0996121031194</v>
      </c>
      <c r="D2" s="111">
        <f>(Calculations!D60*'EIA SEDS data'!AH$6)+('EIA SEDS data'!AH$10*IF(About!$N$12,Calculations!$B114,Calculations!D92)) + 'Manual Adjustment'!$B33</f>
        <v>544.66677464244697</v>
      </c>
      <c r="E2" s="111">
        <f>(Calculations!E60*'EIA SEDS data'!AI$6)+('EIA SEDS data'!AI$10*IF(About!$N$12,Calculations!$B114,Calculations!E92)) + 'Manual Adjustment'!$B33</f>
        <v>376.13367888357868</v>
      </c>
      <c r="F2" s="111">
        <f>(Calculations!F60*'EIA SEDS data'!AJ$6)+('EIA SEDS data'!AJ$10*IF(About!$N$12,Calculations!$B114,Calculations!F92)) + 'Manual Adjustment'!$B33</f>
        <v>342.86032684148961</v>
      </c>
      <c r="G2" s="111">
        <f>(Calculations!G60*'EIA SEDS data'!AK$6)+('EIA SEDS data'!AK$10*IF(About!$N$12,Calculations!$B114,Calculations!G92)) + 'Manual Adjustment'!$B33</f>
        <v>295.81949719770921</v>
      </c>
      <c r="H2" s="111">
        <f>(Calculations!H60*'EIA SEDS data'!AL$6)+('EIA SEDS data'!AL$10*IF(About!$N$12,Calculations!$B114,Calculations!H92)) + 'Manual Adjustment'!$B33</f>
        <v>309.27184064537283</v>
      </c>
      <c r="I2" s="111">
        <f>(Calculations!I60*'EIA SEDS data'!AM$6)+('EIA SEDS data'!AM$10*IF(About!$N$12,Calculations!$B114,Calculations!I92)) + 'Manual Adjustment'!$B33</f>
        <v>296.85523060174864</v>
      </c>
      <c r="J2" s="111">
        <f>(Calculations!J60*'EIA SEDS data'!AN$6)+('EIA SEDS data'!AN$10*IF(About!$N$12,Calculations!$B114,Calculations!J92)) + 'Manual Adjustment'!$B33</f>
        <v>288.79379212282947</v>
      </c>
      <c r="K2" s="111">
        <f>(Calculations!K60*'EIA SEDS data'!AO$6)+('EIA SEDS data'!AO$10*IF(About!$N$12,Calculations!$B114,Calculations!K92)) + 'Manual Adjustment'!$B33</f>
        <v>166.92056058158025</v>
      </c>
      <c r="L2" s="111">
        <f>(Calculations!L60*'EIA SEDS data'!AP$6)+('EIA SEDS data'!AP$10*IF(About!$N$12,Calculations!$B114,Calculations!L92)) + 'Manual Adjustment'!$B33</f>
        <v>38.781770031757112</v>
      </c>
      <c r="M2" s="111">
        <f>(Calculations!M60*'EIA SEDS data'!AQ$6)+('EIA SEDS data'!AQ$10*IF(About!$N$12,Calculations!$B114,Calculations!M92)) + 'Manual Adjustment'!$B33</f>
        <v>40.401826759631369</v>
      </c>
      <c r="N2" s="111">
        <f t="shared" ref="N2:AG14" si="0">M2</f>
        <v>40.401826759631369</v>
      </c>
      <c r="O2" s="111">
        <f t="shared" si="0"/>
        <v>40.401826759631369</v>
      </c>
      <c r="P2" s="111">
        <f t="shared" si="0"/>
        <v>40.401826759631369</v>
      </c>
      <c r="Q2" s="111">
        <f t="shared" si="0"/>
        <v>40.401826759631369</v>
      </c>
      <c r="R2" s="111">
        <f t="shared" si="0"/>
        <v>40.401826759631369</v>
      </c>
      <c r="S2" s="111">
        <f t="shared" si="0"/>
        <v>40.401826759631369</v>
      </c>
      <c r="T2" s="111">
        <f t="shared" si="0"/>
        <v>40.401826759631369</v>
      </c>
      <c r="U2" s="111">
        <f t="shared" si="0"/>
        <v>40.401826759631369</v>
      </c>
      <c r="V2" s="111">
        <f t="shared" si="0"/>
        <v>40.401826759631369</v>
      </c>
      <c r="W2" s="111">
        <f t="shared" si="0"/>
        <v>40.401826759631369</v>
      </c>
      <c r="X2" s="111">
        <f t="shared" si="0"/>
        <v>40.401826759631369</v>
      </c>
      <c r="Y2" s="111">
        <f t="shared" si="0"/>
        <v>40.401826759631369</v>
      </c>
      <c r="Z2" s="111">
        <f t="shared" si="0"/>
        <v>40.401826759631369</v>
      </c>
      <c r="AA2" s="111">
        <f t="shared" si="0"/>
        <v>40.401826759631369</v>
      </c>
      <c r="AB2" s="111">
        <f t="shared" si="0"/>
        <v>40.401826759631369</v>
      </c>
      <c r="AC2" s="111">
        <f t="shared" si="0"/>
        <v>40.401826759631369</v>
      </c>
      <c r="AD2" s="111">
        <f t="shared" si="0"/>
        <v>40.401826759631369</v>
      </c>
      <c r="AE2" s="111">
        <f t="shared" si="0"/>
        <v>40.401826759631369</v>
      </c>
      <c r="AF2" s="111">
        <f t="shared" si="0"/>
        <v>40.401826759631369</v>
      </c>
      <c r="AG2" s="111">
        <f t="shared" si="0"/>
        <v>40.401826759631369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810.74237771696119</v>
      </c>
      <c r="C3" s="111">
        <f>(Calculations!C61*'EIA SEDS data'!AG$6)+('EIA SEDS data'!AG$10*IF(About!$N$12,Calculations!$B115,Calculations!C93)) + 'Manual Adjustment'!$B34</f>
        <v>932.2175851272458</v>
      </c>
      <c r="D3" s="111">
        <f>(Calculations!D61*'EIA SEDS data'!AH$6)+('EIA SEDS data'!AH$10*IF(About!$N$12,Calculations!$B115,Calculations!D93)) + 'Manual Adjustment'!$B34</f>
        <v>935.24997186430551</v>
      </c>
      <c r="E3" s="111">
        <f>(Calculations!E61*'EIA SEDS data'!AI$6)+('EIA SEDS data'!AI$10*IF(About!$N$12,Calculations!$B115,Calculations!E93)) + 'Manual Adjustment'!$B34</f>
        <v>1135.8386562615708</v>
      </c>
      <c r="F3" s="111">
        <f>(Calculations!F61*'EIA SEDS data'!AJ$6)+('EIA SEDS data'!AJ$10*IF(About!$N$12,Calculations!$B115,Calculations!F93)) + 'Manual Adjustment'!$B34</f>
        <v>1212.6094357516606</v>
      </c>
      <c r="G3" s="111">
        <f>(Calculations!G61*'EIA SEDS data'!AK$6)+('EIA SEDS data'!AK$10*IF(About!$N$12,Calculations!$B115,Calculations!G93)) + 'Manual Adjustment'!$B34</f>
        <v>1233.4323081301659</v>
      </c>
      <c r="H3" s="111">
        <f>(Calculations!H61*'EIA SEDS data'!AL$6)+('EIA SEDS data'!AL$10*IF(About!$N$12,Calculations!$B115,Calculations!H93)) + 'Manual Adjustment'!$B34</f>
        <v>1311.1340427537532</v>
      </c>
      <c r="I3" s="111">
        <f>(Calculations!I61*'EIA SEDS data'!AM$6)+('EIA SEDS data'!AM$10*IF(About!$N$12,Calculations!$B115,Calculations!I93)) + 'Manual Adjustment'!$B34</f>
        <v>1257.5140143041285</v>
      </c>
      <c r="J3" s="111">
        <f>(Calculations!J61*'EIA SEDS data'!AN$6)+('EIA SEDS data'!AN$10*IF(About!$N$12,Calculations!$B115,Calculations!J93)) + 'Manual Adjustment'!$B34</f>
        <v>1223.2636677184239</v>
      </c>
      <c r="K3" s="111">
        <f>(Calculations!K61*'EIA SEDS data'!AO$6)+('EIA SEDS data'!AO$10*IF(About!$N$12,Calculations!$B115,Calculations!K93)) + 'Manual Adjustment'!$B34</f>
        <v>1314.8458547834466</v>
      </c>
      <c r="L3" s="111">
        <f>(Calculations!L61*'EIA SEDS data'!AP$6)+('EIA SEDS data'!AP$10*IF(About!$N$12,Calculations!$B115,Calculations!L93)) + 'Manual Adjustment'!$B34</f>
        <v>1469.5733288351501</v>
      </c>
      <c r="M3" s="111">
        <f>(Calculations!M61*'EIA SEDS data'!AQ$6)+('EIA SEDS data'!AQ$10*IF(About!$N$12,Calculations!$B115,Calculations!M93)) + 'Manual Adjustment'!$B34</f>
        <v>1400.6571615675371</v>
      </c>
      <c r="N3" s="111">
        <f t="shared" si="0"/>
        <v>1400.6571615675371</v>
      </c>
      <c r="O3" s="111">
        <f t="shared" si="0"/>
        <v>1400.6571615675371</v>
      </c>
      <c r="P3" s="111">
        <f t="shared" si="0"/>
        <v>1400.6571615675371</v>
      </c>
      <c r="Q3" s="111">
        <f t="shared" si="0"/>
        <v>1400.6571615675371</v>
      </c>
      <c r="R3" s="111">
        <f t="shared" si="0"/>
        <v>1400.6571615675371</v>
      </c>
      <c r="S3" s="111">
        <f t="shared" si="0"/>
        <v>1400.6571615675371</v>
      </c>
      <c r="T3" s="111">
        <f t="shared" si="0"/>
        <v>1400.6571615675371</v>
      </c>
      <c r="U3" s="111">
        <f t="shared" si="0"/>
        <v>1400.6571615675371</v>
      </c>
      <c r="V3" s="111">
        <f t="shared" si="0"/>
        <v>1400.6571615675371</v>
      </c>
      <c r="W3" s="111">
        <f t="shared" si="0"/>
        <v>1400.6571615675371</v>
      </c>
      <c r="X3" s="111">
        <f t="shared" si="0"/>
        <v>1400.6571615675371</v>
      </c>
      <c r="Y3" s="111">
        <f t="shared" si="0"/>
        <v>1400.6571615675371</v>
      </c>
      <c r="Z3" s="111">
        <f t="shared" si="0"/>
        <v>1400.6571615675371</v>
      </c>
      <c r="AA3" s="111">
        <f t="shared" si="0"/>
        <v>1400.6571615675371</v>
      </c>
      <c r="AB3" s="111">
        <f t="shared" si="0"/>
        <v>1400.6571615675371</v>
      </c>
      <c r="AC3" s="111">
        <f t="shared" si="0"/>
        <v>1400.6571615675371</v>
      </c>
      <c r="AD3" s="111">
        <f t="shared" si="0"/>
        <v>1400.6571615675371</v>
      </c>
      <c r="AE3" s="111">
        <f t="shared" si="0"/>
        <v>1400.6571615675371</v>
      </c>
      <c r="AF3" s="111">
        <f t="shared" si="0"/>
        <v>1400.6571615675371</v>
      </c>
      <c r="AG3" s="111">
        <f t="shared" si="0"/>
        <v>1400.6571615675371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1283.4884113975279</v>
      </c>
      <c r="C4" s="111">
        <f>(Calculations!C62*'EIA SEDS data'!AG$6)+('EIA SEDS data'!AG$10*IF(About!$N$12,Calculations!$B116,Calculations!C94)) + 'Manual Adjustment'!$B35</f>
        <v>1205.6368680774401</v>
      </c>
      <c r="D4" s="111">
        <f>(Calculations!D62*'EIA SEDS data'!AH$6)+('EIA SEDS data'!AH$10*IF(About!$N$12,Calculations!$B116,Calculations!D94)) + 'Manual Adjustment'!$B35</f>
        <v>1213.6038403287898</v>
      </c>
      <c r="E4" s="111">
        <f>(Calculations!E62*'EIA SEDS data'!AI$6)+('EIA SEDS data'!AI$10*IF(About!$N$12,Calculations!$B116,Calculations!E94)) + 'Manual Adjustment'!$B35</f>
        <v>1034.2449741778134</v>
      </c>
      <c r="F4" s="111">
        <f>(Calculations!F62*'EIA SEDS data'!AJ$6)+('EIA SEDS data'!AJ$10*IF(About!$N$12,Calculations!$B116,Calculations!F94)) + 'Manual Adjustment'!$B35</f>
        <v>973.84851143247693</v>
      </c>
      <c r="G4" s="111">
        <f>(Calculations!G62*'EIA SEDS data'!AK$6)+('EIA SEDS data'!AK$10*IF(About!$N$12,Calculations!$B116,Calculations!G94)) + 'Manual Adjustment'!$B35</f>
        <v>1041.3487391763072</v>
      </c>
      <c r="H4" s="111">
        <f>(Calculations!H62*'EIA SEDS data'!AL$6)+('EIA SEDS data'!AL$10*IF(About!$N$12,Calculations!$B116,Calculations!H94)) + 'Manual Adjustment'!$B35</f>
        <v>834.253447487156</v>
      </c>
      <c r="I4" s="111">
        <f>(Calculations!I62*'EIA SEDS data'!AM$6)+('EIA SEDS data'!AM$10*IF(About!$N$12,Calculations!$B116,Calculations!I94)) + 'Manual Adjustment'!$B35</f>
        <v>917.02967306590108</v>
      </c>
      <c r="J4" s="111">
        <f>(Calculations!J62*'EIA SEDS data'!AN$6)+('EIA SEDS data'!AN$10*IF(About!$N$12,Calculations!$B116,Calculations!J94)) + 'Manual Adjustment'!$B35</f>
        <v>904.4664677225586</v>
      </c>
      <c r="K4" s="111">
        <f>(Calculations!K62*'EIA SEDS data'!AO$6)+('EIA SEDS data'!AO$10*IF(About!$N$12,Calculations!$B116,Calculations!K94)) + 'Manual Adjustment'!$B35</f>
        <v>968.80322869576162</v>
      </c>
      <c r="L4" s="111">
        <f>(Calculations!L62*'EIA SEDS data'!AP$6)+('EIA SEDS data'!AP$10*IF(About!$N$12,Calculations!$B116,Calculations!L94)) + 'Manual Adjustment'!$B35</f>
        <v>886.4386010997224</v>
      </c>
      <c r="M4" s="111">
        <f>(Calculations!M62*'EIA SEDS data'!AQ$6)+('EIA SEDS data'!AQ$10*IF(About!$N$12,Calculations!$B116,Calculations!M94)) + 'Manual Adjustment'!$B35</f>
        <v>951.6912403778831</v>
      </c>
      <c r="N4" s="111">
        <f t="shared" si="0"/>
        <v>951.6912403778831</v>
      </c>
      <c r="O4" s="111">
        <f t="shared" si="0"/>
        <v>951.6912403778831</v>
      </c>
      <c r="P4" s="111">
        <f t="shared" si="0"/>
        <v>951.6912403778831</v>
      </c>
      <c r="Q4" s="111">
        <f t="shared" si="0"/>
        <v>951.6912403778831</v>
      </c>
      <c r="R4" s="111">
        <f t="shared" si="0"/>
        <v>951.6912403778831</v>
      </c>
      <c r="S4" s="111">
        <f t="shared" si="0"/>
        <v>951.6912403778831</v>
      </c>
      <c r="T4" s="111">
        <f t="shared" si="0"/>
        <v>951.6912403778831</v>
      </c>
      <c r="U4" s="111">
        <f t="shared" si="0"/>
        <v>951.6912403778831</v>
      </c>
      <c r="V4" s="111">
        <f t="shared" si="0"/>
        <v>951.6912403778831</v>
      </c>
      <c r="W4" s="111">
        <f t="shared" si="0"/>
        <v>951.6912403778831</v>
      </c>
      <c r="X4" s="111">
        <f t="shared" si="0"/>
        <v>951.6912403778831</v>
      </c>
      <c r="Y4" s="111">
        <f t="shared" si="0"/>
        <v>951.6912403778831</v>
      </c>
      <c r="Z4" s="111">
        <f t="shared" si="0"/>
        <v>951.6912403778831</v>
      </c>
      <c r="AA4" s="111">
        <f t="shared" si="0"/>
        <v>951.6912403778831</v>
      </c>
      <c r="AB4" s="111">
        <f t="shared" si="0"/>
        <v>951.6912403778831</v>
      </c>
      <c r="AC4" s="111">
        <f t="shared" si="0"/>
        <v>951.6912403778831</v>
      </c>
      <c r="AD4" s="111">
        <f t="shared" si="0"/>
        <v>951.6912403778831</v>
      </c>
      <c r="AE4" s="111">
        <f t="shared" si="0"/>
        <v>951.6912403778831</v>
      </c>
      <c r="AF4" s="111">
        <f t="shared" si="0"/>
        <v>951.6912403778831</v>
      </c>
      <c r="AG4" s="111">
        <f t="shared" si="0"/>
        <v>951.6912403778831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5371.4529668526538</v>
      </c>
      <c r="C5" s="111">
        <f>(Calculations!C63*'EIA SEDS data'!AG$6)+('EIA SEDS data'!AG$10*IF(About!$N$12,Calculations!$B117,Calculations!C95)) + 'Manual Adjustment'!$B36</f>
        <v>5393.2126224157082</v>
      </c>
      <c r="D5" s="111">
        <f>(Calculations!D63*'EIA SEDS data'!AH$6)+('EIA SEDS data'!AH$10*IF(About!$N$12,Calculations!$B117,Calculations!D95)) + 'Manual Adjustment'!$B36</f>
        <v>5460.4912439787677</v>
      </c>
      <c r="E5" s="111">
        <f>(Calculations!E63*'EIA SEDS data'!AI$6)+('EIA SEDS data'!AI$10*IF(About!$N$12,Calculations!$B117,Calculations!E95)) + 'Manual Adjustment'!$B36</f>
        <v>5537.9415898525949</v>
      </c>
      <c r="F5" s="111">
        <f>(Calculations!F63*'EIA SEDS data'!AJ$6)+('EIA SEDS data'!AJ$10*IF(About!$N$12,Calculations!$B117,Calculations!F95)) + 'Manual Adjustment'!$B36</f>
        <v>5545.278129400569</v>
      </c>
      <c r="G5" s="111">
        <f>(Calculations!G63*'EIA SEDS data'!AK$6)+('EIA SEDS data'!AK$10*IF(About!$N$12,Calculations!$B117,Calculations!G95)) + 'Manual Adjustment'!$B36</f>
        <v>5501.1797578411697</v>
      </c>
      <c r="H5" s="111">
        <f>(Calculations!H63*'EIA SEDS data'!AL$6)+('EIA SEDS data'!AL$10*IF(About!$N$12,Calculations!$B117,Calculations!H95)) + 'Manual Adjustment'!$B36</f>
        <v>5557.4881223267348</v>
      </c>
      <c r="I5" s="111">
        <f>(Calculations!I63*'EIA SEDS data'!AM$6)+('EIA SEDS data'!AM$10*IF(About!$N$12,Calculations!$B117,Calculations!I95)) + 'Manual Adjustment'!$B36</f>
        <v>5509.758012399222</v>
      </c>
      <c r="J5" s="111">
        <f>(Calculations!J63*'EIA SEDS data'!AN$6)+('EIA SEDS data'!AN$10*IF(About!$N$12,Calculations!$B117,Calculations!J95)) + 'Manual Adjustment'!$B36</f>
        <v>5533.4396674825657</v>
      </c>
      <c r="K5" s="111">
        <f>(Calculations!K63*'EIA SEDS data'!AO$6)+('EIA SEDS data'!AO$10*IF(About!$N$12,Calculations!$B117,Calculations!K95)) + 'Manual Adjustment'!$B36</f>
        <v>5469.2930296710119</v>
      </c>
      <c r="L5" s="111">
        <f>(Calculations!L63*'EIA SEDS data'!AP$6)+('EIA SEDS data'!AP$10*IF(About!$N$12,Calculations!$B117,Calculations!L95)) + 'Manual Adjustment'!$B36</f>
        <v>5509.8990572092716</v>
      </c>
      <c r="M5" s="111">
        <f>(Calculations!M63*'EIA SEDS data'!AQ$6)+('EIA SEDS data'!AQ$10*IF(About!$N$12,Calculations!$B117,Calculations!M95)) + 'Manual Adjustment'!$B36</f>
        <v>5453.3968431758094</v>
      </c>
      <c r="N5" s="111">
        <f t="shared" si="0"/>
        <v>5453.3968431758094</v>
      </c>
      <c r="O5" s="111">
        <f t="shared" si="0"/>
        <v>5453.3968431758094</v>
      </c>
      <c r="P5" s="111">
        <f t="shared" si="0"/>
        <v>5453.3968431758094</v>
      </c>
      <c r="Q5" s="111">
        <f t="shared" si="0"/>
        <v>5453.3968431758094</v>
      </c>
      <c r="R5" s="111">
        <f t="shared" si="0"/>
        <v>5453.3968431758094</v>
      </c>
      <c r="S5" s="111">
        <f t="shared" si="0"/>
        <v>5453.3968431758094</v>
      </c>
      <c r="T5" s="111">
        <f t="shared" si="0"/>
        <v>5453.3968431758094</v>
      </c>
      <c r="U5" s="111">
        <f t="shared" si="0"/>
        <v>5453.3968431758094</v>
      </c>
      <c r="V5" s="111">
        <f t="shared" si="0"/>
        <v>5453.3968431758094</v>
      </c>
      <c r="W5" s="111">
        <f t="shared" si="0"/>
        <v>5453.3968431758094</v>
      </c>
      <c r="X5" s="111">
        <f t="shared" si="0"/>
        <v>5453.3968431758094</v>
      </c>
      <c r="Y5" s="111">
        <f t="shared" si="0"/>
        <v>5453.3968431758094</v>
      </c>
      <c r="Z5" s="111">
        <f t="shared" si="0"/>
        <v>5453.3968431758094</v>
      </c>
      <c r="AA5" s="111">
        <f t="shared" si="0"/>
        <v>5453.3968431758094</v>
      </c>
      <c r="AB5" s="111">
        <f t="shared" si="0"/>
        <v>5453.3968431758094</v>
      </c>
      <c r="AC5" s="111">
        <f t="shared" si="0"/>
        <v>5453.3968431758094</v>
      </c>
      <c r="AD5" s="111">
        <f t="shared" si="0"/>
        <v>5453.3968431758094</v>
      </c>
      <c r="AE5" s="111">
        <f t="shared" si="0"/>
        <v>5453.3968431758094</v>
      </c>
      <c r="AF5" s="111">
        <f t="shared" si="0"/>
        <v>5453.3968431758094</v>
      </c>
      <c r="AG5" s="111">
        <f t="shared" si="0"/>
        <v>5453.3968431758094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411.97121938656807</v>
      </c>
      <c r="C6" s="111">
        <f>(Calculations!C64*'EIA SEDS data'!AG$6)+('EIA SEDS data'!AG$10*IF(About!$N$12,Calculations!$B118,Calculations!C96)) + 'Manual Adjustment'!$B37</f>
        <v>426.70623997953885</v>
      </c>
      <c r="D6" s="111">
        <f>(Calculations!D64*'EIA SEDS data'!AH$6)+('EIA SEDS data'!AH$10*IF(About!$N$12,Calculations!$B118,Calculations!D96)) + 'Manual Adjustment'!$B37</f>
        <v>434.1654832593112</v>
      </c>
      <c r="E6" s="111">
        <f>(Calculations!E64*'EIA SEDS data'!AI$6)+('EIA SEDS data'!AI$10*IF(About!$N$12,Calculations!$B118,Calculations!E96)) + 'Manual Adjustment'!$B37</f>
        <v>489.37151867890407</v>
      </c>
      <c r="F6" s="111">
        <f>(Calculations!F64*'EIA SEDS data'!AJ$6)+('EIA SEDS data'!AJ$10*IF(About!$N$12,Calculations!$B118,Calculations!F96)) + 'Manual Adjustment'!$B37</f>
        <v>491.1898105599559</v>
      </c>
      <c r="G6" s="111">
        <f>(Calculations!G64*'EIA SEDS data'!AK$6)+('EIA SEDS data'!AK$10*IF(About!$N$12,Calculations!$B118,Calculations!G96)) + 'Manual Adjustment'!$B37</f>
        <v>495.36980967806716</v>
      </c>
      <c r="H6" s="111">
        <f>(Calculations!H64*'EIA SEDS data'!AL$6)+('EIA SEDS data'!AL$10*IF(About!$N$12,Calculations!$B118,Calculations!H96)) + 'Manual Adjustment'!$B37</f>
        <v>550.29871622423786</v>
      </c>
      <c r="I6" s="111">
        <f>(Calculations!I64*'EIA SEDS data'!AM$6)+('EIA SEDS data'!AM$10*IF(About!$N$12,Calculations!$B118,Calculations!I96)) + 'Manual Adjustment'!$B37</f>
        <v>579.32367794296056</v>
      </c>
      <c r="J6" s="111">
        <f>(Calculations!J64*'EIA SEDS data'!AN$6)+('EIA SEDS data'!AN$10*IF(About!$N$12,Calculations!$B118,Calculations!J96)) + 'Manual Adjustment'!$B37</f>
        <v>610.58454595409125</v>
      </c>
      <c r="K6" s="111">
        <f>(Calculations!K64*'EIA SEDS data'!AO$6)+('EIA SEDS data'!AO$10*IF(About!$N$12,Calculations!$B118,Calculations!K96)) + 'Manual Adjustment'!$B37</f>
        <v>639.31728266060941</v>
      </c>
      <c r="L6" s="111">
        <f>(Calculations!L64*'EIA SEDS data'!AP$6)+('EIA SEDS data'!AP$10*IF(About!$N$12,Calculations!$B118,Calculations!L96)) + 'Manual Adjustment'!$B37</f>
        <v>658.60530684697005</v>
      </c>
      <c r="M6" s="111">
        <f>(Calculations!M64*'EIA SEDS data'!AQ$6)+('EIA SEDS data'!AQ$10*IF(About!$N$12,Calculations!$B118,Calculations!M96)) + 'Manual Adjustment'!$B37</f>
        <v>717.8662140178576</v>
      </c>
      <c r="N6" s="111">
        <f t="shared" si="0"/>
        <v>717.8662140178576</v>
      </c>
      <c r="O6" s="111">
        <f t="shared" si="0"/>
        <v>717.8662140178576</v>
      </c>
      <c r="P6" s="111">
        <f t="shared" si="0"/>
        <v>717.8662140178576</v>
      </c>
      <c r="Q6" s="111">
        <f t="shared" si="0"/>
        <v>717.8662140178576</v>
      </c>
      <c r="R6" s="111">
        <f t="shared" si="0"/>
        <v>717.8662140178576</v>
      </c>
      <c r="S6" s="111">
        <f t="shared" si="0"/>
        <v>717.8662140178576</v>
      </c>
      <c r="T6" s="111">
        <f t="shared" si="0"/>
        <v>717.8662140178576</v>
      </c>
      <c r="U6" s="111">
        <f t="shared" si="0"/>
        <v>717.8662140178576</v>
      </c>
      <c r="V6" s="111">
        <f t="shared" si="0"/>
        <v>717.8662140178576</v>
      </c>
      <c r="W6" s="111">
        <f t="shared" si="0"/>
        <v>717.8662140178576</v>
      </c>
      <c r="X6" s="111">
        <f t="shared" si="0"/>
        <v>717.8662140178576</v>
      </c>
      <c r="Y6" s="111">
        <f t="shared" si="0"/>
        <v>717.8662140178576</v>
      </c>
      <c r="Z6" s="111">
        <f t="shared" si="0"/>
        <v>717.8662140178576</v>
      </c>
      <c r="AA6" s="111">
        <f t="shared" si="0"/>
        <v>717.8662140178576</v>
      </c>
      <c r="AB6" s="111">
        <f t="shared" si="0"/>
        <v>717.8662140178576</v>
      </c>
      <c r="AC6" s="111">
        <f t="shared" si="0"/>
        <v>717.8662140178576</v>
      </c>
      <c r="AD6" s="111">
        <f t="shared" si="0"/>
        <v>717.8662140178576</v>
      </c>
      <c r="AE6" s="111">
        <f t="shared" si="0"/>
        <v>717.8662140178576</v>
      </c>
      <c r="AF6" s="111">
        <f t="shared" si="0"/>
        <v>717.8662140178576</v>
      </c>
      <c r="AG6" s="111">
        <f t="shared" si="0"/>
        <v>717.8662140178576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44.754402734625749</v>
      </c>
      <c r="C7" s="111">
        <f>(Calculations!C65*'EIA SEDS data'!AG$6)+('EIA SEDS data'!AG$10*IF(About!$N$12,Calculations!$B119,Calculations!C97)) + 'Manual Adjustment'!$B38</f>
        <v>45.385118062736204</v>
      </c>
      <c r="D7" s="111">
        <f>(Calculations!D65*'EIA SEDS data'!AH$6)+('EIA SEDS data'!AH$10*IF(About!$N$12,Calculations!$B119,Calculations!D97)) + 'Manual Adjustment'!$B38</f>
        <v>49.187955395469707</v>
      </c>
      <c r="E7" s="111">
        <f>(Calculations!E65*'EIA SEDS data'!AI$6)+('EIA SEDS data'!AI$10*IF(About!$N$12,Calculations!$B119,Calculations!E97)) + 'Manual Adjustment'!$B38</f>
        <v>60.106319344811276</v>
      </c>
      <c r="F7" s="111">
        <f>(Calculations!F65*'EIA SEDS data'!AJ$6)+('EIA SEDS data'!AJ$10*IF(About!$N$12,Calculations!$B119,Calculations!F97)) + 'Manual Adjustment'!$B38</f>
        <v>60.605032447716312</v>
      </c>
      <c r="G7" s="111">
        <f>(Calculations!G65*'EIA SEDS data'!AK$6)+('EIA SEDS data'!AK$10*IF(About!$N$12,Calculations!$B119,Calculations!G97)) + 'Manual Adjustment'!$B38</f>
        <v>61.526610054260438</v>
      </c>
      <c r="H7" s="111">
        <f>(Calculations!H65*'EIA SEDS data'!AL$6)+('EIA SEDS data'!AL$10*IF(About!$N$12,Calculations!$B119,Calculations!H97)) + 'Manual Adjustment'!$B38</f>
        <v>64.238751734294667</v>
      </c>
      <c r="I7" s="111">
        <f>(Calculations!I65*'EIA SEDS data'!AM$6)+('EIA SEDS data'!AM$10*IF(About!$N$12,Calculations!$B119,Calculations!I97)) + 'Manual Adjustment'!$B38</f>
        <v>64.897879288578494</v>
      </c>
      <c r="J7" s="111">
        <f>(Calculations!J65*'EIA SEDS data'!AN$6)+('EIA SEDS data'!AN$10*IF(About!$N$12,Calculations!$B119,Calculations!J97)) + 'Manual Adjustment'!$B38</f>
        <v>65.101589049046467</v>
      </c>
      <c r="K7" s="111">
        <f>(Calculations!K65*'EIA SEDS data'!AO$6)+('EIA SEDS data'!AO$10*IF(About!$N$12,Calculations!$B119,Calculations!K97)) + 'Manual Adjustment'!$B38</f>
        <v>65.265289444012325</v>
      </c>
      <c r="L7" s="111">
        <f>(Calculations!L65*'EIA SEDS data'!AP$6)+('EIA SEDS data'!AP$10*IF(About!$N$12,Calculations!$B119,Calculations!L97)) + 'Manual Adjustment'!$B38</f>
        <v>65.720757846449359</v>
      </c>
      <c r="M7" s="111">
        <f>(Calculations!M65*'EIA SEDS data'!AQ$6)+('EIA SEDS data'!AQ$10*IF(About!$N$12,Calculations!$B119,Calculations!M97)) + 'Manual Adjustment'!$B38</f>
        <v>66.6003295410449</v>
      </c>
      <c r="N7" s="111">
        <f t="shared" si="0"/>
        <v>66.6003295410449</v>
      </c>
      <c r="O7" s="111">
        <f t="shared" si="0"/>
        <v>66.6003295410449</v>
      </c>
      <c r="P7" s="111">
        <f t="shared" si="0"/>
        <v>66.6003295410449</v>
      </c>
      <c r="Q7" s="111">
        <f t="shared" si="0"/>
        <v>66.6003295410449</v>
      </c>
      <c r="R7" s="111">
        <f t="shared" si="0"/>
        <v>66.6003295410449</v>
      </c>
      <c r="S7" s="111">
        <f t="shared" si="0"/>
        <v>66.6003295410449</v>
      </c>
      <c r="T7" s="111">
        <f t="shared" si="0"/>
        <v>66.6003295410449</v>
      </c>
      <c r="U7" s="111">
        <f t="shared" si="0"/>
        <v>66.6003295410449</v>
      </c>
      <c r="V7" s="111">
        <f t="shared" si="0"/>
        <v>66.6003295410449</v>
      </c>
      <c r="W7" s="111">
        <f t="shared" si="0"/>
        <v>66.6003295410449</v>
      </c>
      <c r="X7" s="111">
        <f t="shared" si="0"/>
        <v>66.6003295410449</v>
      </c>
      <c r="Y7" s="111">
        <f t="shared" si="0"/>
        <v>66.6003295410449</v>
      </c>
      <c r="Z7" s="111">
        <f t="shared" si="0"/>
        <v>66.6003295410449</v>
      </c>
      <c r="AA7" s="111">
        <f t="shared" si="0"/>
        <v>66.6003295410449</v>
      </c>
      <c r="AB7" s="111">
        <f t="shared" si="0"/>
        <v>66.6003295410449</v>
      </c>
      <c r="AC7" s="111">
        <f t="shared" si="0"/>
        <v>66.6003295410449</v>
      </c>
      <c r="AD7" s="111">
        <f t="shared" si="0"/>
        <v>66.6003295410449</v>
      </c>
      <c r="AE7" s="111">
        <f t="shared" si="0"/>
        <v>66.6003295410449</v>
      </c>
      <c r="AF7" s="111">
        <f t="shared" si="0"/>
        <v>66.6003295410449</v>
      </c>
      <c r="AG7" s="111">
        <f t="shared" si="0"/>
        <v>66.6003295410449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50.628220679808855</v>
      </c>
      <c r="C9" s="111">
        <f>(Calculations!C67*'EIA SEDS data'!AG$6)+('EIA SEDS data'!AG$10*IF(About!$N$12,Calculations!$B121,Calculations!C99)) + 'Manual Adjustment'!$B40</f>
        <v>56.372410162069002</v>
      </c>
      <c r="D9" s="111">
        <f>(Calculations!D67*'EIA SEDS data'!AH$6)+('EIA SEDS data'!AH$10*IF(About!$N$12,Calculations!$B121,Calculations!D99)) + 'Manual Adjustment'!$B40</f>
        <v>58.059157234486513</v>
      </c>
      <c r="E9" s="111">
        <f>(Calculations!E67*'EIA SEDS data'!AI$6)+('EIA SEDS data'!AI$10*IF(About!$N$12,Calculations!$B121,Calculations!E99)) + 'Manual Adjustment'!$B40</f>
        <v>59.99484439305089</v>
      </c>
      <c r="F9" s="111">
        <f>(Calculations!F67*'EIA SEDS data'!AJ$6)+('EIA SEDS data'!AJ$10*IF(About!$N$12,Calculations!$B121,Calculations!F99)) + 'Manual Adjustment'!$B40</f>
        <v>64.276145695505434</v>
      </c>
      <c r="G9" s="111">
        <f>(Calculations!G67*'EIA SEDS data'!AK$6)+('EIA SEDS data'!AK$10*IF(About!$N$12,Calculations!$B121,Calculations!G99)) + 'Manual Adjustment'!$B40</f>
        <v>63.897121844335665</v>
      </c>
      <c r="H9" s="111">
        <f>(Calculations!H67*'EIA SEDS data'!AL$6)+('EIA SEDS data'!AL$10*IF(About!$N$12,Calculations!$B121,Calculations!H99)) + 'Manual Adjustment'!$B40</f>
        <v>64.676338494654289</v>
      </c>
      <c r="I9" s="111">
        <f>(Calculations!I67*'EIA SEDS data'!AM$6)+('EIA SEDS data'!AM$10*IF(About!$N$12,Calculations!$B121,Calculations!I99)) + 'Manual Adjustment'!$B40</f>
        <v>65.136223308359632</v>
      </c>
      <c r="J9" s="111">
        <f>(Calculations!J67*'EIA SEDS data'!AN$6)+('EIA SEDS data'!AN$10*IF(About!$N$12,Calculations!$B121,Calculations!J99)) + 'Manual Adjustment'!$B40</f>
        <v>65.536748604622701</v>
      </c>
      <c r="K9" s="111">
        <f>(Calculations!K67*'EIA SEDS data'!AO$6)+('EIA SEDS data'!AO$10*IF(About!$N$12,Calculations!$B121,Calculations!K99)) + 'Manual Adjustment'!$B40</f>
        <v>67.328826307362462</v>
      </c>
      <c r="L9" s="111">
        <f>(Calculations!L67*'EIA SEDS data'!AP$6)+('EIA SEDS data'!AP$10*IF(About!$N$12,Calculations!$B121,Calculations!L99)) + 'Manual Adjustment'!$B40</f>
        <v>65.36473149029662</v>
      </c>
      <c r="M9" s="111">
        <f>(Calculations!M67*'EIA SEDS data'!AQ$6)+('EIA SEDS data'!AQ$10*IF(About!$N$12,Calculations!$B121,Calculations!M99)) + 'Manual Adjustment'!$B40</f>
        <v>64.974910262739442</v>
      </c>
      <c r="N9" s="111">
        <f t="shared" si="0"/>
        <v>64.974910262739442</v>
      </c>
      <c r="O9" s="111">
        <f t="shared" si="0"/>
        <v>64.974910262739442</v>
      </c>
      <c r="P9" s="111">
        <f t="shared" si="0"/>
        <v>64.974910262739442</v>
      </c>
      <c r="Q9" s="111">
        <f t="shared" si="0"/>
        <v>64.974910262739442</v>
      </c>
      <c r="R9" s="111">
        <f t="shared" si="0"/>
        <v>64.974910262739442</v>
      </c>
      <c r="S9" s="111">
        <f t="shared" si="0"/>
        <v>64.974910262739442</v>
      </c>
      <c r="T9" s="111">
        <f t="shared" si="0"/>
        <v>64.974910262739442</v>
      </c>
      <c r="U9" s="111">
        <f t="shared" si="0"/>
        <v>64.974910262739442</v>
      </c>
      <c r="V9" s="111">
        <f t="shared" si="0"/>
        <v>64.974910262739442</v>
      </c>
      <c r="W9" s="111">
        <f t="shared" si="0"/>
        <v>64.974910262739442</v>
      </c>
      <c r="X9" s="111">
        <f t="shared" si="0"/>
        <v>64.974910262739442</v>
      </c>
      <c r="Y9" s="111">
        <f t="shared" si="0"/>
        <v>64.974910262739442</v>
      </c>
      <c r="Z9" s="111">
        <f t="shared" si="0"/>
        <v>64.974910262739442</v>
      </c>
      <c r="AA9" s="111">
        <f t="shared" si="0"/>
        <v>64.974910262739442</v>
      </c>
      <c r="AB9" s="111">
        <f t="shared" si="0"/>
        <v>64.974910262739442</v>
      </c>
      <c r="AC9" s="111">
        <f t="shared" si="0"/>
        <v>64.974910262739442</v>
      </c>
      <c r="AD9" s="111">
        <f t="shared" si="0"/>
        <v>64.974910262739442</v>
      </c>
      <c r="AE9" s="111">
        <f t="shared" si="0"/>
        <v>64.974910262739442</v>
      </c>
      <c r="AF9" s="111">
        <f t="shared" si="0"/>
        <v>64.974910262739442</v>
      </c>
      <c r="AG9" s="111">
        <f t="shared" si="0"/>
        <v>64.974910262739442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50.628220679808855</v>
      </c>
      <c r="C10" s="111">
        <f>(Calculations!C68*'EIA SEDS data'!AG$6)+('EIA SEDS data'!AG$10*IF(About!$N$12,Calculations!$B122,Calculations!C100)) + 'Manual Adjustment'!$B41</f>
        <v>56.372410162069002</v>
      </c>
      <c r="D10" s="111">
        <f>(Calculations!D68*'EIA SEDS data'!AH$6)+('EIA SEDS data'!AH$10*IF(About!$N$12,Calculations!$B122,Calculations!D100)) + 'Manual Adjustment'!$B41</f>
        <v>58.059157234486513</v>
      </c>
      <c r="E10" s="111">
        <f>(Calculations!E68*'EIA SEDS data'!AI$6)+('EIA SEDS data'!AI$10*IF(About!$N$12,Calculations!$B122,Calculations!E100)) + 'Manual Adjustment'!$B41</f>
        <v>59.99484439305089</v>
      </c>
      <c r="F10" s="111">
        <f>(Calculations!F68*'EIA SEDS data'!AJ$6)+('EIA SEDS data'!AJ$10*IF(About!$N$12,Calculations!$B122,Calculations!F100)) + 'Manual Adjustment'!$B41</f>
        <v>64.276145695505434</v>
      </c>
      <c r="G10" s="111">
        <f>(Calculations!G68*'EIA SEDS data'!AK$6)+('EIA SEDS data'!AK$10*IF(About!$N$12,Calculations!$B122,Calculations!G100)) + 'Manual Adjustment'!$B41</f>
        <v>63.897121844335665</v>
      </c>
      <c r="H10" s="111">
        <f>(Calculations!H68*'EIA SEDS data'!AL$6)+('EIA SEDS data'!AL$10*IF(About!$N$12,Calculations!$B122,Calculations!H100)) + 'Manual Adjustment'!$B41</f>
        <v>64.676338494654289</v>
      </c>
      <c r="I10" s="111">
        <f>(Calculations!I68*'EIA SEDS data'!AM$6)+('EIA SEDS data'!AM$10*IF(About!$N$12,Calculations!$B122,Calculations!I100)) + 'Manual Adjustment'!$B41</f>
        <v>65.136223308359632</v>
      </c>
      <c r="J10" s="111">
        <f>(Calculations!J68*'EIA SEDS data'!AN$6)+('EIA SEDS data'!AN$10*IF(About!$N$12,Calculations!$B122,Calculations!J100)) + 'Manual Adjustment'!$B41</f>
        <v>65.536748604622701</v>
      </c>
      <c r="K10" s="111">
        <f>(Calculations!K68*'EIA SEDS data'!AO$6)+('EIA SEDS data'!AO$10*IF(About!$N$12,Calculations!$B122,Calculations!K100)) + 'Manual Adjustment'!$B41</f>
        <v>67.328826307362462</v>
      </c>
      <c r="L10" s="111">
        <f>(Calculations!L68*'EIA SEDS data'!AP$6)+('EIA SEDS data'!AP$10*IF(About!$N$12,Calculations!$B122,Calculations!L100)) + 'Manual Adjustment'!$B41</f>
        <v>65.36473149029662</v>
      </c>
      <c r="M10" s="111">
        <f>(Calculations!M68*'EIA SEDS data'!AQ$6)+('EIA SEDS data'!AQ$10*IF(About!$N$12,Calculations!$B122,Calculations!M100)) + 'Manual Adjustment'!$B41</f>
        <v>64.974910262739442</v>
      </c>
      <c r="N10" s="111">
        <f t="shared" si="0"/>
        <v>64.974910262739442</v>
      </c>
      <c r="O10" s="111">
        <f t="shared" si="0"/>
        <v>64.974910262739442</v>
      </c>
      <c r="P10" s="111">
        <f t="shared" si="0"/>
        <v>64.974910262739442</v>
      </c>
      <c r="Q10" s="111">
        <f t="shared" si="0"/>
        <v>64.974910262739442</v>
      </c>
      <c r="R10" s="111">
        <f t="shared" si="0"/>
        <v>64.974910262739442</v>
      </c>
      <c r="S10" s="111">
        <f t="shared" si="0"/>
        <v>64.974910262739442</v>
      </c>
      <c r="T10" s="111">
        <f t="shared" si="0"/>
        <v>64.974910262739442</v>
      </c>
      <c r="U10" s="111">
        <f t="shared" si="0"/>
        <v>64.974910262739442</v>
      </c>
      <c r="V10" s="111">
        <f t="shared" si="0"/>
        <v>64.974910262739442</v>
      </c>
      <c r="W10" s="111">
        <f t="shared" si="0"/>
        <v>64.974910262739442</v>
      </c>
      <c r="X10" s="111">
        <f t="shared" si="0"/>
        <v>64.974910262739442</v>
      </c>
      <c r="Y10" s="111">
        <f t="shared" si="0"/>
        <v>64.974910262739442</v>
      </c>
      <c r="Z10" s="111">
        <f t="shared" si="0"/>
        <v>64.974910262739442</v>
      </c>
      <c r="AA10" s="111">
        <f t="shared" si="0"/>
        <v>64.974910262739442</v>
      </c>
      <c r="AB10" s="111">
        <f t="shared" si="0"/>
        <v>64.974910262739442</v>
      </c>
      <c r="AC10" s="111">
        <f t="shared" si="0"/>
        <v>64.974910262739442</v>
      </c>
      <c r="AD10" s="111">
        <f t="shared" si="0"/>
        <v>64.974910262739442</v>
      </c>
      <c r="AE10" s="111">
        <f t="shared" si="0"/>
        <v>64.974910262739442</v>
      </c>
      <c r="AF10" s="111">
        <f t="shared" si="0"/>
        <v>64.974910262739442</v>
      </c>
      <c r="AG10" s="111">
        <f t="shared" si="0"/>
        <v>64.974910262739442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33.499592520873662</v>
      </c>
      <c r="C11" s="111">
        <f>(Calculations!C69*'EIA SEDS data'!AG$6)+('EIA SEDS data'!AG$10*IF(About!$N$12,Calculations!$B123,Calculations!C101)) + 'Manual Adjustment'!$B42</f>
        <v>27.997133910071888</v>
      </c>
      <c r="D11" s="111">
        <f>(Calculations!D69*'EIA SEDS data'!AH$6)+('EIA SEDS data'!AH$10*IF(About!$N$12,Calculations!$B123,Calculations!D101)) + 'Manual Adjustment'!$B42</f>
        <v>30.516416061936148</v>
      </c>
      <c r="E11" s="111">
        <f>(Calculations!E69*'EIA SEDS data'!AI$6)+('EIA SEDS data'!AI$10*IF(About!$N$12,Calculations!$B123,Calculations!E101)) + 'Manual Adjustment'!$B42</f>
        <v>30.373574014624001</v>
      </c>
      <c r="F11" s="111">
        <f>(Calculations!F69*'EIA SEDS data'!AJ$6)+('EIA SEDS data'!AJ$10*IF(About!$N$12,Calculations!$B123,Calculations!F101)) + 'Manual Adjustment'!$B42</f>
        <v>29.05646217512</v>
      </c>
      <c r="G11" s="111">
        <f>(Calculations!G69*'EIA SEDS data'!AK$6)+('EIA SEDS data'!AK$10*IF(About!$N$12,Calculations!$B123,Calculations!G101)) + 'Manual Adjustment'!$B42</f>
        <v>27.529034233648431</v>
      </c>
      <c r="H11" s="111">
        <f>(Calculations!H69*'EIA SEDS data'!AL$6)+('EIA SEDS data'!AL$10*IF(About!$N$12,Calculations!$B123,Calculations!H101)) + 'Manual Adjustment'!$B42</f>
        <v>27.962401839142444</v>
      </c>
      <c r="I11" s="111">
        <f>(Calculations!I69*'EIA SEDS data'!AM$6)+('EIA SEDS data'!AM$10*IF(About!$N$12,Calculations!$B123,Calculations!I101)) + 'Manual Adjustment'!$B42</f>
        <v>28.349065780742414</v>
      </c>
      <c r="J11" s="111">
        <f>(Calculations!J69*'EIA SEDS data'!AN$6)+('EIA SEDS data'!AN$10*IF(About!$N$12,Calculations!$B123,Calculations!J101)) + 'Manual Adjustment'!$B42</f>
        <v>27.276772741239331</v>
      </c>
      <c r="K11" s="111">
        <f>(Calculations!K69*'EIA SEDS data'!AO$6)+('EIA SEDS data'!AO$10*IF(About!$N$12,Calculations!$B123,Calculations!K101)) + 'Manual Adjustment'!$B42</f>
        <v>24.897101548852707</v>
      </c>
      <c r="L11" s="111">
        <f>(Calculations!L69*'EIA SEDS data'!AP$6)+('EIA SEDS data'!AP$10*IF(About!$N$12,Calculations!$B123,Calculations!L101)) + 'Manual Adjustment'!$B42</f>
        <v>24.251715150087712</v>
      </c>
      <c r="M11" s="111">
        <f>(Calculations!M69*'EIA SEDS data'!AQ$6)+('EIA SEDS data'!AQ$10*IF(About!$N$12,Calculations!$B123,Calculations!M101)) + 'Manual Adjustment'!$B42</f>
        <v>23.43656403475665</v>
      </c>
      <c r="N11" s="111">
        <f t="shared" si="0"/>
        <v>23.43656403475665</v>
      </c>
      <c r="O11" s="111">
        <f t="shared" si="0"/>
        <v>23.43656403475665</v>
      </c>
      <c r="P11" s="111">
        <f t="shared" si="0"/>
        <v>23.43656403475665</v>
      </c>
      <c r="Q11" s="111">
        <f t="shared" si="0"/>
        <v>23.43656403475665</v>
      </c>
      <c r="R11" s="111">
        <f t="shared" si="0"/>
        <v>23.43656403475665</v>
      </c>
      <c r="S11" s="111">
        <f t="shared" si="0"/>
        <v>23.43656403475665</v>
      </c>
      <c r="T11" s="111">
        <f t="shared" si="0"/>
        <v>23.43656403475665</v>
      </c>
      <c r="U11" s="111">
        <f t="shared" si="0"/>
        <v>23.43656403475665</v>
      </c>
      <c r="V11" s="111">
        <f t="shared" si="0"/>
        <v>23.43656403475665</v>
      </c>
      <c r="W11" s="111">
        <f t="shared" si="0"/>
        <v>23.43656403475665</v>
      </c>
      <c r="X11" s="111">
        <f t="shared" si="0"/>
        <v>23.43656403475665</v>
      </c>
      <c r="Y11" s="111">
        <f t="shared" si="0"/>
        <v>23.43656403475665</v>
      </c>
      <c r="Z11" s="111">
        <f t="shared" si="0"/>
        <v>23.43656403475665</v>
      </c>
      <c r="AA11" s="111">
        <f t="shared" si="0"/>
        <v>23.43656403475665</v>
      </c>
      <c r="AB11" s="111">
        <f t="shared" si="0"/>
        <v>23.43656403475665</v>
      </c>
      <c r="AC11" s="111">
        <f t="shared" si="0"/>
        <v>23.43656403475665</v>
      </c>
      <c r="AD11" s="111">
        <f t="shared" si="0"/>
        <v>23.43656403475665</v>
      </c>
      <c r="AE11" s="111">
        <f t="shared" si="0"/>
        <v>23.43656403475665</v>
      </c>
      <c r="AF11" s="111">
        <f t="shared" si="0"/>
        <v>23.43656403475665</v>
      </c>
      <c r="AG11" s="111">
        <f t="shared" si="0"/>
        <v>23.43656403475665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46.514105505346315</v>
      </c>
      <c r="C2" s="66">
        <f>SUMIFS('State Generation Costs Calcs'!C105:C155,'State Generation Costs Calcs'!$A$105:$A$155,About!$B$2)*About!$A$52</f>
        <v>44.196372897331891</v>
      </c>
      <c r="D2" s="66">
        <f>SUMIFS('State Generation Costs Calcs'!D105:D155,'State Generation Costs Calcs'!$A$105:$A$155,About!$B$2)*About!$A$52</f>
        <v>43.79776349768381</v>
      </c>
      <c r="E2" s="66">
        <f>SUMIFS('State Generation Costs Calcs'!E105:E155,'State Generation Costs Calcs'!$A$105:$A$155,About!$B$2)*About!$A$52</f>
        <v>43.162902106249213</v>
      </c>
      <c r="F2" s="66">
        <f>SUMIFS('State Generation Costs Calcs'!F105:F155,'State Generation Costs Calcs'!$A$105:$A$155,About!$B$2)*About!$A$52</f>
        <v>42.606671122044951</v>
      </c>
      <c r="G2" s="66">
        <f>SUMIFS('State Generation Costs Calcs'!G105:G155,'State Generation Costs Calcs'!$A$105:$A$155,About!$B$2)*About!$A$52</f>
        <v>42.679938726399762</v>
      </c>
      <c r="H2" s="66">
        <f>SUMIFS('State Generation Costs Calcs'!H105:H155,'State Generation Costs Calcs'!$A$105:$A$155,About!$B$2)*About!$A$52</f>
        <v>43.043308323002044</v>
      </c>
      <c r="I2" s="66">
        <f>SUMIFS('State Generation Costs Calcs'!I105:I155,'State Generation Costs Calcs'!$A$105:$A$155,About!$B$2)*About!$A$52</f>
        <v>43.361210758033806</v>
      </c>
      <c r="J2" s="66">
        <f>SUMIFS('State Generation Costs Calcs'!J105:J155,'State Generation Costs Calcs'!$A$105:$A$155,About!$B$2)*About!$A$52</f>
        <v>43.466013991781892</v>
      </c>
      <c r="K2" s="66">
        <f>SUMIFS('State Generation Costs Calcs'!K105:K155,'State Generation Costs Calcs'!$A$105:$A$155,About!$B$2)*About!$A$52</f>
        <v>42.875963258064949</v>
      </c>
      <c r="L2" s="66">
        <f>SUMIFS('State Generation Costs Calcs'!L105:L155,'State Generation Costs Calcs'!$A$105:$A$155,About!$B$2)*About!$A$52</f>
        <v>42.232428914676156</v>
      </c>
      <c r="M2" s="66">
        <f>SUMIFS('State Generation Costs Calcs'!M105:M155,'State Generation Costs Calcs'!$A$105:$A$155,About!$B$2)*About!$A$52</f>
        <v>41.75195475857042</v>
      </c>
      <c r="N2" s="66">
        <f>SUMIFS('State Generation Costs Calcs'!N105:N155,'State Generation Costs Calcs'!$A$105:$A$155,About!$B$2)*About!$A$52</f>
        <v>41.09302303011355</v>
      </c>
      <c r="O2" s="66">
        <f>SUMIFS('State Generation Costs Calcs'!O105:O155,'State Generation Costs Calcs'!$A$105:$A$155,About!$B$2)*About!$A$52</f>
        <v>40.471645097607855</v>
      </c>
      <c r="P2" s="66">
        <f>SUMIFS('State Generation Costs Calcs'!P105:P155,'State Generation Costs Calcs'!$A$105:$A$155,About!$B$2)*About!$A$52</f>
        <v>40.477122049866836</v>
      </c>
      <c r="Q2" s="66">
        <f>SUMIFS('State Generation Costs Calcs'!Q105:Q155,'State Generation Costs Calcs'!$A$105:$A$155,About!$B$2)*About!$A$52</f>
        <v>40.291388640138493</v>
      </c>
      <c r="R2" s="66">
        <f>SUMIFS('State Generation Costs Calcs'!R105:R155,'State Generation Costs Calcs'!$A$105:$A$155,About!$B$2)*About!$A$52</f>
        <v>39.669169096686559</v>
      </c>
      <c r="S2" s="66">
        <f>SUMIFS('State Generation Costs Calcs'!S105:S155,'State Generation Costs Calcs'!$A$105:$A$155,About!$B$2)*About!$A$52</f>
        <v>39.335681346249167</v>
      </c>
      <c r="T2" s="66">
        <f>SUMIFS('State Generation Costs Calcs'!T105:T155,'State Generation Costs Calcs'!$A$105:$A$155,About!$B$2)*About!$A$52</f>
        <v>39.012405243067704</v>
      </c>
      <c r="U2" s="66">
        <f>SUMIFS('State Generation Costs Calcs'!U105:U155,'State Generation Costs Calcs'!$A$105:$A$155,About!$B$2)*About!$A$52</f>
        <v>39.075554218915649</v>
      </c>
      <c r="V2" s="66">
        <f>SUMIFS('State Generation Costs Calcs'!V105:V155,'State Generation Costs Calcs'!$A$105:$A$155,About!$B$2)*About!$A$52</f>
        <v>38.788967810703632</v>
      </c>
      <c r="W2" s="66">
        <f>SUMIFS('State Generation Costs Calcs'!W105:W155,'State Generation Costs Calcs'!$A$105:$A$155,About!$B$2)*About!$A$52</f>
        <v>38.290537678390265</v>
      </c>
      <c r="X2" s="66">
        <f>SUMIFS('State Generation Costs Calcs'!X105:X155,'State Generation Costs Calcs'!$A$105:$A$155,About!$B$2)*About!$A$52</f>
        <v>38.051962115679395</v>
      </c>
      <c r="Y2" s="66">
        <f>SUMIFS('State Generation Costs Calcs'!Y105:Y155,'State Generation Costs Calcs'!$A$105:$A$155,About!$B$2)*About!$A$52</f>
        <v>37.809150569049038</v>
      </c>
      <c r="Z2" s="66">
        <f>SUMIFS('State Generation Costs Calcs'!Z105:Z155,'State Generation Costs Calcs'!$A$105:$A$155,About!$B$2)*About!$A$52</f>
        <v>37.546377786080726</v>
      </c>
      <c r="AA2" s="66">
        <f>SUMIFS('State Generation Costs Calcs'!AA105:AA155,'State Generation Costs Calcs'!$A$105:$A$155,About!$B$2)*About!$A$52</f>
        <v>37.511287140480093</v>
      </c>
      <c r="AB2" s="66">
        <f>SUMIFS('State Generation Costs Calcs'!AB105:AB155,'State Generation Costs Calcs'!$A$105:$A$155,About!$B$2)*About!$A$52</f>
        <v>37.347443875483364</v>
      </c>
      <c r="AC2" s="66">
        <f>SUMIFS('State Generation Costs Calcs'!AC105:AC155,'State Generation Costs Calcs'!$A$105:$A$155,About!$B$2)*About!$A$52</f>
        <v>37.166916971248064</v>
      </c>
      <c r="AD2" s="66">
        <f>SUMIFS('State Generation Costs Calcs'!AD105:AD155,'State Generation Costs Calcs'!$A$105:$A$155,About!$B$2)*About!$A$52</f>
        <v>37.286714624000659</v>
      </c>
      <c r="AE2" s="66">
        <f>SUMIFS('State Generation Costs Calcs'!AE105:AE155,'State Generation Costs Calcs'!$A$105:$A$155,About!$B$2)*About!$A$52</f>
        <v>37.218036264844585</v>
      </c>
      <c r="AF2" s="66">
        <f>SUMIFS('State Generation Costs Calcs'!AF105:AF155,'State Generation Costs Calcs'!$A$105:$A$155,About!$B$2)*About!$A$52</f>
        <v>37.103081388761552</v>
      </c>
      <c r="AG2" s="66">
        <f>SUMIFS('State Generation Costs Calcs'!AG105:AG155,'State Generation Costs Calcs'!$A$105:$A$155,About!$B$2)*About!$A$52</f>
        <v>37.141248108163147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46.514105505346315</v>
      </c>
      <c r="C2" s="67">
        <f>SUMIFS('State Generation Costs Calcs'!C105:C155,'State Generation Costs Calcs'!$A$105:$A$155,About!$B$2)*About!$A$52</f>
        <v>44.196372897331891</v>
      </c>
      <c r="D2" s="67">
        <f>SUMIFS('State Generation Costs Calcs'!D105:D155,'State Generation Costs Calcs'!$A$105:$A$155,About!$B$2)*About!$A$52</f>
        <v>43.79776349768381</v>
      </c>
      <c r="E2" s="67">
        <f>SUMIFS('State Generation Costs Calcs'!E105:E155,'State Generation Costs Calcs'!$A$105:$A$155,About!$B$2)*About!$A$52</f>
        <v>43.162902106249213</v>
      </c>
      <c r="F2" s="67">
        <f>SUMIFS('State Generation Costs Calcs'!F105:F155,'State Generation Costs Calcs'!$A$105:$A$155,About!$B$2)*About!$A$52</f>
        <v>42.606671122044951</v>
      </c>
      <c r="G2" s="67">
        <f>SUMIFS('State Generation Costs Calcs'!G105:G155,'State Generation Costs Calcs'!$A$105:$A$155,About!$B$2)*About!$A$52</f>
        <v>42.679938726399762</v>
      </c>
      <c r="H2" s="67">
        <f>SUMIFS('State Generation Costs Calcs'!H105:H155,'State Generation Costs Calcs'!$A$105:$A$155,About!$B$2)*About!$A$52</f>
        <v>43.043308323002044</v>
      </c>
      <c r="I2" s="67">
        <f>SUMIFS('State Generation Costs Calcs'!I105:I155,'State Generation Costs Calcs'!$A$105:$A$155,About!$B$2)*About!$A$52</f>
        <v>43.361210758033806</v>
      </c>
      <c r="J2" s="67">
        <f>SUMIFS('State Generation Costs Calcs'!J105:J155,'State Generation Costs Calcs'!$A$105:$A$155,About!$B$2)*About!$A$52</f>
        <v>43.466013991781892</v>
      </c>
      <c r="K2" s="67">
        <f>SUMIFS('State Generation Costs Calcs'!K105:K155,'State Generation Costs Calcs'!$A$105:$A$155,About!$B$2)*About!$A$52</f>
        <v>42.875963258064949</v>
      </c>
      <c r="L2" s="67">
        <f>SUMIFS('State Generation Costs Calcs'!L105:L155,'State Generation Costs Calcs'!$A$105:$A$155,About!$B$2)*About!$A$52</f>
        <v>42.232428914676156</v>
      </c>
      <c r="M2" s="67">
        <f>SUMIFS('State Generation Costs Calcs'!M105:M155,'State Generation Costs Calcs'!$A$105:$A$155,About!$B$2)*About!$A$52</f>
        <v>41.75195475857042</v>
      </c>
      <c r="N2" s="67">
        <f>SUMIFS('State Generation Costs Calcs'!N105:N155,'State Generation Costs Calcs'!$A$105:$A$155,About!$B$2)*About!$A$52</f>
        <v>41.09302303011355</v>
      </c>
      <c r="O2" s="67">
        <f>SUMIFS('State Generation Costs Calcs'!O105:O155,'State Generation Costs Calcs'!$A$105:$A$155,About!$B$2)*About!$A$52</f>
        <v>40.471645097607855</v>
      </c>
      <c r="P2" s="67">
        <f>SUMIFS('State Generation Costs Calcs'!P105:P155,'State Generation Costs Calcs'!$A$105:$A$155,About!$B$2)*About!$A$52</f>
        <v>40.477122049866836</v>
      </c>
      <c r="Q2" s="67">
        <f>SUMIFS('State Generation Costs Calcs'!Q105:Q155,'State Generation Costs Calcs'!$A$105:$A$155,About!$B$2)*About!$A$52</f>
        <v>40.291388640138493</v>
      </c>
      <c r="R2" s="67">
        <f>SUMIFS('State Generation Costs Calcs'!R105:R155,'State Generation Costs Calcs'!$A$105:$A$155,About!$B$2)*About!$A$52</f>
        <v>39.669169096686559</v>
      </c>
      <c r="S2" s="67">
        <f>SUMIFS('State Generation Costs Calcs'!S105:S155,'State Generation Costs Calcs'!$A$105:$A$155,About!$B$2)*About!$A$52</f>
        <v>39.335681346249167</v>
      </c>
      <c r="T2" s="67">
        <f>SUMIFS('State Generation Costs Calcs'!T105:T155,'State Generation Costs Calcs'!$A$105:$A$155,About!$B$2)*About!$A$52</f>
        <v>39.012405243067704</v>
      </c>
      <c r="U2" s="67">
        <f>SUMIFS('State Generation Costs Calcs'!U105:U155,'State Generation Costs Calcs'!$A$105:$A$155,About!$B$2)*About!$A$52</f>
        <v>39.075554218915649</v>
      </c>
      <c r="V2" s="67">
        <f>SUMIFS('State Generation Costs Calcs'!V105:V155,'State Generation Costs Calcs'!$A$105:$A$155,About!$B$2)*About!$A$52</f>
        <v>38.788967810703632</v>
      </c>
      <c r="W2" s="67">
        <f>SUMIFS('State Generation Costs Calcs'!W105:W155,'State Generation Costs Calcs'!$A$105:$A$155,About!$B$2)*About!$A$52</f>
        <v>38.290537678390265</v>
      </c>
      <c r="X2" s="67">
        <f>SUMIFS('State Generation Costs Calcs'!X105:X155,'State Generation Costs Calcs'!$A$105:$A$155,About!$B$2)*About!$A$52</f>
        <v>38.051962115679395</v>
      </c>
      <c r="Y2" s="67">
        <f>SUMIFS('State Generation Costs Calcs'!Y105:Y155,'State Generation Costs Calcs'!$A$105:$A$155,About!$B$2)*About!$A$52</f>
        <v>37.809150569049038</v>
      </c>
      <c r="Z2" s="67">
        <f>SUMIFS('State Generation Costs Calcs'!Z105:Z155,'State Generation Costs Calcs'!$A$105:$A$155,About!$B$2)*About!$A$52</f>
        <v>37.546377786080726</v>
      </c>
      <c r="AA2" s="67">
        <f>SUMIFS('State Generation Costs Calcs'!AA105:AA155,'State Generation Costs Calcs'!$A$105:$A$155,About!$B$2)*About!$A$52</f>
        <v>37.511287140480093</v>
      </c>
      <c r="AB2" s="67">
        <f>SUMIFS('State Generation Costs Calcs'!AB105:AB155,'State Generation Costs Calcs'!$A$105:$A$155,About!$B$2)*About!$A$52</f>
        <v>37.347443875483364</v>
      </c>
      <c r="AC2" s="67">
        <f>SUMIFS('State Generation Costs Calcs'!AC105:AC155,'State Generation Costs Calcs'!$A$105:$A$155,About!$B$2)*About!$A$52</f>
        <v>37.166916971248064</v>
      </c>
      <c r="AD2" s="67">
        <f>SUMIFS('State Generation Costs Calcs'!AD105:AD155,'State Generation Costs Calcs'!$A$105:$A$155,About!$B$2)*About!$A$52</f>
        <v>37.286714624000659</v>
      </c>
      <c r="AE2" s="67">
        <f>SUMIFS('State Generation Costs Calcs'!AE105:AE155,'State Generation Costs Calcs'!$A$105:$A$155,About!$B$2)*About!$A$52</f>
        <v>37.218036264844585</v>
      </c>
      <c r="AF2" s="67">
        <f>SUMIFS('State Generation Costs Calcs'!AF105:AF155,'State Generation Costs Calcs'!$A$105:$A$155,About!$B$2)*About!$A$52</f>
        <v>37.103081388761552</v>
      </c>
      <c r="AG2" s="67">
        <f>SUMIFS('State Generation Costs Calcs'!AG105:AG155,'State Generation Costs Calcs'!$A$105:$A$155,About!$B$2)*About!$A$52</f>
        <v>37.141248108163147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2021-06-21T22:15:32Z</dcterms:modified>
</cp:coreProperties>
</file>