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WV/bldgs/BCEU/"/>
    </mc:Choice>
  </mc:AlternateContent>
  <xr:revisionPtr revIDLastSave="0" documentId="8_{951A2203-69F3-0245-8784-0D16B6F82C3E}"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82" i="30" l="1"/>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R151" i="36"/>
  <c r="E6" i="14" s="1"/>
  <c r="S151" i="36"/>
  <c r="F6" i="14" s="1"/>
  <c r="T151" i="36"/>
  <c r="G6" i="14" s="1"/>
  <c r="U151" i="36"/>
  <c r="H6" i="14" s="1"/>
  <c r="V151" i="36"/>
  <c r="I6" i="14" s="1"/>
  <c r="W151" i="36"/>
  <c r="J6" i="14" s="1"/>
  <c r="X151" i="36"/>
  <c r="K6" i="14" s="1"/>
  <c r="Y151" i="36"/>
  <c r="L6" i="14" s="1"/>
  <c r="Z151" i="36"/>
  <c r="M6" i="14" s="1"/>
  <c r="AA151" i="36"/>
  <c r="N6" i="14" s="1"/>
  <c r="AB151" i="36"/>
  <c r="O6" i="14" s="1"/>
  <c r="AC151" i="36"/>
  <c r="P6" i="14" s="1"/>
  <c r="AD151" i="36"/>
  <c r="Q6" i="14" s="1"/>
  <c r="AE151" i="36"/>
  <c r="R6" i="14" s="1"/>
  <c r="AF151" i="36"/>
  <c r="S6" i="14" s="1"/>
  <c r="AG151" i="36"/>
  <c r="T6" i="14" s="1"/>
  <c r="AH151" i="36"/>
  <c r="U6" i="14" s="1"/>
  <c r="AI151" i="36"/>
  <c r="V6" i="14" s="1"/>
  <c r="AJ151" i="36"/>
  <c r="W6" i="14" s="1"/>
  <c r="AK151" i="36"/>
  <c r="X6" i="14" s="1"/>
  <c r="AL151" i="36"/>
  <c r="Y6" i="14" s="1"/>
  <c r="AM151" i="36"/>
  <c r="Z6" i="14" s="1"/>
  <c r="AN151" i="36"/>
  <c r="AA6" i="14" s="1"/>
  <c r="AO151" i="36"/>
  <c r="AB6" i="14" s="1"/>
  <c r="AP151" i="36"/>
  <c r="AC6" i="14" s="1"/>
  <c r="AQ151" i="36"/>
  <c r="AD6" i="14" s="1"/>
  <c r="AR151" i="36"/>
  <c r="AE6" i="14" s="1"/>
  <c r="AS151" i="36"/>
  <c r="AF6" i="14" s="1"/>
  <c r="AT151" i="36"/>
  <c r="AG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G182" i="36" l="1"/>
  <c r="T11" i="16" s="1"/>
  <c r="X182" i="36"/>
  <c r="K11" i="16" s="1"/>
  <c r="AM156" i="36"/>
  <c r="Z11" i="14" s="1"/>
  <c r="AE156" i="36"/>
  <c r="R11" i="14" s="1"/>
  <c r="W156" i="36"/>
  <c r="J11" i="14" s="1"/>
  <c r="AN156" i="36"/>
  <c r="AA11" i="14" s="1"/>
  <c r="AD182" i="36"/>
  <c r="Q11" i="16" s="1"/>
  <c r="V182" i="36"/>
  <c r="I11" i="16" s="1"/>
  <c r="AL156" i="36"/>
  <c r="Y11" i="14" s="1"/>
  <c r="AD156" i="36"/>
  <c r="Q11" i="14" s="1"/>
  <c r="V156" i="36"/>
  <c r="I11" i="14" s="1"/>
  <c r="AN182" i="36"/>
  <c r="AA11" i="16" s="1"/>
  <c r="AF182" i="36"/>
  <c r="S11" i="16" s="1"/>
  <c r="AL182" i="36"/>
  <c r="Y11" i="16" s="1"/>
  <c r="AS182" i="36"/>
  <c r="AF11" i="16" s="1"/>
  <c r="AK182" i="36"/>
  <c r="X11" i="16" s="1"/>
  <c r="AC182" i="36"/>
  <c r="P11" i="16" s="1"/>
  <c r="AF156" i="36"/>
  <c r="S11" i="14" s="1"/>
  <c r="AS156" i="36"/>
  <c r="AF11" i="14" s="1"/>
  <c r="AK156" i="36"/>
  <c r="X11" i="14" s="1"/>
  <c r="AC156" i="36"/>
  <c r="P11" i="14" s="1"/>
  <c r="U156" i="36"/>
  <c r="H11" i="14" s="1"/>
  <c r="AR182" i="36"/>
  <c r="AE11" i="16" s="1"/>
  <c r="AJ182" i="36"/>
  <c r="W11" i="16" s="1"/>
  <c r="AB182" i="36"/>
  <c r="O11" i="16" s="1"/>
  <c r="T182" i="36"/>
  <c r="G11" i="16" s="1"/>
  <c r="AR156" i="36"/>
  <c r="AE11" i="14" s="1"/>
  <c r="AJ156" i="36"/>
  <c r="W11" i="14" s="1"/>
  <c r="AB156" i="36"/>
  <c r="O11" i="14" s="1"/>
  <c r="T156" i="36"/>
  <c r="G11" i="14" s="1"/>
  <c r="AO156" i="36"/>
  <c r="AB11" i="14" s="1"/>
  <c r="Y156" i="36"/>
  <c r="L11" i="14" s="1"/>
  <c r="AQ182" i="36"/>
  <c r="AD11" i="16" s="1"/>
  <c r="AI182" i="36"/>
  <c r="V11" i="16" s="1"/>
  <c r="AA182" i="36"/>
  <c r="N11" i="16" s="1"/>
  <c r="S182" i="36"/>
  <c r="F11" i="16" s="1"/>
  <c r="AQ156" i="36"/>
  <c r="AD11" i="14" s="1"/>
  <c r="AI156" i="36"/>
  <c r="V11" i="14" s="1"/>
  <c r="AA156" i="36"/>
  <c r="N11" i="14" s="1"/>
  <c r="S156" i="36"/>
  <c r="F11" i="14" s="1"/>
  <c r="AO182" i="36"/>
  <c r="AB11" i="16" s="1"/>
  <c r="Y182" i="36"/>
  <c r="L11" i="16" s="1"/>
  <c r="AG156" i="36"/>
  <c r="T11" i="14" s="1"/>
  <c r="X156" i="36"/>
  <c r="K11" i="14" s="1"/>
  <c r="AM182" i="36"/>
  <c r="Z11" i="16" s="1"/>
  <c r="AE182" i="36"/>
  <c r="R11" i="16" s="1"/>
  <c r="W182" i="36"/>
  <c r="J11" i="16" s="1"/>
  <c r="U182" i="36"/>
  <c r="H11" i="16" s="1"/>
  <c r="AP182" i="36"/>
  <c r="AC11" i="16" s="1"/>
  <c r="AH182" i="36"/>
  <c r="U11" i="16" s="1"/>
  <c r="Z182" i="36"/>
  <c r="M11" i="16" s="1"/>
  <c r="R182" i="36"/>
  <c r="E11" i="16" s="1"/>
  <c r="AP156" i="36"/>
  <c r="AC11" i="14" s="1"/>
  <c r="AH156" i="36"/>
  <c r="U11" i="14" s="1"/>
  <c r="Z156" i="36"/>
  <c r="M11" i="14" s="1"/>
  <c r="R156" i="36"/>
  <c r="E11"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W4" i="36"/>
  <c r="I2" i="18" s="1"/>
  <c r="S4" i="36"/>
  <c r="E2" i="18" s="1"/>
  <c r="AK4" i="36"/>
  <c r="W2" i="18" s="1"/>
  <c r="AS4" i="36"/>
  <c r="X4" i="36"/>
  <c r="J2" i="18" s="1"/>
  <c r="AD4" i="36"/>
  <c r="P2" i="18" s="1"/>
  <c r="AL4" i="36"/>
  <c r="X2" i="18" s="1"/>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Z2" i="18"/>
  <c r="AD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<sst xmlns="http://schemas.openxmlformats.org/spreadsheetml/2006/main" count="211474" uniqueCount="1097">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</sst>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37705000000000</c:v>
                </c:pt>
                <c:pt idx="1">
                  <c:v>37705000000000</c:v>
                </c:pt>
                <c:pt idx="2">
                  <c:v>37826938965348.023</c:v>
                </c:pt>
                <c:pt idx="3">
                  <c:v>37962717941481.695</c:v>
                </c:pt>
                <c:pt idx="4">
                  <c:v>38109586693715.992</c:v>
                </c:pt>
                <c:pt idx="5">
                  <c:v>38262909820205.484</c:v>
                </c:pt>
                <c:pt idx="6">
                  <c:v>38420505649750.578</c:v>
                </c:pt>
                <c:pt idx="7">
                  <c:v>38609151108125.266</c:v>
                </c:pt>
                <c:pt idx="8">
                  <c:v>38806001572438.055</c:v>
                </c:pt>
                <c:pt idx="9">
                  <c:v>39001401487041.531</c:v>
                </c:pt>
                <c:pt idx="10">
                  <c:v>39186226038347.359</c:v>
                </c:pt>
                <c:pt idx="11">
                  <c:v>39397216567497.375</c:v>
                </c:pt>
                <c:pt idx="12">
                  <c:v>39625762869938.812</c:v>
                </c:pt>
                <c:pt idx="13">
                  <c:v>39875867693244.094</c:v>
                </c:pt>
                <c:pt idx="14">
                  <c:v>40159845799792.844</c:v>
                </c:pt>
                <c:pt idx="15">
                  <c:v>40466942554021.484</c:v>
                </c:pt>
                <c:pt idx="16">
                  <c:v>40793385766724.969</c:v>
                </c:pt>
                <c:pt idx="17">
                  <c:v>41119339826462.367</c:v>
                </c:pt>
                <c:pt idx="18">
                  <c:v>41469239074072.773</c:v>
                </c:pt>
                <c:pt idx="19">
                  <c:v>41814328599678.188</c:v>
                </c:pt>
                <c:pt idx="20">
                  <c:v>42147813024815.828</c:v>
                </c:pt>
                <c:pt idx="21">
                  <c:v>42411237007162.273</c:v>
                </c:pt>
                <c:pt idx="22">
                  <c:v>42666685611150.422</c:v>
                </c:pt>
                <c:pt idx="23">
                  <c:v>42929820386085.516</c:v>
                </c:pt>
                <c:pt idx="24">
                  <c:v>43191225057332.391</c:v>
                </c:pt>
                <c:pt idx="25">
                  <c:v>43454429856508.969</c:v>
                </c:pt>
                <c:pt idx="26">
                  <c:v>43701496722914.375</c:v>
                </c:pt>
                <c:pt idx="27">
                  <c:v>43933989468832.703</c:v>
                </c:pt>
                <c:pt idx="28">
                  <c:v>44149951030123.883</c:v>
                </c:pt>
                <c:pt idx="29">
                  <c:v>44361796915887.797</c:v>
                </c:pt>
                <c:pt idx="30">
                  <c:v>44564852301348.586</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24417000000000</c:v>
                </c:pt>
                <c:pt idx="1">
                  <c:v>24417000000000</c:v>
                </c:pt>
                <c:pt idx="2">
                  <c:v>24569215140588.215</c:v>
                </c:pt>
                <c:pt idx="3">
                  <c:v>24701598839095.867</c:v>
                </c:pt>
                <c:pt idx="4">
                  <c:v>24833397920165.977</c:v>
                </c:pt>
                <c:pt idx="5">
                  <c:v>24952798966051.32</c:v>
                </c:pt>
                <c:pt idx="6">
                  <c:v>25065275024387.281</c:v>
                </c:pt>
                <c:pt idx="7">
                  <c:v>25173088176506.938</c:v>
                </c:pt>
                <c:pt idx="8">
                  <c:v>25280877492116.086</c:v>
                </c:pt>
                <c:pt idx="9">
                  <c:v>25396347873876.422</c:v>
                </c:pt>
                <c:pt idx="10">
                  <c:v>25520570847889.883</c:v>
                </c:pt>
                <c:pt idx="11">
                  <c:v>25661458843906.27</c:v>
                </c:pt>
                <c:pt idx="12">
                  <c:v>25824213835438.641</c:v>
                </c:pt>
                <c:pt idx="13">
                  <c:v>26004772388515.035</c:v>
                </c:pt>
                <c:pt idx="14">
                  <c:v>26202222355753.918</c:v>
                </c:pt>
                <c:pt idx="15">
                  <c:v>26414716645144.812</c:v>
                </c:pt>
                <c:pt idx="16">
                  <c:v>26634236482970.074</c:v>
                </c:pt>
                <c:pt idx="17">
                  <c:v>26869793675343.312</c:v>
                </c:pt>
                <c:pt idx="18">
                  <c:v>27117101788405.281</c:v>
                </c:pt>
                <c:pt idx="19">
                  <c:v>27379302740517.008</c:v>
                </c:pt>
                <c:pt idx="20">
                  <c:v>27654246343991.984</c:v>
                </c:pt>
                <c:pt idx="21">
                  <c:v>27944561346839.094</c:v>
                </c:pt>
                <c:pt idx="22">
                  <c:v>28248825514822.816</c:v>
                </c:pt>
                <c:pt idx="23">
                  <c:v>28571338079087.195</c:v>
                </c:pt>
                <c:pt idx="24">
                  <c:v>28907331584169.539</c:v>
                </c:pt>
                <c:pt idx="25">
                  <c:v>29254669690078.691</c:v>
                </c:pt>
                <c:pt idx="26">
                  <c:v>29620961769263.781</c:v>
                </c:pt>
                <c:pt idx="27">
                  <c:v>29993211633808.922</c:v>
                </c:pt>
                <c:pt idx="28">
                  <c:v>30380052918035.883</c:v>
                </c:pt>
                <c:pt idx="29">
                  <c:v>30780460938293.727</c:v>
                </c:pt>
                <c:pt idx="30">
                  <c:v>31194153558495.445</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811</v>
      </c>
      <c r="C1" s="95">
        <v>45275</v>
      </c>
      <c r="E1" s="128" t="s">
        <v>915</v>
      </c>
      <c r="F1" s="129" t="str">
        <f>B1</f>
        <v>West Virginia</v>
      </c>
      <c r="H1" t="s">
        <v>712</v>
      </c>
      <c r="I1" t="s">
        <v>817</v>
      </c>
    </row>
    <row r="2" spans="1:9" x14ac:dyDescent="0.2">
      <c r="B2" t="str">
        <f>VLOOKUP(B1,H2:I52,2)</f>
        <v>WV</v>
      </c>
      <c r="E2" s="128" t="s">
        <v>817</v>
      </c>
      <c r="F2" s="130" t="str">
        <f>LOOKUP(F1,H:H,I:I)</f>
        <v>WV</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0.55352073572404992</v>
      </c>
      <c r="H5" s="100" t="s">
        <v>724</v>
      </c>
      <c r="I5" s="100" t="s">
        <v>725</v>
      </c>
    </row>
    <row r="6" spans="1:9" x14ac:dyDescent="0.2">
      <c r="B6" t="s">
        <v>551</v>
      </c>
      <c r="E6" s="119" t="s">
        <v>910</v>
      </c>
      <c r="F6" s="120">
        <f>SUMIFS('Rural Urban'!F:F,'Rural Urban'!B:B,About!F2) / 100</f>
        <v>0.44647926427595003</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0.55352073572404992</v>
      </c>
      <c r="R11" s="207">
        <f>1-Q11</f>
        <v>0.44647926427595008</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WV</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76934000000000</v>
      </c>
      <c r="G23" s="6">
        <f>BF2</f>
        <v>1.1695032E+16</v>
      </c>
      <c r="H23" s="207">
        <f>IFERROR(F23/G23,0)</f>
        <v>6.5783488236714526E-3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1390000000000</v>
      </c>
      <c r="G25" s="6">
        <f t="shared" si="2"/>
        <v>473453000000000</v>
      </c>
      <c r="H25" s="207">
        <f t="shared" si="3"/>
        <v>2.935877478862738E-3</v>
      </c>
    </row>
    <row r="26" spans="1:58" x14ac:dyDescent="0.2">
      <c r="C26" s="204" t="s">
        <v>966</v>
      </c>
      <c r="D26" s="204" t="s">
        <v>635</v>
      </c>
      <c r="E26" t="s">
        <v>1022</v>
      </c>
      <c r="F26">
        <f t="shared" si="1"/>
        <v>37705000000000</v>
      </c>
      <c r="G26" s="6">
        <f t="shared" si="2"/>
        <v>5017299000000000</v>
      </c>
      <c r="H26" s="213">
        <f t="shared" si="3"/>
        <v>7.5149996043688046E-3</v>
      </c>
    </row>
    <row r="27" spans="1:58" x14ac:dyDescent="0.2">
      <c r="C27" s="204" t="s">
        <v>968</v>
      </c>
      <c r="D27" s="204" t="s">
        <v>969</v>
      </c>
      <c r="E27" t="s">
        <v>1022</v>
      </c>
      <c r="F27">
        <f t="shared" si="1"/>
        <v>141000000000</v>
      </c>
      <c r="G27" s="6">
        <f t="shared" si="2"/>
        <v>9410000000000</v>
      </c>
      <c r="H27" s="207">
        <f t="shared" si="3"/>
        <v>1.4984059511158342E-2</v>
      </c>
    </row>
    <row r="28" spans="1:58" x14ac:dyDescent="0.2">
      <c r="C28" s="204" t="s">
        <v>971</v>
      </c>
      <c r="D28" s="204" t="s">
        <v>972</v>
      </c>
      <c r="E28" t="s">
        <v>1022</v>
      </c>
      <c r="F28">
        <f t="shared" si="1"/>
        <v>25766000000000</v>
      </c>
      <c r="G28" s="6">
        <f t="shared" si="2"/>
        <v>4914171000000000</v>
      </c>
      <c r="H28" s="213">
        <f t="shared" si="3"/>
        <v>5.243203787576786E-3</v>
      </c>
    </row>
    <row r="29" spans="1:58" x14ac:dyDescent="0.2">
      <c r="C29" s="204" t="s">
        <v>974</v>
      </c>
      <c r="D29" s="204" t="s">
        <v>975</v>
      </c>
      <c r="E29" t="s">
        <v>1022</v>
      </c>
      <c r="F29">
        <f t="shared" si="1"/>
        <v>2903000000000</v>
      </c>
      <c r="G29" s="6">
        <f t="shared" si="2"/>
        <v>484129000000000</v>
      </c>
      <c r="H29" s="207">
        <f t="shared" si="3"/>
        <v>5.996335687389105E-3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8812000000000</v>
      </c>
      <c r="G31" s="6">
        <f t="shared" si="2"/>
        <v>438967000000000</v>
      </c>
      <c r="H31" s="207">
        <f t="shared" si="3"/>
        <v>2.0074401948210231E-2</v>
      </c>
    </row>
    <row r="32" spans="1:58" x14ac:dyDescent="0.2">
      <c r="C32" s="204" t="s">
        <v>983</v>
      </c>
      <c r="D32" s="204" t="s">
        <v>983</v>
      </c>
      <c r="E32" t="s">
        <v>1013</v>
      </c>
      <c r="F32">
        <f t="shared" si="1"/>
        <v>55725000000000</v>
      </c>
      <c r="G32" s="6">
        <f t="shared" si="2"/>
        <v>9178628000000000</v>
      </c>
      <c r="H32" s="207">
        <f t="shared" si="3"/>
        <v>6.0711688064926479E-3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4125000000000</v>
      </c>
      <c r="G34" s="6">
        <f t="shared" si="2"/>
        <v>707192000000000</v>
      </c>
      <c r="H34" s="207">
        <f t="shared" si="3"/>
        <v>5.832927974298352E-3</v>
      </c>
    </row>
    <row r="35" spans="3:8" x14ac:dyDescent="0.2">
      <c r="C35" s="204" t="s">
        <v>990</v>
      </c>
      <c r="D35" s="204" t="s">
        <v>635</v>
      </c>
      <c r="E35" t="s">
        <v>1013</v>
      </c>
      <c r="F35">
        <f t="shared" si="1"/>
        <v>24417000000000</v>
      </c>
      <c r="G35" s="6">
        <f t="shared" si="2"/>
        <v>4532636000000000</v>
      </c>
      <c r="H35" s="213">
        <f t="shared" si="3"/>
        <v>5.3869315780044986E-3</v>
      </c>
    </row>
    <row r="36" spans="3:8" x14ac:dyDescent="0.2">
      <c r="C36" s="204" t="s">
        <v>992</v>
      </c>
      <c r="D36" s="204" t="s">
        <v>969</v>
      </c>
      <c r="E36" t="s">
        <v>1013</v>
      </c>
      <c r="F36">
        <f t="shared" si="1"/>
        <v>16000000000</v>
      </c>
      <c r="G36" s="6">
        <f t="shared" si="2"/>
        <v>1434000000000</v>
      </c>
      <c r="H36" s="207">
        <f t="shared" si="3"/>
        <v>1.1157601115760111E-2</v>
      </c>
    </row>
    <row r="37" spans="3:8" x14ac:dyDescent="0.2">
      <c r="C37" s="204" t="s">
        <v>994</v>
      </c>
      <c r="D37" s="204" t="s">
        <v>972</v>
      </c>
      <c r="E37" t="s">
        <v>1013</v>
      </c>
      <c r="F37">
        <f t="shared" si="1"/>
        <v>24548000000000</v>
      </c>
      <c r="G37" s="6">
        <f t="shared" si="2"/>
        <v>3434314000000000</v>
      </c>
      <c r="H37" s="213">
        <f t="shared" si="3"/>
        <v>7.147861261375634E-3</v>
      </c>
    </row>
    <row r="38" spans="3:8" x14ac:dyDescent="0.2">
      <c r="C38" s="204" t="s">
        <v>996</v>
      </c>
      <c r="D38" s="204" t="s">
        <v>975</v>
      </c>
      <c r="E38" t="s">
        <v>1013</v>
      </c>
      <c r="F38">
        <f t="shared" si="1"/>
        <v>996000000000</v>
      </c>
      <c r="G38" s="6">
        <f t="shared" si="2"/>
        <v>216973000000000</v>
      </c>
      <c r="H38" s="207">
        <f t="shared" si="3"/>
        <v>4.59043291100736E-3</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1581000000000</v>
      </c>
      <c r="G40" s="6">
        <f t="shared" si="2"/>
        <v>122008000000000</v>
      </c>
      <c r="H40" s="207">
        <f t="shared" si="3"/>
        <v>1.2958166677594913E-2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West Virginia</v>
      </c>
      <c r="H2" s="1" t="s">
        <v>354</v>
      </c>
      <c r="I2" s="1"/>
      <c r="J2" s="1"/>
      <c r="K2" s="1"/>
      <c r="L2" s="1"/>
      <c r="M2" s="1"/>
      <c r="P2" s="1" t="s">
        <v>1087</v>
      </c>
      <c r="Q2">
        <f>SUMIFS(BDEQ!C:C,BDEQ!$AG:$AG,About!$B$2,BDEQ!$AH:$AH,Calculations!$I4)*BDEQ!$C$2</f>
        <v>33543747.320000004</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0.19567673244212211</v>
      </c>
      <c r="K4" s="207">
        <f>$B$12</f>
        <v>0.44647926427595008</v>
      </c>
      <c r="L4" s="209" t="s">
        <v>1022</v>
      </c>
      <c r="M4" s="12" t="s">
        <v>1015</v>
      </c>
      <c r="N4" s="1" t="s">
        <v>635</v>
      </c>
      <c r="O4" s="7">
        <f>P4</f>
        <v>3294120081350.5425</v>
      </c>
      <c r="P4" s="7">
        <f>Q4</f>
        <v>3294120081350.5425</v>
      </c>
      <c r="Q4" s="45">
        <f>SUMIFS('SEDS 2021'!$F$23:$F$40,'SEDS 2021'!E$23:E$40,Calculations!L4,'SEDS 2021'!D$23:D$40,Calculations!N4)*J4*K4</f>
        <v>3294120081350.5425</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3303070838725.7041</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3309153958495.2881</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3311421131880.603</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3310713934658.3623</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3308194255345.9844</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3305032451714.166</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3296936746517.5742</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3289235281601.8315</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3278106552436.0796</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3267610713668.8638</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3257144857387.9185</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3246763472273.5674</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3240062984753.6943</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3233817744323.9448</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3233200592398.8799</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3235113668917.9473</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3239494140096.6392</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3245762154180.0605</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3255196127189.9165</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3254502033617.7817</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3254239388352.9414</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3256169430079.6016</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3258538792067.9629</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3262133519036.2588</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3264562912791.0537</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3267207467528.3896</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3270278759148.8242</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3273809692480.1675</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3277853564200.5483</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0.44647926427595008</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0.72178007441355896</v>
      </c>
      <c r="K6" s="207">
        <f t="shared" si="0"/>
        <v>0.44647926427595008</v>
      </c>
      <c r="L6" s="209" t="s">
        <v>1022</v>
      </c>
      <c r="M6" s="12" t="s">
        <v>1015</v>
      </c>
      <c r="N6" s="1" t="s">
        <v>972</v>
      </c>
      <c r="O6" s="7">
        <f t="shared" si="1"/>
        <v>8303346949660.5547</v>
      </c>
      <c r="P6" s="7">
        <f t="shared" si="1"/>
        <v>8303346949660.5547</v>
      </c>
      <c r="Q6" s="45">
        <f>SUMIFS('SEDS 2021'!$F$23:$F$40,'SEDS 2021'!E$23:E$40,Calculations!L6,'SEDS 2021'!D$23:D$40,Calculations!N6)*J6*K6</f>
        <v>8303346949660.5547</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8293283652546.7158</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8277722868413.2979</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8257028623576.4395</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8234204635735.9629</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8215494054783.627</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8205633950366.5078</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8193418781929.5322</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8191275882463.5283</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8189512299644.9053</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8196266456322.8457</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8209575988820.9277</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8225986127313.5469</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8250487716477.8682</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8272695017103.4072</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8307244745370.8584</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8345048852669.1514</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8383605268001.3613</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8424904123509.9219</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8472095402096.1904</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8485935729614.2549</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8499249323026.5615</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8518670135450.7852</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8541034439014.1504</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8570183809629.8818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8598374382035.6572</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8627718634960.0059</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8656881150665.4609</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8684254087280.4014</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8708823222564.2031</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0.99134459506299133</v>
      </c>
      <c r="K7" s="207">
        <f t="shared" si="0"/>
        <v>0.44647926427595008</v>
      </c>
      <c r="L7" s="209" t="s">
        <v>1022</v>
      </c>
      <c r="M7" s="12" t="s">
        <v>1015</v>
      </c>
      <c r="N7" s="1" t="s">
        <v>964</v>
      </c>
      <c r="O7" s="7">
        <f t="shared" si="1"/>
        <v>615234579572.25293</v>
      </c>
      <c r="P7" s="7">
        <f t="shared" si="1"/>
        <v>615234579572.25293</v>
      </c>
      <c r="Q7" s="45">
        <f>SUMIFS('SEDS 2021'!$F$23:$F$40,'SEDS 2021'!E$23:E$40,Calculations!L7,'SEDS 2021'!D$23:D$40,Calculations!N7)*J7*K7</f>
        <v>615234579572.25293</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612614316459.69128</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609080224755.90515</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604440417055.72083</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598445962269.89062</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591108261215.08362</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582063820403.54871</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570013488739.61487</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555358459282.63354</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537379929437.53845</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516789468298.72473</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494062755494.36414</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469391452248.24249</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443326972816.30463</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415771079024.28442</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387920051297.53027</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359691383630.40643</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331166715724.07983</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302727344038.06213</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274669951745.57956</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246035381125.88379</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218381103667.44553</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192042796632.60001</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167109577534.18823</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143888874643.95856</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122520695571.28252</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103289865427.69591</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86306659617.091644</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71556515545.689209</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58950789906.334702</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0.44647926427595008</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0.44647926427595008</v>
      </c>
      <c r="L9" s="209" t="s">
        <v>1022</v>
      </c>
      <c r="M9" s="12" t="s">
        <v>1015</v>
      </c>
      <c r="N9" s="1" t="s">
        <v>981</v>
      </c>
      <c r="O9" s="7">
        <f t="shared" si="1"/>
        <v>3934375276799.6724</v>
      </c>
      <c r="P9" s="7">
        <f t="shared" si="1"/>
        <v>3934375276799.6724</v>
      </c>
      <c r="Q9" s="45">
        <f>SUMIFS('SEDS 2021'!$F$23:$F$40,'SEDS 2021'!E$23:E$40,Calculations!L9,'SEDS 2021'!D$23:D$40,Calculations!N9)*J9*K9</f>
        <v>3934375276799.6724</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3923184034611.0044</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3910388917894.1709</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3896527277894.2144</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3880956676702.9346</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3866688488217.8823</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3854150838773.8291</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3839327191718.812</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3826370509025.1943</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3811378909787.2407</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3797786453025.8296</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3786860889188.3462</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3776092883252.3423</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3769356252323.2959</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3764526163111.9834</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3767121338787.665</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3774765564658.0083</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3785192888110.0654</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3798810789739.1523</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3814791397179.5264</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3825637043801.6748</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3834863071802.7759</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3844190572172.4844</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3851047701022.1138</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3856990778857.2759</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3859482340627.6958</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3861163659787.3179</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3862851301026.9214</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3864596266643.9829</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3866442623296.5127</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0.44647926427595008</v>
      </c>
      <c r="L10" s="209" t="s">
        <v>1022</v>
      </c>
      <c r="M10" s="12" t="s">
        <v>1015</v>
      </c>
      <c r="N10" s="1" t="s">
        <v>969</v>
      </c>
      <c r="O10" s="7">
        <f t="shared" si="1"/>
        <v>62953576262.908958</v>
      </c>
      <c r="P10" s="7">
        <f t="shared" si="1"/>
        <v>62953576262.908958</v>
      </c>
      <c r="Q10" s="45">
        <f>SUMIFS('SEDS 2021'!$F$23:$F$40,'SEDS 2021'!E$23:E$40,Calculations!L10,'SEDS 2021'!D$23:D$40,Calculations!N10)*J10*K10</f>
        <v>62953576262.908958</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62788412698.426582</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62551069444.709557</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62217266658.521751</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61742774310.007866</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61127550451.705498</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60325676991.007271</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59226602536.822807</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57873779400.778061</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56200522737.430359</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54280779368.932671</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52173139383.874763</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49877479511.543404</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47454655160.12355</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44892246255.92907</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42285307119.057953</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39628719149.049179</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36930150114.338921</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34238430084.447952</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31591008888.420559</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28987700624.230328</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26499981833.330833</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24179720587.846676</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22043559604.584377</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20125385722.361633</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18425562545.536346</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16962839374.538847</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15737624499.381104</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14739685852.508871</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13951294408.373981</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0.44647926427595008</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0.44647926427595008</v>
      </c>
      <c r="C12" s="207">
        <f>'Rural Urban'!Q11</f>
        <v>0.55352073572404992</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0.8290021094608222</v>
      </c>
      <c r="K12" s="207">
        <f t="shared" si="0"/>
        <v>0.44647926427595008</v>
      </c>
      <c r="L12" s="209" t="s">
        <v>1022</v>
      </c>
      <c r="M12" s="12" t="s">
        <v>1015</v>
      </c>
      <c r="N12" s="1" t="s">
        <v>975</v>
      </c>
      <c r="O12" s="7">
        <f t="shared" si="1"/>
        <v>1074493927310.0537</v>
      </c>
      <c r="P12" s="7">
        <f t="shared" si="1"/>
        <v>1074493927310.0537</v>
      </c>
      <c r="Q12" s="45">
        <f>SUMIFS('SEDS 2021'!$F$23:$F$40,'SEDS 2021'!E$23:E$40,Calculations!L12,'SEDS 2021'!D$23:D$40,Calculations!N12)*J12*K12</f>
        <v>1074493927310.0537</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1079280144473.0084</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1083706657792.2491</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1087922867818.9639</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1091722309112.1549</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1095880868791.3563</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1100573941973.9309</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1104550055814.9543</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1108996657139.6904</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1112822241781.0864</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1116782251694.8271</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1120954446802.6868</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1124445046196.7344</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1128055246818.8311</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1130695284847.2542</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1133740657715.3926</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1136332302740.0684</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1138102446926.0181</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1139747782747.1892</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1141562017026.3359</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1141336787746.6384</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1140963939255.3928</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1141474290049.6528</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1142527006734.4932</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1144694044689.5596</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1146999084159.0308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1149812420918.7332</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1153020877141.2151</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1156454575178.2744</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1159993008340.3926</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0.44647926427595008</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6.0763781525364095E-2</v>
      </c>
      <c r="K17" s="207">
        <f>$B$12</f>
        <v>0.44647926427595008</v>
      </c>
      <c r="L17" s="209" t="s">
        <v>1022</v>
      </c>
      <c r="M17" s="12" t="s">
        <v>1018</v>
      </c>
      <c r="N17" s="1" t="s">
        <v>635</v>
      </c>
      <c r="O17" s="7">
        <f>P17</f>
        <v>1022927920163.9564</v>
      </c>
      <c r="P17" s="7">
        <f>Q17</f>
        <v>1022927920163.9564</v>
      </c>
      <c r="Q17" s="45">
        <f>SUMIFS('SEDS 2021'!$F$23:$F$40,'SEDS 2021'!E$23:E$40,Calculations!L17,'SEDS 2021'!D$23:D$40,Calculations!N17)*J17*K17</f>
        <v>1022927920163.9564</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1002778812622.7968</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983610670014.52307</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965606971575.25354</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948503228212.87463</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933391162119.57959</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919857386243.86682</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907816045330.94495</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897070765401.01001</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886957483618.34656</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878506323654.63623</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871172642587.48279</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864707547893.27356</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858914617643.83569</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853746447465.53796</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849236738215.17847</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845034331909.4989</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841773579285.48059</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839043446628.77832</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836770535099.21155</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834913852220.52124</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833124051080.89087</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832017070816.28088</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831193650874.17078</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830291073432.04858</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829959343765.07874</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829833580266.62964</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829559887119.17542</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829742971007.88928</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829987736780.3269</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0.44647926427595008</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0.44647926427595008</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0.44647926427595008</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0.44647926427595008</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0.44647926427595008</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0.44647926427595008</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0.44647926427595008</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0.44647926427595008</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0.44647926427595008</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4.6199941596599223E-2</v>
      </c>
      <c r="K30" s="207">
        <f>$B$12</f>
        <v>0.44647926427595008</v>
      </c>
      <c r="L30" s="209" t="s">
        <v>1022</v>
      </c>
      <c r="M30" s="12" t="s">
        <v>1019</v>
      </c>
      <c r="N30" s="1" t="s">
        <v>635</v>
      </c>
      <c r="O30" s="7">
        <f>P30</f>
        <v>777752947277.95215</v>
      </c>
      <c r="P30" s="7">
        <f>Q30</f>
        <v>777752947277.95215</v>
      </c>
      <c r="Q30" s="45">
        <f>SUMIFS('SEDS 2021'!$F$23:$F$40,'SEDS 2021'!E$23:E$40,Calculations!L30,'SEDS 2021'!D$23:D$40,Calculations!N30)*J30*K30</f>
        <v>777752947277.95215</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778501666715.90369</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779717319803.74561</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781343488913.74585</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785382604224.72559</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791707396969.19702</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798716621217.30164</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805791077504.12793</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812908713963.01929</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820500204484.91479</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829193571527.93506</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838873654170.84924</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849369327750.09717</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859889015532.69446</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870570806808.08264</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879484265481.65698</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888053443874.62769</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896397570863.43701</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904573245721.87842</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912620794279.23584</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920131823492.15161</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927904676720.25073</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936026733167.20093</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944566915114.71472</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953517522880.44727</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962847713607.57666</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972503754183.9104</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982426944207.66321</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992584350198.42627</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1002963911774.6637</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0.44647926427595008</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0.44647926427595008</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0.44647926427595008</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0.44647926427595008</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0.44647926427595008</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0.44647926427595008</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0.44647926427595008</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0.44647926427595008</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0.44647926427595008</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0.29454782933799556</v>
      </c>
      <c r="K43" s="207">
        <f>$B$12</f>
        <v>0.44647926427595008</v>
      </c>
      <c r="L43" s="209" t="s">
        <v>1022</v>
      </c>
      <c r="M43" s="12" t="s">
        <v>1014</v>
      </c>
      <c r="N43" s="1" t="s">
        <v>635</v>
      </c>
      <c r="O43" s="7">
        <f>P43</f>
        <v>4958565627252.0547</v>
      </c>
      <c r="P43" s="7">
        <f>Q43</f>
        <v>4958565627252.0547</v>
      </c>
      <c r="Q43" s="45">
        <f>SUMIFS('SEDS 2021'!$F$23:$F$40,'SEDS 2021'!E$23:E$40,Calculations!L43,'SEDS 2021'!D$23:D$40,Calculations!N43)*J43*K43</f>
        <v>4958565627252.0547</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4943335718713.9287</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4929212243782.3115</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4917834481873.7383</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4910383626429.8594</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4908067843052.376</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4910984381564.9004</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4918955462140.7363</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4931009199418.5742</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4947710846612.6602</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4969406990271.2314</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4994986758047.8057</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5023597388294.9131</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5055693781306.583</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5090997412131.6074</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5129002888045.0566</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5168348305736.1904</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5208359459718.501</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5248646884974.0977</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5289055291981.5596</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5325480580344.7881</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5362237025070.9111</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5399318379612.3672</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5436755996986.2119</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5474601226416.2012</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5512888856943.0566</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5551636134572.0215</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5590882953787.8623</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5630597896869.6084</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5670744774781.6514</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0.44647926427595008</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0.27695615831189835</v>
      </c>
      <c r="K45" s="207">
        <f t="shared" si="8"/>
        <v>0.44647926427595008</v>
      </c>
      <c r="L45" s="209" t="s">
        <v>1022</v>
      </c>
      <c r="M45" s="12" t="s">
        <v>1014</v>
      </c>
      <c r="N45" s="1" t="s">
        <v>972</v>
      </c>
      <c r="O45" s="7">
        <f t="shared" ref="O45:O52" si="10">P45</f>
        <v>3186099414253.3877</v>
      </c>
      <c r="P45" s="7">
        <f t="shared" si="9"/>
        <v>3186099414253.3877</v>
      </c>
      <c r="Q45" s="45">
        <f>SUMIFS('SEDS 2021'!$F$23:$F$40,'SEDS 2021'!E$23:E$40,Calculations!L45,'SEDS 2021'!D$23:D$40,Calculations!N45)*J45*K45</f>
        <v>3186099414253.3877</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3206621967160.5308</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3227682392380.9683</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3249701233361.4897</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3273161166482.4585</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3298735664828.4229</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3325881014328.5132</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3353750266638.3745</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3381581580273.9551</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3410008440735.4551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3438903653429.2578</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3467346038768.8242</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3495361798321.791</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3524137937158.6128</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3553982541050.4277</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3584722296135.6812</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3615691224098.8364</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3646796201788.4971</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3677752883376.1294</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3708493802808.4155</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3733696354257.5483</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3758948994670.4478</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3784410758058.3027</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3810179844310.6616</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3836276842993.3022</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3862666732121.7632</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3889358182423.2603</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3916264629712.7158</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3943456804552.3105</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3970999997461.1895</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8.6554049370087659E-3</v>
      </c>
      <c r="K46" s="207">
        <f t="shared" si="8"/>
        <v>0.44647926427595008</v>
      </c>
      <c r="L46" s="209" t="s">
        <v>1022</v>
      </c>
      <c r="M46" s="12" t="s">
        <v>1014</v>
      </c>
      <c r="N46" s="1" t="s">
        <v>964</v>
      </c>
      <c r="O46" s="7">
        <f t="shared" si="10"/>
        <v>5371597771.3176785</v>
      </c>
      <c r="P46" s="7">
        <f t="shared" si="9"/>
        <v>5371597771.3176785</v>
      </c>
      <c r="Q46" s="45">
        <f>SUMIFS('SEDS 2021'!$F$23:$F$40,'SEDS 2021'!E$23:E$40,Calculations!L46,'SEDS 2021'!D$23:D$40,Calculations!N46)*J46*K46</f>
        <v>5371597771.3176785</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5192222274.2629833</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5065162452.2206488</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4981091098.8619404</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4931318654.7375641</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4909026068.5489607</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4906672638.3231459</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4917549130.1492844</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4936528633.3976831</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4961952007.5170326</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4991794995.3330402</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5023375096.3872995</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5055930700.089159</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5090893604.0814648</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5128286819.4576092</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5167510087.8463764</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5207271951.5699778</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5247390815.0288763</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5287388379.1622629</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5327115163.2033358</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5362610567.9268045</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5398211627.2584124</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5434203316.6147146</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5470757843.8729019</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5507916100.5866966</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5545565347.303297</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5583683894.7596703</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5622109181.2581587</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5660931048.8687954</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5700280775.7414169</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0.44647926427595008</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0.44647926427595008</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0.44647926427595008</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0.44647926427595008</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0.1709978905391778</v>
      </c>
      <c r="K51" s="207">
        <f t="shared" si="8"/>
        <v>0.44647926427595008</v>
      </c>
      <c r="L51" s="209" t="s">
        <v>1022</v>
      </c>
      <c r="M51" s="12" t="s">
        <v>1014</v>
      </c>
      <c r="N51" s="1" t="s">
        <v>975</v>
      </c>
      <c r="O51" s="7">
        <f t="shared" si="10"/>
        <v>221635376883.02951</v>
      </c>
      <c r="P51" s="7">
        <f t="shared" si="9"/>
        <v>221635376883.02951</v>
      </c>
      <c r="Q51" s="45">
        <f>SUMIFS('SEDS 2021'!$F$23:$F$40,'SEDS 2021'!E$23:E$40,Calculations!L51,'SEDS 2021'!D$23:D$40,Calculations!N51)*J51*K51</f>
        <v>221635376883.02951</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219824831834.51346</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218668436532.07529</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218110863585.10147</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218062194580.2179</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218451116974.7804</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219166354932.07672</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220112496526.93332</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221200393272.53189</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222447365001.09198</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223823550928.53043</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225245472554.53384</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226675529656.13882</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228153104595.55374</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229685219374.19601</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231268582338.34515</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232862737131.51892</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234463922262.95404</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236058321772.59122</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237644046923.75171</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239367231180.05423</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241085828570.98746</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242806733084.30826</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244535059075.27719</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246273135429.92746</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248021394767.38406</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249781146664.0311</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251550589315.65781</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253333589869.53394</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255133778694.98663</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0.44647926427595008</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0.40281171509791908</v>
      </c>
      <c r="K56" s="207">
        <f>$B$12</f>
        <v>0.44647926427595008</v>
      </c>
      <c r="L56" s="209" t="s">
        <v>1022</v>
      </c>
      <c r="M56" s="12" t="s">
        <v>1016</v>
      </c>
      <c r="N56" s="1" t="s">
        <v>635</v>
      </c>
      <c r="O56" s="7">
        <f>P56</f>
        <v>6781134083480.1934</v>
      </c>
      <c r="P56" s="7">
        <f>Q56</f>
        <v>6781134083480.1934</v>
      </c>
      <c r="Q56" s="45">
        <f>SUMIFS('SEDS 2021'!$F$23:$F$40,'SEDS 2021'!E$23:E$40,Calculations!L56,'SEDS 2021'!D$23:D$40,Calculations!N56)*J56*K56</f>
        <v>6781134083480.1934</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6861256842281.5234</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6947872184332.292</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7038934154627.5146</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7128612432056.5488</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7212598438123.4863</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7303594540334.5176</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7396575700060.1221</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7483093081280.8135</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7562562284200.4072</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7645322668453.8301</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7729903540349.4834</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7819310333832.8984</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7915978006890.3047</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8018518328287.4785</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8122476380311.6045</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8222382842793.4248</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8329130601911.4346</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8431204937872.3193</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8524481801610.1523</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8600709606315.5176</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8672285259534.709</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8743743007802.6943</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8812931031731.6836</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8880958530100.0488</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8941553277497.8867</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8994434358200.8125</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9038889109485.4102</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9079887538408.6035</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9115732480535.3066</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0.44647926427595008</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0.44647926427595008</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0.44647926427595008</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0.44647926427595008</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0.44647926427595008</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0.44647926427595008</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0.44647926427595008</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0.44647926427595008</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0.44647926427595008</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0.19567673244212211</v>
      </c>
      <c r="K69" s="210">
        <f>$C$12</f>
        <v>0.55352073572404992</v>
      </c>
      <c r="L69" s="209" t="s">
        <v>1022</v>
      </c>
      <c r="M69" s="12" t="s">
        <v>1015</v>
      </c>
      <c r="N69" s="1" t="s">
        <v>635</v>
      </c>
      <c r="O69" s="7">
        <f>P69</f>
        <v>4083871115379.6714</v>
      </c>
      <c r="P69" s="7">
        <f>Q69</f>
        <v>4083871115379.6714</v>
      </c>
      <c r="Q69" s="45">
        <f>SUMIFS('SEDS 2021'!$F$23:$F$40,'SEDS 2021'!E$23:E$40,Calculations!L69,'SEDS 2021'!D$23:D$40,Calculations!N69)*J69*K69</f>
        <v>4083871115379.6714</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4094967778100.6636</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4102509299509.9902</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4105320017903.125</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4104443273207.2847</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4101319511683.8062</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4097399679314.1279</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4087363063831.2354</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4077815206030.4302</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4064018412207.3389</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4051006241516.9668</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4038031241484.1982</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4025160964214.6611</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4016854063808.604</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4009111554012.4224</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4008346442584.0801</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4010718170919.6567</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4016148841106.7251</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4023919584441.4927</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4035615311654.4565</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4034754812152.1279</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4034429198821.6528</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4036821959699.9248</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4039759365971.4595</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4044215913174.0381</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4047227743568.2183</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4050506318859.3833</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4054313939354.644</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4058691398671.8809</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4063704771137.1597</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0.55352073572404992</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0.72178007441355896</v>
      </c>
      <c r="K71" s="210">
        <f t="shared" si="14"/>
        <v>0.55352073572404992</v>
      </c>
      <c r="L71" s="209" t="s">
        <v>1022</v>
      </c>
      <c r="M71" s="12" t="s">
        <v>1015</v>
      </c>
      <c r="N71" s="1" t="s">
        <v>972</v>
      </c>
      <c r="O71" s="7">
        <f t="shared" si="15"/>
        <v>10294038447679.207</v>
      </c>
      <c r="P71" s="7">
        <f t="shared" si="16"/>
        <v>10294038447679.207</v>
      </c>
      <c r="Q71" s="45">
        <f>SUMIFS('SEDS 2021'!$F$23:$F$40,'SEDS 2021'!E$23:E$40,Calculations!L71,'SEDS 2021'!D$23:D$40,Calculations!N71)*J71*K71</f>
        <v>10294038447679.207</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10281562518631.764</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10262271103842.455</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10236615503361.373</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10208319563208.127</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10185123201443.473</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10172899179662.459</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10157755477454.49</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10155098827115.02</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10152912432947.627</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10161285869460.143</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10177786304776.951</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10198130702957.455</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10228506442092.029</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10256037846939.303</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10298870723043.143</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10345738201466.975</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10393538350520.203</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10444738427914.012</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10503243611318.645</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10520402097464.434</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10536907567282.078</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10560984435440.441</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10588710484000.445</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10624848290075.893</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10659797430219.795</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10696176840793.986</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10732330943437.531</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10766266423148.107</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10796725902292</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0.99134459506299133</v>
      </c>
      <c r="K72" s="210">
        <f t="shared" si="14"/>
        <v>0.55352073572404992</v>
      </c>
      <c r="L72" s="209" t="s">
        <v>1022</v>
      </c>
      <c r="M72" s="12" t="s">
        <v>1015</v>
      </c>
      <c r="N72" s="1" t="s">
        <v>964</v>
      </c>
      <c r="O72" s="7">
        <f t="shared" si="15"/>
        <v>762734407565.30493</v>
      </c>
      <c r="P72" s="7">
        <f t="shared" si="16"/>
        <v>762734407565.30493</v>
      </c>
      <c r="Q72" s="45">
        <f>SUMIFS('SEDS 2021'!$F$23:$F$40,'SEDS 2021'!E$23:E$40,Calculations!L72,'SEDS 2021'!D$23:D$40,Calculations!N72)*J72*K72</f>
        <v>762734407565.30493</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759485947710.83057</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755104572815.026</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749352391297.72986</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741920791918.30933</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732823908789.89233</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721611102434.07642</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706671755902.14661</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688503246553.25037</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666214441980.80945</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640687506890.24841</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612512163042.06494</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581926021609.0238</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549612696028.65875</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515450395949.5542</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480922204852.07062</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445925836272.77008</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410562502677.87421</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375304914702.98248</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340520884028.19043</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305021299020.00476</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270737028216.21887</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238084226050.15216</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207173375572.68863</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178385609653.31656</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151894502119.86417</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128053163671.76262</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106998307763.76562</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88711880483.254181</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73083986673.792709</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0.55352073572404992</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0.55352073572404992</v>
      </c>
      <c r="L74" s="209" t="s">
        <v>1022</v>
      </c>
      <c r="M74" s="12" t="s">
        <v>1015</v>
      </c>
      <c r="N74" s="1" t="s">
        <v>981</v>
      </c>
      <c r="O74" s="7">
        <f t="shared" si="15"/>
        <v>4877624723200.3281</v>
      </c>
      <c r="P74" s="7">
        <f t="shared" si="16"/>
        <v>4877624723200.3281</v>
      </c>
      <c r="Q74" s="45">
        <f>SUMIFS('SEDS 2021'!$F$23:$F$40,'SEDS 2021'!E$23:E$40,Calculations!L74,'SEDS 2021'!D$23:D$40,Calculations!N74)*J74*K74</f>
        <v>4877624723200.3281</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4863750429127.6045</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4847887738549.4385</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4830702830346.4551</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4811399244902.1465</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4793710319974.125</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4778166823333.1855</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4759789271046.8262</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4743726279748.127</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4725140509469.793</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4708289320021.8916</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4694744399535.3135</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4681394810775.2539</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4673043101734.0869</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4667055019536.8223</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4670272377349.9912</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4679749273291.9668</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4692676502416.874</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4709559237029.3623</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4729371125946.6621</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4742816969411.375</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4754254897699.6279</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4765818625917.7354</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4774319721734.4844</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4781687626761.6504</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4784776529684.166</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4786860937836.3125</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4788953183759.7568</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4791116497332.0801</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4793405510001.8506</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0.55352073572404992</v>
      </c>
      <c r="L75" s="209" t="s">
        <v>1022</v>
      </c>
      <c r="M75" s="12" t="s">
        <v>1015</v>
      </c>
      <c r="N75" s="1" t="s">
        <v>969</v>
      </c>
      <c r="O75" s="7">
        <f t="shared" si="15"/>
        <v>78046423737.091034</v>
      </c>
      <c r="P75" s="7">
        <f t="shared" si="16"/>
        <v>78046423737.091034</v>
      </c>
      <c r="Q75" s="45">
        <f>SUMIFS('SEDS 2021'!$F$23:$F$40,'SEDS 2021'!E$23:E$40,Calculations!L75,'SEDS 2021'!D$23:D$40,Calculations!N75)*J75*K75</f>
        <v>78046423737.091034</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77841662922.777863</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77547417651.097366</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77133587091.469818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76545337255.789856</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75782616139.872498</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74788496987.120667</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73425924188.846909</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71748767560.347366</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69674354853.06662</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67294361319.760117</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64681423769.205383</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61835389377.06916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58831703372.293816</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55654968022.27549</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52423026509.003181</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49129533069.706352</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45783993787.121086</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42446945528.621109</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39164816557.698006</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35937376403.119034</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32853237797.832844</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29976703959.794151</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27328407625.141617</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24950359855.652443</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22843011428.255821</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21029606707.021687</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19510651867.725479</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18273461748.896629</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17296056867.835064</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0.55352073572404992</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0.8290021094608222</v>
      </c>
      <c r="K77" s="210">
        <f t="shared" si="14"/>
        <v>0.55352073572404992</v>
      </c>
      <c r="L77" s="209" t="s">
        <v>1022</v>
      </c>
      <c r="M77" s="12" t="s">
        <v>1015</v>
      </c>
      <c r="N77" s="1" t="s">
        <v>975</v>
      </c>
      <c r="O77" s="7">
        <f t="shared" si="15"/>
        <v>1332099196454.7134</v>
      </c>
      <c r="P77" s="7">
        <f t="shared" si="16"/>
        <v>1332099196454.7134</v>
      </c>
      <c r="Q77" s="45">
        <f>SUMIFS('SEDS 2021'!$F$23:$F$40,'SEDS 2021'!E$23:E$40,Calculations!L77,'SEDS 2021'!D$23:D$40,Calculations!N77)*J77*K77</f>
        <v>1332099196454.7134</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1338032888469.8848</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1343520639201.4485</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1348747667336.2017</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1353458008237.157</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1358613564603.0652</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1364431781771.6455</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1369361151699.2166</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1374873806448.6614</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1379616558452.4172</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1384525963605.8301</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1389698424435.4094</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1394025879928.4309</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1398501610526.3457</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1401774586247.1824</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1405550074081.4487</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1408763054785.313</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1410957583379.4539</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1412997381343.4751</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1415246570439.8547</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1414967343415.0413</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1414505106111.5408</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1415137811300.155</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1416442912254.5</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1419129488181.325</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1421987150888.4246</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1425474972961.4055</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1429452642678.4678</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1433709554960.4065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1438096312160.3904</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0.55352073572404992</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6.0763781525364095E-2</v>
      </c>
      <c r="K82" s="210">
        <f>$C$12</f>
        <v>0.55352073572404992</v>
      </c>
      <c r="L82" s="209" t="s">
        <v>1022</v>
      </c>
      <c r="M82" s="12" t="s">
        <v>1018</v>
      </c>
      <c r="N82" s="1" t="s">
        <v>635</v>
      </c>
      <c r="O82" s="7">
        <f>P82</f>
        <v>1268170462249.8965</v>
      </c>
      <c r="P82" s="7">
        <f>Q82</f>
        <v>1268170462249.8965</v>
      </c>
      <c r="Q82" s="45">
        <f>SUMIFS('SEDS 2021'!$F$23:$F$40,'SEDS 2021'!E$23:E$40,Calculations!L82,'SEDS 2021'!D$23:D$40,Calculations!N82)*J82*K82</f>
        <v>1268170462249.8965</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1243190693372.0466</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1219427071524.5657</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1197107064296.4155</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1175902772480.2385</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1157167653939.322</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1140389213865.5208</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1125461013578.25</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1112139599285.8667</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1099601701961.5586</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1089124412969.3796</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1080032513603.2595</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1072017440434.1445</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1064835680226.6086</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1058428463613.5872</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1052837571086.4535</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1047627656055.1174</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1043585152100.5659</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1040200481954.2092</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1037382649721.5708</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1035080835157.6055</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1032861936940.2056</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1031489562947.6696</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1030468731637.8309</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1029349765159.9104</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1028938504740.8618</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1028782589987.9075</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1028443280092.7723</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1028670257551.5005</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1028973704858.6434</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0.55352073572404992</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0.55352073572404992</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0.55352073572404992</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0.55352073572404992</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0.55352073572404992</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0.55352073572404992</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0.55352073572404992</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0.55352073572404992</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0.55352073572404992</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4.6199941596599223E-2</v>
      </c>
      <c r="K95" s="210">
        <f>$C$12</f>
        <v>0.55352073572404992</v>
      </c>
      <c r="L95" s="209" t="s">
        <v>1022</v>
      </c>
      <c r="M95" s="12" t="s">
        <v>1019</v>
      </c>
      <c r="N95" s="1" t="s">
        <v>635</v>
      </c>
      <c r="O95" s="7">
        <f>P95</f>
        <v>964215850621.82153</v>
      </c>
      <c r="P95" s="7">
        <f>Q95</f>
        <v>964215850621.82153</v>
      </c>
      <c r="Q95" s="45">
        <f>SUMIFS('SEDS 2021'!$F$23:$F$40,'SEDS 2021'!E$23:E$40,Calculations!L95,'SEDS 2021'!D$23:D$40,Calculations!N95)*J95*K95</f>
        <v>964215850621.82153</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965144072304.90002</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966651172959.75061</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968667209076.54272</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973674684803.84985</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981515819237.94128</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990205474666.74927</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998976001233.26746</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1007800060231.2389</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1017211577753.1918</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1027989141923.7816</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1039989982489.2773</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1053001948388.5808</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1066043685792.5641</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1079286390300.2235</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1090336812117.335</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1100960413946.4585</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1111305009271.1946</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1121440766796.2925</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1131417680294.0947</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1140729446256.4404</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1150365807408.5527</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1160435091740.0408</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1171022745351.3928</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1182119222594.7427</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1193686286171.8193</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1205657320689.3152</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1217959552578.1458</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1230552152698.4956</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1243420169244.5474</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0.55352073572404992</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0.55352073572404992</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0.55352073572404992</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0.55352073572404992</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0.55352073572404992</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0.55352073572404992</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0.55352073572404992</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0.55352073572404992</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0.55352073572404992</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0.29454782933799556</v>
      </c>
      <c r="K108" s="210">
        <f>$C$12</f>
        <v>0.55352073572404992</v>
      </c>
      <c r="L108" s="209" t="s">
        <v>1022</v>
      </c>
      <c r="M108" s="12" t="s">
        <v>1014</v>
      </c>
      <c r="N108" s="1" t="s">
        <v>635</v>
      </c>
      <c r="O108" s="7">
        <f>P108</f>
        <v>6147360277937.0684</v>
      </c>
      <c r="P108" s="7">
        <f>Q108</f>
        <v>6147360277937.0684</v>
      </c>
      <c r="Q108" s="45">
        <f>SUMIFS('SEDS 2021'!$F$23:$F$40,'SEDS 2021'!E$23:E$40,Calculations!L108,'SEDS 2021'!D$23:D$40,Calculations!N108)*J108*K108</f>
        <v>6147360277937.0684</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6128479064735.1416</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6110969547808.7354</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6096864016720.4336</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6087626850927.8457</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6084755868507.2832</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6088371634506.7148</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6098253747155.3447</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6113197315782.374</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6133903110614.002</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6160800810823.5342</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6192513217226.7764</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6227983122261.6484</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6267774486599.0684</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6311542010136.1084</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6358659134429.1484</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6407437445742.4062</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6457041100741.6416</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6506987261856.3555</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6557083409574.3896</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6602241503190.3877</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6647810146474.1875</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6693781595295.4824</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6740194719421.4844</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6787113178830.1299</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6834580103084.1016</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6882616872843.7666</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6931272947123.9697</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6980509375941.0977</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7030281294094.8672</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0.55352073572404992</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0.27695615831189835</v>
      </c>
      <c r="K110" s="210">
        <f t="shared" si="23"/>
        <v>0.55352073572404992</v>
      </c>
      <c r="L110" s="209" t="s">
        <v>1022</v>
      </c>
      <c r="M110" s="12" t="s">
        <v>1014</v>
      </c>
      <c r="N110" s="1" t="s">
        <v>972</v>
      </c>
      <c r="O110" s="7">
        <f t="shared" si="24"/>
        <v>3949952960810.9854</v>
      </c>
      <c r="P110" s="7">
        <f t="shared" si="25"/>
        <v>3949952960810.9854</v>
      </c>
      <c r="Q110" s="45">
        <f>SUMIFS('SEDS 2021'!$F$23:$F$40,'SEDS 2021'!E$23:E$40,Calculations!L110,'SEDS 2021'!D$23:D$40,Calculations!N110)*J110*K110</f>
        <v>3949952960810.9854</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3975395706965.209</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4001505277992.1689</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4028803040810.0996</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4057887391372.749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4089593265022.1968</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4123246594592.0327</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4157797379537.5557</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4192301130175.8203</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4227543207414.2593</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4263365922305.877</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4298627246444.7139</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4333359663110.8594</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4369034756703.583</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4406034475224.3965</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4444143953563.4629</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4482537547986.1504</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4521099809468.5107</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4559478221500.1406</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4597589143333.4023</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4628833897427.1221</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4660140749096.9092</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4691706860069.9072</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4723653973234.2188</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4756007614414.9141</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4788724365258.3164</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4821814975260.9688</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4855172126849.0322</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4888883507930.8799</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4923030062145.0732</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8.6554049370087659E-3</v>
      </c>
      <c r="K111" s="210">
        <f t="shared" si="23"/>
        <v>0.55352073572404992</v>
      </c>
      <c r="L111" s="209" t="s">
        <v>1022</v>
      </c>
      <c r="M111" s="12" t="s">
        <v>1014</v>
      </c>
      <c r="N111" s="1" t="s">
        <v>964</v>
      </c>
      <c r="O111" s="7">
        <f t="shared" si="24"/>
        <v>6659415091.124506</v>
      </c>
      <c r="P111" s="7">
        <f t="shared" si="25"/>
        <v>6659415091.124506</v>
      </c>
      <c r="Q111" s="45">
        <f>SUMIFS('SEDS 2021'!$F$23:$F$40,'SEDS 2021'!E$23:E$40,Calculations!L111,'SEDS 2021'!D$23:D$40,Calculations!N111)*J111*K111</f>
        <v>6659415091.124506</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6437035094.9076691</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6279513230.3886223</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6175286133.8852835</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6113580961.6749086</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6085943824.4199047</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6083026169.4820423</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6096510253.1549177</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6120040010.1723404</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6151558528.2158403</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6188556243.213665</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6227707536.8311653</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6268068205.63449</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6311413314.5551796</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6357771391.496685</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6406398268.7409401</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6455692867.2207565</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6505430054.5774736</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6555016861.6203165</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6604267970.2155285</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6648273244.6132536</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6692409503.8541937</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6737030044.9777765</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6782348361.9545116</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6828415149.9111652</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6875090640.5990124</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6922347944.8480692</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6969985527.49716</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7018114769.8638115</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7066898423.4661703</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0.55352073572404992</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0.55352073572404992</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0.55352073572404992</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0.55352073572404992</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0.1709978905391778</v>
      </c>
      <c r="K116" s="210">
        <f t="shared" si="23"/>
        <v>0.55352073572404992</v>
      </c>
      <c r="L116" s="209" t="s">
        <v>1022</v>
      </c>
      <c r="M116" s="12" t="s">
        <v>1014</v>
      </c>
      <c r="N116" s="1" t="s">
        <v>975</v>
      </c>
      <c r="O116" s="7">
        <f t="shared" si="24"/>
        <v>274771499352.20364</v>
      </c>
      <c r="P116" s="7">
        <f t="shared" si="25"/>
        <v>274771499352.20364</v>
      </c>
      <c r="Q116" s="45">
        <f>SUMIFS('SEDS 2021'!$F$23:$F$40,'SEDS 2021'!E$23:E$40,Calculations!L116,'SEDS 2021'!D$23:D$40,Calculations!N116)*J116*K116</f>
        <v>274771499352.20364</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272526883963.53299</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271093247891.69562</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270401999243.61053</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270341662055.42374</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270823826911.00085</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271710540073.3298</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272883515021.07666</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274232230303.50317</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275778158107.65106</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277484278655.67725</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279247099838.07574</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281020006941.14459</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282851824078.00244</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284751256744.51843</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286714224127.23743</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288690570633.28748</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290675632970.77283</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292652282862.99933</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294618178756.84308</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296754488981.42529</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298885112659.51587</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301018596582.60223</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303161281250.48602</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305316053889.54858</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307483450837.47791</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309665095635.92889</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311858754505.92871</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314069221726.5697</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316300998032.51465</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0.55352073572404992</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0.40281171509791908</v>
      </c>
      <c r="K121" s="210">
        <f>$C$12</f>
        <v>0.55352073572404992</v>
      </c>
      <c r="L121" s="209" t="s">
        <v>1022</v>
      </c>
      <c r="M121" s="12" t="s">
        <v>1016</v>
      </c>
      <c r="N121" s="1" t="s">
        <v>635</v>
      </c>
      <c r="O121" s="7">
        <f>P121</f>
        <v>8406881634286.8457</v>
      </c>
      <c r="P121" s="7">
        <f>Q121</f>
        <v>8406881634286.8457</v>
      </c>
      <c r="Q121" s="45">
        <f>SUMIFS('SEDS 2021'!$F$23:$F$40,'SEDS 2021'!E$23:E$40,Calculations!L121,'SEDS 2021'!D$23:D$40,Calculations!N121)*J121*K121</f>
        <v>8406881634286.8457</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8506213477775.4199</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8613594473250.4971</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8726488156848.623</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8837666413203.8945</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8941787700771.6055</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9054599724697.4043</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9169872715086.4551</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9277132264046.375</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9375653864458.8633</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9478255692687.2109</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9583114462591.7598</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9693956147900.3105</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9813799477238.8867</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9940923396942.5</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10069804942055.574</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10193663546567.037</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10326003618977.152</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10452549835252.701</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10568189423411.238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10662692514414.955</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10751428120746.113</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10840017554924.254</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10925793108175.475</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11010129904885.145</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11085251980744.717</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11150811071700.564</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11205923657225.414</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11256751282060.127</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11301189893940.869</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0.55352073572404992</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0.55352073572404992</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0.55352073572404992</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0.55352073572404992</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0.55352073572404992</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0.55352073572404992</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0.55352073572404992</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0.55352073572404992</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0.55352073572404992</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2.9124534747204184E-2</v>
      </c>
      <c r="K134" s="12">
        <v>1</v>
      </c>
      <c r="L134" s="12" t="s">
        <v>1013</v>
      </c>
      <c r="M134" s="12" t="s">
        <v>1015</v>
      </c>
      <c r="N134" s="1" t="s">
        <v>635</v>
      </c>
      <c r="O134" s="7">
        <f>P134</f>
        <v>711133764922.48462</v>
      </c>
      <c r="P134" s="7">
        <f>Q134</f>
        <v>711133764922.48462</v>
      </c>
      <c r="Q134" s="45">
        <f>SUMIFS('SEDS 2021'!$F$23:$F$40,'SEDS 2021'!E$23:E$40,Calculations!L134,'SEDS 2021'!D$23:D$40,Calculations!N134)*J134*K134</f>
        <v>711133764922.48462</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714401016904.8739</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717358881594.7887</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719900355510.48132</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722261676746.17615</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724447888375.25525</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726583899288.25916</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728862374200.01917</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731088897636.57214</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733214691887.52771</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735341721932.41785</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737204356451.5553</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738912774624.17712</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740372043062.70569</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741711834279.38147</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742671308917.23499</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743411465985.27539</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744200536428.51648</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744902484972.10364</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745674663956.37158</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746373586468.36975</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747107923708.4751</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747836030076.36047</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748762488904.11951</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749601152214.47241</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750543720134.72437</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751388628116.56006</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752173885955.0083</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752940187915.31091</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753645065282.63794</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0.41699475383591411</v>
      </c>
      <c r="K136" s="12">
        <v>1</v>
      </c>
      <c r="L136" s="12" t="s">
        <v>1013</v>
      </c>
      <c r="M136" s="12" t="s">
        <v>1015</v>
      </c>
      <c r="N136" s="1" t="s">
        <v>972</v>
      </c>
      <c r="O136" s="7">
        <f t="shared" si="29"/>
        <v>10236387217164.02</v>
      </c>
      <c r="P136" s="7">
        <f t="shared" si="30"/>
        <v>10236387217164.02</v>
      </c>
      <c r="Q136" s="45">
        <f>SUMIFS('SEDS 2021'!$F$23:$F$40,'SEDS 2021'!E$23:E$40,Calculations!L136,'SEDS 2021'!D$23:D$40,Calculations!N136)*J136*K136</f>
        <v>10236387217164.02</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10206371188545.34</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10173077309698.182</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10134948009235.18</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10095384485209.924</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10054961554531.908</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10015913644080.053</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9981919702738.4844</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9951692931626.9395</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9926129915865.8047</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9907593154091.4141</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9893886176114.3906</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9887385120212.8008</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9887002896851.7949</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9893827665998.8535</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9903217677675.2539</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9915770784752.1914</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9933480414705.6914</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9953082788638.4746</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9975565962569.1523</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9997880521734.5684</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10020885627804.021</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10043578420963.869</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10068464841969.377</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10091546547257.9</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10115426906792.777</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10137443866777.059</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10158216817529.305</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10178392814688.469</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10197468428707.102</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0.42745280369826061</v>
      </c>
      <c r="K137" s="12">
        <v>1</v>
      </c>
      <c r="L137" s="12" t="s">
        <v>1013</v>
      </c>
      <c r="M137" s="12" t="s">
        <v>1015</v>
      </c>
      <c r="N137" s="1" t="s">
        <v>964</v>
      </c>
      <c r="O137" s="7">
        <f t="shared" si="29"/>
        <v>1763242815255.325</v>
      </c>
      <c r="P137" s="7">
        <f t="shared" si="30"/>
        <v>1763242815255.325</v>
      </c>
      <c r="Q137" s="45">
        <f>SUMIFS('SEDS 2021'!$F$23:$F$40,'SEDS 2021'!E$23:E$40,Calculations!L137,'SEDS 2021'!D$23:D$40,Calculations!N137)*J137*K137</f>
        <v>1763242815255.325</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1793070514330.1709</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1822026210398.145</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1849692303872.3655</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1876486098885.9077</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1902260410231.0527</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1927128905463.8843</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1951470574602.9475</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1974765327200.5017</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1996996707631.7432</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2018435116377.2112</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2038592109522.7229</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2057837977599.083</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2075987266289.1062</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2093288295389.5671</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2108691505056.3901</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2122186366964.4878</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2134069632613.8362</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2143849638201.7544</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2151935263471.2158</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2158132874263.2925</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2162992719337.3252</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2166841936687.9629</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2170562477504.5603</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2173844438929.1533</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2177383155547.6396</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2180867994670.2385</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2184454407808.6204</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2188236107418.2671</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2192056270407.6062</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1581000000000</v>
      </c>
      <c r="P139" s="7">
        <f t="shared" si="30"/>
        <v>1581000000000</v>
      </c>
      <c r="Q139" s="45">
        <f>SUMIFS('SEDS 2021'!$F$23:$F$40,'SEDS 2021'!E$23:E$40,Calculations!L139,'SEDS 2021'!D$23:D$40,Calculations!N139)*J139*K139</f>
        <v>1581000000000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16000000000</v>
      </c>
      <c r="P140" s="7">
        <f t="shared" si="30"/>
        <v>16000000000</v>
      </c>
      <c r="Q140" s="45">
        <f>SUMIFS('SEDS 2021'!$F$23:$F$40,'SEDS 2021'!E$23:E$40,Calculations!L140,'SEDS 2021'!D$23:D$40,Calculations!N140)*J140*K140</f>
        <v>16000000000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996000000000</v>
      </c>
      <c r="P142" s="7">
        <f t="shared" si="30"/>
        <v>996000000000</v>
      </c>
      <c r="Q142" s="45">
        <f>SUMIFS('SEDS 2021'!$F$23:$F$40,'SEDS 2021'!E$23:E$40,Calculations!L142,'SEDS 2021'!D$23:D$40,Calculations!N142)*J142*K142</f>
        <v>996000000000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0.18267257463052117</v>
      </c>
      <c r="K147" s="12">
        <v>1</v>
      </c>
      <c r="L147" s="12" t="s">
        <v>1013</v>
      </c>
      <c r="M147" s="12" t="s">
        <v>1018</v>
      </c>
      <c r="N147" s="1" t="s">
        <v>635</v>
      </c>
      <c r="O147" s="7">
        <f>P147</f>
        <v>4460316254753.4355</v>
      </c>
      <c r="P147" s="7">
        <f>Q147</f>
        <v>4460316254753.4355</v>
      </c>
      <c r="Q147" s="45">
        <f>SUMIFS('SEDS 2021'!$F$23:$F$40,'SEDS 2021'!E$23:E$40,Calculations!L147,'SEDS 2021'!D$23:D$40,Calculations!N147)*J147*K147</f>
        <v>4460316254753.4355</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4485852518999.3184</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4506932150742.1621</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4522575416795.1514</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4533045012233.8965</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4538484120588.2148</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4539641697230.1016</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4536770084397.8154</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4529300936946.0264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4517543352091.8535</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4505707021287.1689</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4494209686124.9561</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4484362990845.2754</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4475074865810.8428</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4468200216674.2725</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4463071583865.4219</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4459619728708.2305</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4460310608294.4326</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4464643232461.793</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4472476964127.9746</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4483612910228.3936</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4498062876433.9736</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4516923212291.6494</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4539343689612.0811</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4565595391278.709</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4595973096961.8047</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4629216518907.5</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4665084796841.6133</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4704382167248.668</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4745654371006.4219</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4.0910474425665325E-3</v>
      </c>
      <c r="K149" s="12">
        <v>1</v>
      </c>
      <c r="L149" s="12" t="s">
        <v>1013</v>
      </c>
      <c r="M149" s="12" t="s">
        <v>1018</v>
      </c>
      <c r="N149" s="1" t="s">
        <v>972</v>
      </c>
      <c r="O149" s="7">
        <f t="shared" si="31"/>
        <v>100427032620.12325</v>
      </c>
      <c r="P149" s="7">
        <f t="shared" si="32"/>
        <v>100427032620.12325</v>
      </c>
      <c r="Q149" s="45">
        <f>SUMIFS('SEDS 2021'!$F$23:$F$40,'SEDS 2021'!E$23:E$40,Calculations!L149,'SEDS 2021'!D$23:D$40,Calculations!N149)*J149*K149</f>
        <v>100427032620.12325</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99403100814.199783</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98336774420.076797</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97203974067.056641</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95994061953.114639</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94705837938.555573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93328087101.555908</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91866115337.820465</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90319338317.332458</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88683275482.809479</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86946756939.60701</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85107347112.513245</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83167619692.99646</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81134728064.966644</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78993064658.300949</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76757512820.140945</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74435988578.325577</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72048823262.432922</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69618779015.0849</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67167378199.813423</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64734126518.905174</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62357933817.942993</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60092144696.947128</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57965548675.991714</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56024159717.316727</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54285384846.277382</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52761640964.62851</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51456304573.673737</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50363280660.454849</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49466819074.772568</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3008827.8031706698</v>
      </c>
      <c r="S158">
        <f>SUMIFS('NREL Scaling Data'!$F:$F,'NREL Scaling Data'!$B:$B,UPPER(About!$B$1),'NREL Scaling Data'!$E:$E,Calculations!$M160,'NREL Scaling Data'!$A:$A,Q$3,'NREL Scaling Data'!$C:$C,Calculations!$L160,'NREL Scaling Data'!$D:$D,Calculations!$N160)</f>
        <v>3051552.5311705698</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0.12035191572130848</v>
      </c>
      <c r="K160" s="12">
        <v>1</v>
      </c>
      <c r="L160" s="12" t="s">
        <v>1013</v>
      </c>
      <c r="M160" s="12" t="s">
        <v>1019</v>
      </c>
      <c r="N160" s="1" t="s">
        <v>635</v>
      </c>
      <c r="O160" s="7">
        <f>P160</f>
        <v>2938632726167.189</v>
      </c>
      <c r="P160" s="7">
        <f>Q160</f>
        <v>2938632726167.189</v>
      </c>
      <c r="Q160" s="45">
        <f>SUMIFS('SEDS 2021'!$F$23:$F$40,'SEDS 2021'!E$23:E$40,Calculations!L160,'SEDS 2021'!D$23:D$40,Calculations!N160)*J160*K160</f>
        <v>2938632726167.189</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2897488986174.3086</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2829229537155.9287</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2754688569614.5537</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2682004664987.7637</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2610403410800.8486</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2540947810235.9448</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2475580030593.1929</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2416216991154.9277</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2363418386459.3442</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2318806208020.9761</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2281902310857.4248</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2251099966381.5493</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2224332983064.5044</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2200407855217.9561</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2177891832867.2896</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2157930599079.7615</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2141127600061.5156</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2126300567932.8215</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2112842332356.4175</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2101884466152.2029</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2094358991444.7393</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2090010775231.4661</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2088407328892.0889</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2089434896727.9917</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2092725981984.6125</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2098336672882.293</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2106308037460.7217</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2116773662071.3867</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2129850739814.1377</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0.20846517659969518</v>
      </c>
      <c r="K173" s="12">
        <v>1</v>
      </c>
      <c r="L173" s="12" t="s">
        <v>1013</v>
      </c>
      <c r="M173" s="12" t="s">
        <v>1014</v>
      </c>
      <c r="N173" s="1" t="s">
        <v>635</v>
      </c>
      <c r="O173" s="7">
        <f>P173</f>
        <v>5090094217034.7568</v>
      </c>
      <c r="P173" s="7">
        <f>Q173</f>
        <v>5090094217034.7568</v>
      </c>
      <c r="Q173" s="45">
        <f>SUMIFS('SEDS 2021'!$F$23:$F$40,'SEDS 2021'!E$23:E$40,Calculations!L173,'SEDS 2021'!D$23:D$40,Calculations!N173)*J173*K173</f>
        <v>5090094217034.7568</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5143745143491.7188</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5191631190612.3027</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5230170505218.8193</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5255814729215.6719</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5267975662520.4082</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5270481694063.7451</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5268312681936.3662</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5264972491003.5322</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5263347374215.2852</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5266348330823.8164</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5274366360270.7451</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5288061360802.4707</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5306972820838.9365</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5329586143238.5732</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5354129478022.5088</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5380948886763.7588</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5410653253350.5322</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5442502543803.4912</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5475520888022.5869</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5510664687802.127</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5547745595862.8438</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5587353772684.584</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5629435544330.5293</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5673744791938.2842</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5720358322996.5889</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5768214864428.9336</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5816723875215.1221</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5866193072593.0674</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5916046770213.6367</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0.32177951672747429</v>
      </c>
      <c r="K175" s="12">
        <v>1</v>
      </c>
      <c r="L175" s="12" t="s">
        <v>1013</v>
      </c>
      <c r="M175" s="12" t="s">
        <v>1014</v>
      </c>
      <c r="N175" s="1" t="s">
        <v>972</v>
      </c>
      <c r="O175" s="7">
        <f t="shared" si="35"/>
        <v>7899043576626.0391</v>
      </c>
      <c r="P175" s="7">
        <f t="shared" si="36"/>
        <v>7899043576626.0391</v>
      </c>
      <c r="Q175" s="45">
        <f>SUMIFS('SEDS 2021'!$F$23:$F$40,'SEDS 2021'!E$23:E$40,Calculations!L175,'SEDS 2021'!D$23:D$40,Calculations!N175)*J175*K175</f>
        <v>7899043576626.0391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8017153298724.7822</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8128891788238.4375</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8234710510301.7979</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8334768364159.4004</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8432360566279.8115</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8531276257355.9229</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8633892030022.5332</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8738106327989.9141</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8843748659044.5605</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8949689252578.4062</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9054663707712.834</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9160139327121.7383</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9267697783041.6816</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9375039518810.041</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9481552226249.0449</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9588978696383.1328</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9697392502391.4961</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9808586177400.3711</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9919589787608.1211</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10030317485610.146</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10140186556217.559</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10251668885963.029</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10363361310509.557</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10477773703424.971</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10592890801089.805</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10707072773588.031</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10820941242362.949</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10934495790458.127</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11047741304945.055</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2.952759599363022E-2</v>
      </c>
      <c r="K176" s="12">
        <v>1</v>
      </c>
      <c r="L176" s="12" t="s">
        <v>1013</v>
      </c>
      <c r="M176" s="12" t="s">
        <v>1014</v>
      </c>
      <c r="N176" s="1" t="s">
        <v>964</v>
      </c>
      <c r="O176" s="7">
        <f t="shared" si="35"/>
        <v>121801333473.72466</v>
      </c>
      <c r="P176" s="7">
        <f t="shared" si="36"/>
        <v>121801333473.72466</v>
      </c>
      <c r="Q176" s="45">
        <f>SUMIFS('SEDS 2021'!$F$23:$F$40,'SEDS 2021'!E$23:E$40,Calculations!L176,'SEDS 2021'!D$23:D$40,Calculations!N176)*J176*K176</f>
        <v>121801333473.72466</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116487880059.27209</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111145112226.12691</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105869342442.40605</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100784484561.7233</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96038309117.885208</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91768684112.301193</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88099764179.221268</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85066427358.759964</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82675406859.828857</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80877527805.376328</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79561724717.121292</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78628497826.714813</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77949164221.814423</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77416373669.774765</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76936445699.913147</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76487000472.547653</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76043376523.117523</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75601893413.726913</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75143977344.048325</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74658892060.969376</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74142348238.583237</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73604216706.271606</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73034821714.720306</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72453451069.604645</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71851921330.455719</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71218622900.247604</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70561937838.259155</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69883888253.452087</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69182460162.188065</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0.45938579830127096</v>
      </c>
      <c r="K186" s="12">
        <v>1</v>
      </c>
      <c r="L186" s="12" t="s">
        <v>1013</v>
      </c>
      <c r="M186" s="12" t="s">
        <v>1016</v>
      </c>
      <c r="N186" s="1" t="s">
        <v>635</v>
      </c>
      <c r="O186" s="7">
        <f>P186</f>
        <v>11216823037122.133</v>
      </c>
      <c r="P186" s="7">
        <f>Q186</f>
        <v>11216823037122.133</v>
      </c>
      <c r="Q186" s="45">
        <f>SUMIFS('SEDS 2021'!$F$23:$F$40,'SEDS 2021'!E$23:E$40,Calculations!L186,'SEDS 2021'!D$23:D$40,Calculations!N186)*J186*K186</f>
        <v>11216823037122.133</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11327727475017.996</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11456447078990.682</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11606063073026.973</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11759672882867.811</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11923963942102.555</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12095433075688.885</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12271352320988.691</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12454768557135.365</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12643047043235.875</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12835255561841.891</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13036531121733.961</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13242335295861.562</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13455469642976.93</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13674810595734.627</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13896472279297.617</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14127882994806.285</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14360809790270.283</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14600953911346.799</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14847731495528.635</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15102025696187.998</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15361550127372.785</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15629214288803.137</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15901382532430.719</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16176293457919.234</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16461360647186.053</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16746054949473.635</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17039762322563.42</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17340171848465.295</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17648956612178.609</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0.2571346819940451</v>
      </c>
      <c r="K188" s="12">
        <v>1</v>
      </c>
      <c r="L188" s="12" t="s">
        <v>1013</v>
      </c>
      <c r="M188" s="12" t="s">
        <v>1016</v>
      </c>
      <c r="N188" s="1" t="s">
        <v>972</v>
      </c>
      <c r="O188" s="7">
        <f t="shared" si="37"/>
        <v>6312142173589.8193</v>
      </c>
      <c r="P188" s="7">
        <f t="shared" si="38"/>
        <v>6312142173589.8193</v>
      </c>
      <c r="Q188" s="45">
        <f>SUMIFS('SEDS 2021'!$F$23:$F$40,'SEDS 2021'!E$23:E$40,Calculations!L188,'SEDS 2021'!D$23:D$40,Calculations!N188)*J188*K188</f>
        <v>6312142173589.8193</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6290375665715.1875</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6283401313817.0205</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6274114270457.1816</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6261399002107.0986</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6248511415569.6602</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6219643584500.918</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6195219748789.9395</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6177597946789.7734</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6169707587685.208</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6164828262169.9805</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6163340884131.8789</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6165925656941.9932</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6165444979893.0977</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6154634280982.04</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6145710012753.4336</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6139316101065.2666</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6137484086652.4912</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6135869737318.4473</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6139334239821.8242</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6142218302115.2188</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6140930450399.292</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6135008146381.7422</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6127290105464.5322</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6118565363558.1172</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6110638726940.4365</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6104716422922.8867</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6096608398739.5898</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6090976314827.0234</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6084727513191.3564</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0.54301960030810914</v>
      </c>
      <c r="K189" s="12">
        <v>1</v>
      </c>
      <c r="L189" s="12" t="s">
        <v>1013</v>
      </c>
      <c r="M189" s="12" t="s">
        <v>1016</v>
      </c>
      <c r="N189" s="1" t="s">
        <v>964</v>
      </c>
      <c r="O189" s="7">
        <f t="shared" si="37"/>
        <v>2239955851270.9502</v>
      </c>
      <c r="P189" s="7">
        <f t="shared" si="38"/>
        <v>2239955851270.9502</v>
      </c>
      <c r="Q189" s="45">
        <f>SUMIFS('SEDS 2021'!$F$23:$F$40,'SEDS 2021'!E$23:E$40,Calculations!L189,'SEDS 2021'!D$23:D$40,Calculations!N189)*J189*K189</f>
        <v>2239955851270.9502</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2242450795603.9204</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2241830291313.854</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2239244856771.916</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2232199547645.1382</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2225529126526.9404</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2221405358432.5503</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2221922445340.9375</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2221857809477.3887</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2218147710909.7085</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2213028550516.6719</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2207275958660.8623</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2207146686933.7666</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2206965706515.8315</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2207637919496.7329</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2204276854592.2168</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2204082947001.5698</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2205569571863.1846</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2206022022908.0229</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2206629600025.3774</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2208917709594.9941</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2213235385280.0288</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2218083075046.1626</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2222581731149.1328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2226059140608.0376</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2228024070859.9087</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2228515303422.8774</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2230001928284.4922</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2231850513981.9775</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2232548581308.2998</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37705000000000</v>
      </c>
      <c r="Q199" s="7">
        <f t="shared" ref="Q199:AT199" si="40">SUM(Q4,Q17,Q30,Q43,Q56,Q69,Q82,Q95,Q108,Q121)</f>
        <v>37705000000000</v>
      </c>
      <c r="R199" s="7">
        <f t="shared" si="40"/>
        <v>37826938965348.023</v>
      </c>
      <c r="S199" s="7">
        <f t="shared" si="40"/>
        <v>37962717941481.695</v>
      </c>
      <c r="T199" s="7">
        <f t="shared" si="40"/>
        <v>38109586693715.992</v>
      </c>
      <c r="U199" s="7">
        <f t="shared" si="40"/>
        <v>38262909820205.484</v>
      </c>
      <c r="V199" s="7">
        <f t="shared" si="40"/>
        <v>38420505649750.578</v>
      </c>
      <c r="W199" s="7">
        <f t="shared" si="40"/>
        <v>38609151108125.266</v>
      </c>
      <c r="X199" s="7">
        <f t="shared" si="40"/>
        <v>38806001572438.055</v>
      </c>
      <c r="Y199" s="7">
        <f t="shared" si="40"/>
        <v>39001401487041.531</v>
      </c>
      <c r="Z199" s="7">
        <f t="shared" si="40"/>
        <v>39186226038347.359</v>
      </c>
      <c r="AA199" s="7">
        <f t="shared" si="40"/>
        <v>39397216567497.375</v>
      </c>
      <c r="AB199" s="7">
        <f t="shared" si="40"/>
        <v>39625762869938.812</v>
      </c>
      <c r="AC199" s="7">
        <f t="shared" si="40"/>
        <v>39875867693244.094</v>
      </c>
      <c r="AD199" s="7">
        <f t="shared" si="40"/>
        <v>40159845799792.844</v>
      </c>
      <c r="AE199" s="7">
        <f t="shared" si="40"/>
        <v>40466942554021.484</v>
      </c>
      <c r="AF199" s="7">
        <f t="shared" si="40"/>
        <v>40793385766724.969</v>
      </c>
      <c r="AG199" s="7">
        <f t="shared" si="40"/>
        <v>41119339826462.367</v>
      </c>
      <c r="AH199" s="7">
        <f t="shared" si="40"/>
        <v>41469239074072.773</v>
      </c>
      <c r="AI199" s="7">
        <f t="shared" si="40"/>
        <v>41814328599678.188</v>
      </c>
      <c r="AJ199" s="7">
        <f t="shared" si="40"/>
        <v>42147813024815.828</v>
      </c>
      <c r="AK199" s="7">
        <f t="shared" si="40"/>
        <v>42411237007162.273</v>
      </c>
      <c r="AL199" s="7">
        <f t="shared" si="40"/>
        <v>42666685611150.422</v>
      </c>
      <c r="AM199" s="7">
        <f t="shared" si="40"/>
        <v>42929820386085.516</v>
      </c>
      <c r="AN199" s="7">
        <f t="shared" si="40"/>
        <v>43191225057332.391</v>
      </c>
      <c r="AO199" s="7">
        <f t="shared" si="40"/>
        <v>43454429856508.969</v>
      </c>
      <c r="AP199" s="7">
        <f t="shared" si="40"/>
        <v>43701496722914.375</v>
      </c>
      <c r="AQ199" s="7">
        <f t="shared" si="40"/>
        <v>43933989468832.703</v>
      </c>
      <c r="AR199" s="7">
        <f t="shared" si="40"/>
        <v>44149951030123.883</v>
      </c>
      <c r="AS199" s="7">
        <f t="shared" si="40"/>
        <v>44361796915887.797</v>
      </c>
      <c r="AT199" s="7">
        <f t="shared" si="40"/>
        <v>44564852301348.586</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24417000000000</v>
      </c>
      <c r="Q202" s="7">
        <f t="shared" ref="Q202:AT202" si="41">SUM(Q134,Q147,Q160,Q173,Q186)</f>
        <v>24417000000000</v>
      </c>
      <c r="R202" s="7">
        <f t="shared" si="41"/>
        <v>24569215140588.215</v>
      </c>
      <c r="S202" s="7">
        <f t="shared" si="41"/>
        <v>24701598839095.867</v>
      </c>
      <c r="T202" s="7">
        <f t="shared" si="41"/>
        <v>24833397920165.977</v>
      </c>
      <c r="U202" s="7">
        <f t="shared" si="41"/>
        <v>24952798966051.32</v>
      </c>
      <c r="V202" s="7">
        <f t="shared" si="41"/>
        <v>25065275024387.281</v>
      </c>
      <c r="W202" s="7">
        <f t="shared" si="41"/>
        <v>25173088176506.938</v>
      </c>
      <c r="X202" s="7">
        <f t="shared" si="41"/>
        <v>25280877492116.086</v>
      </c>
      <c r="Y202" s="7">
        <f t="shared" si="41"/>
        <v>25396347873876.422</v>
      </c>
      <c r="Z202" s="7">
        <f t="shared" si="41"/>
        <v>25520570847889.883</v>
      </c>
      <c r="AA202" s="7">
        <f t="shared" si="41"/>
        <v>25661458843906.27</v>
      </c>
      <c r="AB202" s="7">
        <f t="shared" si="41"/>
        <v>25824213835438.641</v>
      </c>
      <c r="AC202" s="7">
        <f t="shared" si="41"/>
        <v>26004772388515.035</v>
      </c>
      <c r="AD202" s="7">
        <f t="shared" si="41"/>
        <v>26202222355753.918</v>
      </c>
      <c r="AE202" s="7">
        <f t="shared" si="41"/>
        <v>26414716645144.812</v>
      </c>
      <c r="AF202" s="7">
        <f t="shared" si="41"/>
        <v>26634236482970.074</v>
      </c>
      <c r="AG202" s="7">
        <f t="shared" si="41"/>
        <v>26869793675343.312</v>
      </c>
      <c r="AH202" s="7">
        <f t="shared" si="41"/>
        <v>27117101788405.281</v>
      </c>
      <c r="AI202" s="7">
        <f t="shared" si="41"/>
        <v>27379302740517.008</v>
      </c>
      <c r="AJ202" s="7">
        <f t="shared" si="41"/>
        <v>27654246343991.984</v>
      </c>
      <c r="AK202" s="7">
        <f t="shared" si="41"/>
        <v>27944561346839.094</v>
      </c>
      <c r="AL202" s="7">
        <f t="shared" si="41"/>
        <v>28248825514822.816</v>
      </c>
      <c r="AM202" s="7">
        <f t="shared" si="41"/>
        <v>28571338079087.195</v>
      </c>
      <c r="AN202" s="7">
        <f t="shared" si="41"/>
        <v>28907331584169.539</v>
      </c>
      <c r="AO202" s="7">
        <f t="shared" si="41"/>
        <v>29254669690078.691</v>
      </c>
      <c r="AP202" s="7">
        <f t="shared" si="41"/>
        <v>29620961769263.781</v>
      </c>
      <c r="AQ202" s="7">
        <f t="shared" si="41"/>
        <v>29993211633808.922</v>
      </c>
      <c r="AR202" s="7">
        <f t="shared" si="41"/>
        <v>30380052918035.883</v>
      </c>
      <c r="AS202" s="7">
        <f t="shared" si="41"/>
        <v>30780460938293.727</v>
      </c>
      <c r="AT202" s="7">
        <f t="shared" si="41"/>
        <v>31194153558495.445</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76684437772404.141</v>
      </c>
      <c r="D16" s="142" t="s">
        <v>1091</v>
      </c>
      <c r="E16" s="212">
        <f>'SEDS 2021'!H26</f>
        <v>7.5149996043688046E-3</v>
      </c>
      <c r="F16" s="207">
        <f>'SEDS 2021'!H28</f>
        <v>5.243203787576786E-3</v>
      </c>
      <c r="G16" s="142" t="s">
        <v>819</v>
      </c>
      <c r="H16" s="142"/>
      <c r="I16" s="142"/>
    </row>
    <row r="17" spans="1:12" x14ac:dyDescent="0.2">
      <c r="A17" s="139"/>
      <c r="B17" s="146" t="s">
        <v>715</v>
      </c>
      <c r="C17" s="147">
        <f>C16/C15</f>
        <v>6.7018576366258348E-3</v>
      </c>
      <c r="D17" s="142" t="s">
        <v>1092</v>
      </c>
      <c r="E17" s="212">
        <f>'SEDS 2021'!H35</f>
        <v>5.3869315780044986E-3</v>
      </c>
      <c r="F17" s="212">
        <f>'SEDS 2021'!H37</f>
        <v>7.147861261375634E-3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2.2140804807506673</v>
      </c>
      <c r="D29" s="152">
        <f>D28*F16</f>
        <v>-5.1925020069509191</v>
      </c>
      <c r="E29" s="152">
        <f>E28*$E$17</f>
        <v>-0.2194784605806665</v>
      </c>
      <c r="F29" s="158">
        <f>F28*$F$17</f>
        <v>-0.13253950335350814</v>
      </c>
      <c r="G29" s="177">
        <f>G28*C17</f>
        <v>3.5452826897750665E-2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0.98854102409329969</v>
      </c>
      <c r="D32" s="159">
        <f>D29*About!F6</f>
        <v>-2.3183444758148402</v>
      </c>
      <c r="E32" s="241">
        <f>E29</f>
        <v>-0.2194784605806665</v>
      </c>
      <c r="F32" s="243">
        <f>F29</f>
        <v>-0.13253950335350814</v>
      </c>
      <c r="G32" s="173">
        <f>G29*About!F6</f>
        <v>1.5828952069810328E-2</v>
      </c>
      <c r="H32" s="142"/>
      <c r="I32" s="142"/>
      <c r="K32" s="100"/>
      <c r="L32" s="100"/>
    </row>
    <row r="33" spans="1:12" x14ac:dyDescent="0.2">
      <c r="A33" s="139"/>
      <c r="B33" s="146" t="s">
        <v>710</v>
      </c>
      <c r="C33" s="160">
        <f>C29*About!F5</f>
        <v>1.2255394566573674</v>
      </c>
      <c r="D33" s="160">
        <f>D29*About!F5</f>
        <v>-2.8741575311360785</v>
      </c>
      <c r="E33" s="242"/>
      <c r="F33" s="244"/>
      <c r="G33" s="174">
        <f>G29*About!F5</f>
        <v>1.9623874827940334E-2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988541024093.29968</v>
      </c>
      <c r="D38" s="156">
        <f>D32*Trillion</f>
        <v>-2318344475814.8403</v>
      </c>
      <c r="E38" s="238">
        <f>E32*Trillion</f>
        <v>-219478460580.6665</v>
      </c>
      <c r="F38" s="240">
        <f>F32*Trillion</f>
        <v>-132539503353.50815</v>
      </c>
      <c r="G38" s="168">
        <f>G32*Trillion</f>
        <v>15828952069.810328</v>
      </c>
      <c r="H38" s="142"/>
      <c r="I38" s="142"/>
      <c r="K38" s="100"/>
      <c r="L38" s="100"/>
    </row>
    <row r="39" spans="1:12" ht="16" thickBot="1" x14ac:dyDescent="0.25">
      <c r="A39" s="139"/>
      <c r="B39" s="169" t="s">
        <v>710</v>
      </c>
      <c r="C39" s="170">
        <f>C33*Trillion</f>
        <v>1225539456657.3674</v>
      </c>
      <c r="D39" s="171">
        <f>D33*Trillion</f>
        <v>-2874157531136.0786</v>
      </c>
      <c r="E39" s="239"/>
      <c r="F39" s="239"/>
      <c r="G39" s="172">
        <f>G33*Trillion</f>
        <v>19623874827.940334</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West Virginia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2930569.729493713</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0.19567673244212211</v>
      </c>
      <c r="K4">
        <f>IF(ISBLANK(Calculations!K4),"",Calculations!K4)</f>
        <v>0.44647926427595008</v>
      </c>
      <c r="L4" t="str">
        <f>IF(ISBLANK(Calculations!L4),"",Calculations!L4)</f>
        <v>RESIDENTIAL</v>
      </c>
      <c r="M4" t="str">
        <f>IF(ISBLANK(Calculations!M4),"",Calculations!M4)</f>
        <v>heating</v>
      </c>
      <c r="N4" t="str">
        <f>IF(ISBLANK(Calculations!N4),"",Calculations!N4)</f>
        <v>electricity</v>
      </c>
      <c r="O4">
        <f>IF(ISBLANK(Calculations!O4),"",Calculations!O4)</f>
        <v>3294120081350.5425</v>
      </c>
      <c r="P4">
        <f>IF(ISBLANK(Calculations!P4),"",Calculations!P4)</f>
        <v>3294120081350.5425</v>
      </c>
      <c r="Q4">
        <f>IF(ISBLANK(Calculations!Q4),"",Calculations!Q4)-(SUMIFS(BDEQ!C:C,BDEQ!$AG:$AG,About!$B$2,BDEQ!$AH:$AH,$I4)*BDEQ!$C$2*$J4*$K4)</f>
        <v>3294117150780.813</v>
      </c>
      <c r="R4">
        <f>IF(ISBLANK(Calculations!R4),"",Calculations!R4)-(SUMIFS(BDEQ!D:D,BDEQ!$AG:$AG,About!$B$2,BDEQ!$AH:$AH,$I4)*BDEQ!$C$2*$J4*$K4)</f>
        <v>3303068482733.1855</v>
      </c>
      <c r="S4" s="99">
        <f>IF(ISBLANK(Calculations!S4),"",Calculations!S4+ ('IRA Buildings Changes'!$G$38/($AB$3-$R$3)*(S3-$R$3)))-(SUMIFS(BDEQ!D:D,BDEQ!$AG:$AG,About!$B$2,BDEQ!$AH:$AH,$I4)*BDEQ!$C$2*$J4*$K4)</f>
        <v>3310734497709.7505</v>
      </c>
      <c r="T4" s="99">
        <f>IF(ISBLANK(Calculations!T4),"",Calculations!T4+ ('IRA Buildings Changes'!$G$38/($AB$3-$R$3)*(T3-$R$3)))-(SUMIFS(BDEQ!E:E,BDEQ!$AG:$AG,About!$B$2,BDEQ!$AH:$AH,$I4)*BDEQ!$C$2*$J4*$K4)</f>
        <v>3314583271977.0938</v>
      </c>
      <c r="U4" s="99">
        <f>IF(ISBLANK(Calculations!U4),"",Calculations!U4+ ('IRA Buildings Changes'!$G$38/($AB$3-$R$3)*(U3-$R$3)))-(SUMIFS(BDEQ!F:F,BDEQ!$AG:$AG,About!$B$2,BDEQ!$AH:$AH,$I4)*BDEQ!$C$2*$J4*$K4)</f>
        <v>3315458688113.397</v>
      </c>
      <c r="V4" s="99">
        <f>IF(ISBLANK(Calculations!V4),"",Calculations!V4+ ('IRA Buildings Changes'!$G$38/($AB$3-$R$3)*(V3-$R$3)))-(SUMIFS(BDEQ!G:G,BDEQ!$AG:$AG,About!$B$2,BDEQ!$AH:$AH,$I4)*BDEQ!$C$2*$J4*$K4)</f>
        <v>3314521623176.0557</v>
      </c>
      <c r="W4" s="99">
        <f>IF(ISBLANK(Calculations!W4),"",Calculations!W4+ ('IRA Buildings Changes'!$G$38/($AB$3-$R$3)*(W3-$R$3)))-(SUMIFS(BDEQ!H:H,BDEQ!$AG:$AG,About!$B$2,BDEQ!$AH:$AH,$I4)*BDEQ!$C$2*$J4*$K4)</f>
        <v>3312942425969.1748</v>
      </c>
      <c r="X4" s="99">
        <f>IF(ISBLANK(Calculations!X4),"",Calculations!X4+ ('IRA Buildings Changes'!$G$38/($AB$3-$R$3)*(X3-$R$3)))-(SUMIFS(BDEQ!I:I,BDEQ!$AG:$AG,About!$B$2,BDEQ!$AH:$AH,$I4)*BDEQ!$C$2*$J4*$K4)</f>
        <v>3306429316454.3047</v>
      </c>
      <c r="Y4" s="99">
        <f>IF(ISBLANK(Calculations!Y4),"",Calculations!Y4+ ('IRA Buildings Changes'!$G$38/($AB$3-$R$3)*(Y3-$R$3)))-(SUMIFS(BDEQ!J:J,BDEQ!$AG:$AG,About!$B$2,BDEQ!$AH:$AH,$I4)*BDEQ!$C$2*$J4*$K4)</f>
        <v>3300311853973.4038</v>
      </c>
      <c r="Z4" s="99">
        <f>IF(ISBLANK(Calculations!Z4),"",Calculations!Z4+ ('IRA Buildings Changes'!$G$38/($AB$3-$R$3)*(Z3-$R$3)))-(SUMIFS(BDEQ!K:K,BDEQ!$AG:$AG,About!$B$2,BDEQ!$AH:$AH,$I4)*BDEQ!$C$2*$J4*$K4)</f>
        <v>3290765839401.0298</v>
      </c>
      <c r="AA4" s="99">
        <f>IF(ISBLANK(Calculations!AA4),"",Calculations!AA4+ ('IRA Buildings Changes'!$G$38/($AB$3-$R$3)*(AA3-$R$3)))-(SUMIFS(BDEQ!L:L,BDEQ!$AG:$AG,About!$B$2,BDEQ!$AH:$AH,$I4)*BDEQ!$C$2*$J4*$K4)</f>
        <v>3281851015494.9009</v>
      </c>
      <c r="AB4" s="98">
        <f>IF(ISBLANK(Calculations!AB4),"",Calculations!AB4 + 'IRA Buildings Changes'!G38)-(SUMIFS(BDEQ!D:D,BDEQ!$AG:$AG,About!$B$2,BDEQ!$AH:$AH,$I4)*BDEQ!$C$2*$J4*$K4)</f>
        <v>3272971453465.2104</v>
      </c>
      <c r="AC4" s="99">
        <f>IF(ISBLANK(Calculations!AC4),"",Calculations!AC4+ 'IRA Buildings Changes'!$G$38)-(SUMIFS(BDEQ!D:D,BDEQ!$AG:$AG,About!$B$2,BDEQ!$AH:$AH,$I4)*BDEQ!$C$2*$J4*$K4)</f>
        <v>3262590068350.8594</v>
      </c>
      <c r="AD4" s="99">
        <f>IF(ISBLANK(Calculations!AD4),"",Calculations!AD4+ 'IRA Buildings Changes'!$G$38)-(SUMIFS(BDEQ!E:E,BDEQ!$AG:$AG,About!$B$2,BDEQ!$AH:$AH,$I4)*BDEQ!$C$2*$J4*$K4)</f>
        <v>3255888286506.0337</v>
      </c>
      <c r="AE4" s="99">
        <f>IF(ISBLANK(Calculations!AE4),"",Calculations!AE4+ 'IRA Buildings Changes'!$G$38)-(SUMIFS(BDEQ!F:F,BDEQ!$AG:$AG,About!$B$2,BDEQ!$AH:$AH,$I4)*BDEQ!$C$2*$J4*$K4)</f>
        <v>3249642764227.8472</v>
      </c>
      <c r="AF4" s="99">
        <f>IF(ISBLANK(Calculations!AF4),"",Calculations!AF4+ 'IRA Buildings Changes'!$G$38)-(SUMIFS(BDEQ!G:G,BDEQ!$AG:$AG,About!$B$2,BDEQ!$AH:$AH,$I4)*BDEQ!$C$2*$J4*$K4)</f>
        <v>3249025331470.8374</v>
      </c>
      <c r="AG4" s="99">
        <f>IF(ISBLANK(Calculations!AG4),"",Calculations!AG4+ 'IRA Buildings Changes'!$G$38)-(SUMIFS(BDEQ!H:H,BDEQ!$AG:$AG,About!$B$2,BDEQ!$AH:$AH,$I4)*BDEQ!$C$2*$J4*$K4)</f>
        <v>3250938119207.8613</v>
      </c>
      <c r="AH4" s="99">
        <f>IF(ISBLANK(Calculations!AH4),"",Calculations!AH4+ 'IRA Buildings Changes'!$G$38)-(SUMIFS(BDEQ!I:I,BDEQ!$AG:$AG,About!$B$2,BDEQ!$AH:$AH,$I4)*BDEQ!$C$2*$J4*$K4)</f>
        <v>3255318290861.2939</v>
      </c>
      <c r="AI4" s="99">
        <f>IF(ISBLANK(Calculations!AI4),"",Calculations!AI4+ 'IRA Buildings Changes'!$G$38)-(SUMIFS(BDEQ!J:J,BDEQ!$AG:$AG,About!$B$2,BDEQ!$AH:$AH,$I4)*BDEQ!$C$2*$J4*$K4)</f>
        <v>3261587412172.5762</v>
      </c>
      <c r="AJ4" s="99">
        <f>IF(ISBLANK(Calculations!AJ4),"",Calculations!AJ4+ 'IRA Buildings Changes'!$G$38)-(SUMIFS(BDEQ!K:K,BDEQ!$AG:$AG,About!$B$2,BDEQ!$AH:$AH,$I4)*BDEQ!$C$2*$J4*$K4)</f>
        <v>3271021204568.8291</v>
      </c>
      <c r="AK4" s="99">
        <f>IF(ISBLANK(Calculations!AK4),"",Calculations!AK4+ 'IRA Buildings Changes'!$G$38)-(SUMIFS(BDEQ!L:L,BDEQ!$AG:$AG,About!$B$2,BDEQ!$AH:$AH,$I4)*BDEQ!$C$2*$J4*$K4)</f>
        <v>3270325230650.8003</v>
      </c>
      <c r="AL4" s="99">
        <f>IF(ISBLANK(Calculations!AL4),"",Calculations!AL4+ 'IRA Buildings Changes'!$G$38)-(SUMIFS(BDEQ!M:M,BDEQ!$AG:$AG,About!$B$2,BDEQ!$AH:$AH,$I4)*BDEQ!$C$2*$J4*$K4)</f>
        <v>3270062239626.7188</v>
      </c>
      <c r="AM4" s="99">
        <f>IF(ISBLANK(Calculations!AM4),"",Calculations!AM4+ 'IRA Buildings Changes'!$G$38)-(SUMIFS(BDEQ!N:N,BDEQ!$AG:$AG,About!$B$2,BDEQ!$AH:$AH,$I4)*BDEQ!$C$2*$J4*$K4)</f>
        <v>3271991925664.7114</v>
      </c>
      <c r="AN4" s="99">
        <f>IF(ISBLANK(Calculations!AN4),"",Calculations!AN4+ 'IRA Buildings Changes'!$G$38)-(SUMIFS(BDEQ!O:O,BDEQ!$AG:$AG,About!$B$2,BDEQ!$AH:$AH,$I4)*BDEQ!$C$2*$J4*$K4)</f>
        <v>3274360897579.5581</v>
      </c>
      <c r="AO4" s="99">
        <f>IF(ISBLANK(Calculations!AO4),"",Calculations!AO4+ 'IRA Buildings Changes'!$G$38)-(SUMIFS(BDEQ!P:P,BDEQ!$AG:$AG,About!$B$2,BDEQ!$AH:$AH,$I4)*BDEQ!$C$2*$J4*$K4)</f>
        <v>3277955206370.2783</v>
      </c>
      <c r="AP4" s="99">
        <f>IF(ISBLANK(Calculations!AP4),"",Calculations!AP4+ 'IRA Buildings Changes'!$G$38)-(SUMIFS(BDEQ!Q:Q,BDEQ!$AG:$AG,About!$B$2,BDEQ!$AH:$AH,$I4)*BDEQ!$C$2*$J4*$K4)</f>
        <v>3280384174888.6924</v>
      </c>
      <c r="AQ4" s="99">
        <f>IF(ISBLANK(Calculations!AQ4),"",Calculations!AQ4+ 'IRA Buildings Changes'!$G$38)-(SUMIFS(BDEQ!R:R,BDEQ!$AG:$AG,About!$B$2,BDEQ!$AH:$AH,$I4)*BDEQ!$C$2*$J4*$K4)</f>
        <v>3283028284402.6167</v>
      </c>
      <c r="AR4" s="99">
        <f>IF(ISBLANK(Calculations!AR4),"",Calculations!AR4+ 'IRA Buildings Changes'!$G$38)-(SUMIFS(BDEQ!S:S,BDEQ!$AG:$AG,About!$B$2,BDEQ!$AH:$AH,$I4)*BDEQ!$C$2*$J4*$K4)</f>
        <v>3286099108380.1821</v>
      </c>
      <c r="AS4" s="99">
        <f>IF(ISBLANK(Calculations!AS4),"",Calculations!AS4+ 'IRA Buildings Changes'!$G$38)-(SUMIFS(BDEQ!T:T,BDEQ!$AG:$AG,About!$B$2,BDEQ!$AH:$AH,$I4)*BDEQ!$C$2*$J4*$K4)</f>
        <v>3289629567850.4692</v>
      </c>
      <c r="AT4" s="99">
        <f>IF(ISBLANK(Calculations!AT4),"",Calculations!AT4+ 'IRA Buildings Changes'!$G$38)-(SUMIFS(BDEQ!U:U,BDEQ!$AG:$AG,About!$B$2,BDEQ!$AH:$AH,$I4)*BDEQ!$C$2*$J4*$K4)</f>
        <v>3293672925902.6626</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0.44647926427595008</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0.72178007441355896</v>
      </c>
      <c r="K6">
        <f>IF(ISBLANK(Calculations!K6),"",Calculations!K6)</f>
        <v>0.44647926427595008</v>
      </c>
      <c r="L6" t="str">
        <f>IF(ISBLANK(Calculations!L6),"",Calculations!L6)</f>
        <v>RESIDENTIAL</v>
      </c>
      <c r="M6" t="str">
        <f>IF(ISBLANK(Calculations!M6),"",Calculations!M6)</f>
        <v>heating</v>
      </c>
      <c r="N6" t="str">
        <f>IF(ISBLANK(Calculations!N6),"",Calculations!N6)</f>
        <v>natural gas</v>
      </c>
      <c r="O6">
        <f>IF(ISBLANK(Calculations!O6),"",Calculations!O6)</f>
        <v>8303346949660.5547</v>
      </c>
      <c r="P6">
        <f>IF(ISBLANK(Calculations!P6),"",Calculations!P6)</f>
        <v>8303346949660.5547</v>
      </c>
      <c r="Q6">
        <f>IF(ISBLANK(Calculations!Q6),"",Calculations!Q6)</f>
        <v>8303346949660.5547</v>
      </c>
      <c r="R6">
        <f>IF(ISBLANK(Calculations!R6),"",Calculations!R6)</f>
        <v>8293283652546.7158</v>
      </c>
      <c r="S6" s="99">
        <f>IF(ISBLANK(Calculations!S6),"",Calculations!S6 + ('IRA Buildings Changes'!$D$38/($AB$3-$R$3)*(S3-$R$3)))</f>
        <v>8045888420831.8135</v>
      </c>
      <c r="T6" s="99">
        <f>IF(ISBLANK(Calculations!T6),"",Calculations!T6 + ('IRA Buildings Changes'!$D$38/($AB$3-$R$3)*(T3-$R$3)))</f>
        <v>7793359728413.4717</v>
      </c>
      <c r="U6" s="99">
        <f>IF(ISBLANK(Calculations!U6),"",Calculations!U6 + ('IRA Buildings Changes'!$D$38/($AB$3-$R$3)*(U3-$R$3)))</f>
        <v>7538701292991.5107</v>
      </c>
      <c r="V6" s="99">
        <f>IF(ISBLANK(Calculations!V6),"",Calculations!V6 + ('IRA Buildings Changes'!$D$38/($AB$3-$R$3)*(V3-$R$3)))</f>
        <v>7288156264457.6904</v>
      </c>
      <c r="W6" s="99">
        <f>IF(ISBLANK(Calculations!W6),"",Calculations!W6 + ('IRA Buildings Changes'!$D$38/($AB$3-$R$3)*(W3-$R$3)))</f>
        <v>7046461712459.0879</v>
      </c>
      <c r="X6" s="99">
        <f>IF(ISBLANK(Calculations!X6),"",Calculations!X6 + ('IRA Buildings Changes'!$D$38/($AB$3-$R$3)*(X3-$R$3)))</f>
        <v>6802412096440.6279</v>
      </c>
      <c r="Y6" s="99">
        <f>IF(ISBLANK(Calculations!Y6),"",Calculations!Y6 + ('IRA Buildings Changes'!$D$38/($AB$3-$R$3)*(Y3-$R$3)))</f>
        <v>6568434749393.1406</v>
      </c>
      <c r="Z6" s="99">
        <f>IF(ISBLANK(Calculations!Z6),"",Calculations!Z6 + ('IRA Buildings Changes'!$D$38/($AB$3-$R$3)*(Z3-$R$3)))</f>
        <v>6334836718993.0332</v>
      </c>
      <c r="AA6" s="99">
        <f>IF(ISBLANK(Calculations!AA6),"",Calculations!AA6 + ('IRA Buildings Changes'!$D$38/($AB$3-$R$3)*(AA3-$R$3)))</f>
        <v>6109756428089.4893</v>
      </c>
      <c r="AB6" s="98">
        <f>IF(ISBLANK(Calculations!AB6),"",Calculations!AB6 + 'IRA Buildings Changes'!D38)</f>
        <v>5891231513006.0879</v>
      </c>
      <c r="AC6" s="99">
        <f>IF(ISBLANK(Calculations!AC6),"",Calculations!AC6  + 'IRA Buildings Changes'!$D$38)</f>
        <v>5907641651498.707</v>
      </c>
      <c r="AD6" s="99">
        <f>IF(ISBLANK(Calculations!AD6),"",Calculations!AD6  + 'IRA Buildings Changes'!$D$38)</f>
        <v>5932143240663.0273</v>
      </c>
      <c r="AE6" s="99">
        <f>IF(ISBLANK(Calculations!AE6),"",Calculations!AE6  + 'IRA Buildings Changes'!$D$38)</f>
        <v>5954350541288.5664</v>
      </c>
      <c r="AF6" s="99">
        <f>IF(ISBLANK(Calculations!AF6),"",Calculations!AF6  + 'IRA Buildings Changes'!$D$38)</f>
        <v>5988900269556.0176</v>
      </c>
      <c r="AG6" s="99">
        <f>IF(ISBLANK(Calculations!AG6),"",Calculations!AG6  + 'IRA Buildings Changes'!$D$38)</f>
        <v>6026704376854.3105</v>
      </c>
      <c r="AH6" s="99">
        <f>IF(ISBLANK(Calculations!AH6),"",Calculations!AH6  + 'IRA Buildings Changes'!$D$38)</f>
        <v>6065260792186.5215</v>
      </c>
      <c r="AI6" s="99">
        <f>IF(ISBLANK(Calculations!AI6),"",Calculations!AI6  + 'IRA Buildings Changes'!$D$38)</f>
        <v>6106559647695.082</v>
      </c>
      <c r="AJ6" s="99">
        <f>IF(ISBLANK(Calculations!AJ6),"",Calculations!AJ6  + 'IRA Buildings Changes'!$D$38)</f>
        <v>6153750926281.3496</v>
      </c>
      <c r="AK6" s="99">
        <f>IF(ISBLANK(Calculations!AK6),"",Calculations!AK6  + 'IRA Buildings Changes'!$D$38)</f>
        <v>6167591253799.4141</v>
      </c>
      <c r="AL6" s="99">
        <f>IF(ISBLANK(Calculations!AL6),"",Calculations!AL6  + 'IRA Buildings Changes'!$D$38)</f>
        <v>6180904847211.7207</v>
      </c>
      <c r="AM6" s="99">
        <f>IF(ISBLANK(Calculations!AM6),"",Calculations!AM6  + 'IRA Buildings Changes'!$D$38)</f>
        <v>6200325659635.9453</v>
      </c>
      <c r="AN6" s="99">
        <f>IF(ISBLANK(Calculations!AN6),"",Calculations!AN6  + 'IRA Buildings Changes'!$D$38)</f>
        <v>6222689963199.3105</v>
      </c>
      <c r="AO6" s="99">
        <f>IF(ISBLANK(Calculations!AO6),"",Calculations!AO6  + 'IRA Buildings Changes'!$D$38)</f>
        <v>6251839333815.041</v>
      </c>
      <c r="AP6" s="99">
        <f>IF(ISBLANK(Calculations!AP6),"",Calculations!AP6  + 'IRA Buildings Changes'!$D$38)</f>
        <v>6280029906220.8164</v>
      </c>
      <c r="AQ6" s="99">
        <f>IF(ISBLANK(Calculations!AQ6),"",Calculations!AQ6  + 'IRA Buildings Changes'!$D$38)</f>
        <v>6309374159145.166</v>
      </c>
      <c r="AR6" s="99">
        <f>IF(ISBLANK(Calculations!AR6),"",Calculations!AR6  + 'IRA Buildings Changes'!$D$38)</f>
        <v>6338536674850.6211</v>
      </c>
      <c r="AS6" s="99">
        <f>IF(ISBLANK(Calculations!AS6),"",Calculations!AS6  + 'IRA Buildings Changes'!$D$38)</f>
        <v>6365909611465.5605</v>
      </c>
      <c r="AT6" s="99">
        <f>IF(ISBLANK(Calculations!AT6),"",Calculations!AT6  + 'IRA Buildings Changes'!$D$38)</f>
        <v>6390478746749.3633</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0.99134459506299133</v>
      </c>
      <c r="K7">
        <f>IF(ISBLANK(Calculations!K7),"",Calculations!K7)</f>
        <v>0.44647926427595008</v>
      </c>
      <c r="L7" t="str">
        <f>IF(ISBLANK(Calculations!L7),"",Calculations!L7)</f>
        <v>RESIDENTIAL</v>
      </c>
      <c r="M7" t="str">
        <f>IF(ISBLANK(Calculations!M7),"",Calculations!M7)</f>
        <v>heating</v>
      </c>
      <c r="N7" t="str">
        <f>IF(ISBLANK(Calculations!N7),"",Calculations!N7)</f>
        <v>petroleum diesel</v>
      </c>
      <c r="O7">
        <f>IF(ISBLANK(Calculations!O7),"",Calculations!O7)</f>
        <v>615234579572.25293</v>
      </c>
      <c r="P7">
        <f>IF(ISBLANK(Calculations!P7),"",Calculations!P7)</f>
        <v>615234579572.25293</v>
      </c>
      <c r="Q7">
        <f>IF(ISBLANK(Calculations!Q7),"",Calculations!Q7)</f>
        <v>615234579572.25293</v>
      </c>
      <c r="R7">
        <f>IF(ISBLANK(Calculations!R7),"",Calculations!R7)</f>
        <v>612614316459.69128</v>
      </c>
      <c r="S7">
        <f>IF(ISBLANK(Calculations!S7),"",Calculations!S7)</f>
        <v>609080224755.90515</v>
      </c>
      <c r="T7">
        <f>IF(ISBLANK(Calculations!T7),"",Calculations!T7)</f>
        <v>604440417055.72083</v>
      </c>
      <c r="U7">
        <f>IF(ISBLANK(Calculations!U7),"",Calculations!U7)</f>
        <v>598445962269.89062</v>
      </c>
      <c r="V7">
        <f>IF(ISBLANK(Calculations!V7),"",Calculations!V7)</f>
        <v>591108261215.08362</v>
      </c>
      <c r="W7">
        <f>IF(ISBLANK(Calculations!W7),"",Calculations!W7)</f>
        <v>582063820403.54871</v>
      </c>
      <c r="X7">
        <f>IF(ISBLANK(Calculations!X7),"",Calculations!X7)</f>
        <v>570013488739.61487</v>
      </c>
      <c r="Y7">
        <f>IF(ISBLANK(Calculations!Y7),"",Calculations!Y7)</f>
        <v>555358459282.63354</v>
      </c>
      <c r="Z7">
        <f>IF(ISBLANK(Calculations!Z7),"",Calculations!Z7)</f>
        <v>537379929437.53845</v>
      </c>
      <c r="AA7">
        <f>IF(ISBLANK(Calculations!AA7),"",Calculations!AA7)</f>
        <v>516789468298.72473</v>
      </c>
      <c r="AB7">
        <f>IF(ISBLANK(Calculations!AB7),"",Calculations!AB7)</f>
        <v>494062755494.36414</v>
      </c>
      <c r="AC7">
        <f>IF(ISBLANK(Calculations!AC7),"",Calculations!AC7)</f>
        <v>469391452248.24249</v>
      </c>
      <c r="AD7">
        <f>IF(ISBLANK(Calculations!AD7),"",Calculations!AD7)</f>
        <v>443326972816.30463</v>
      </c>
      <c r="AE7">
        <f>IF(ISBLANK(Calculations!AE7),"",Calculations!AE7)</f>
        <v>415771079024.28442</v>
      </c>
      <c r="AF7">
        <f>IF(ISBLANK(Calculations!AF7),"",Calculations!AF7)</f>
        <v>387920051297.53027</v>
      </c>
      <c r="AG7">
        <f>IF(ISBLANK(Calculations!AG7),"",Calculations!AG7)</f>
        <v>359691383630.40643</v>
      </c>
      <c r="AH7">
        <f>IF(ISBLANK(Calculations!AH7),"",Calculations!AH7)</f>
        <v>331166715724.07983</v>
      </c>
      <c r="AI7">
        <f>IF(ISBLANK(Calculations!AI7),"",Calculations!AI7)</f>
        <v>302727344038.06213</v>
      </c>
      <c r="AJ7">
        <f>IF(ISBLANK(Calculations!AJ7),"",Calculations!AJ7)</f>
        <v>274669951745.57956</v>
      </c>
      <c r="AK7">
        <f>IF(ISBLANK(Calculations!AK7),"",Calculations!AK7)</f>
        <v>246035381125.88379</v>
      </c>
      <c r="AL7">
        <f>IF(ISBLANK(Calculations!AL7),"",Calculations!AL7)</f>
        <v>218381103667.44553</v>
      </c>
      <c r="AM7">
        <f>IF(ISBLANK(Calculations!AM7),"",Calculations!AM7)</f>
        <v>192042796632.60001</v>
      </c>
      <c r="AN7">
        <f>IF(ISBLANK(Calculations!AN7),"",Calculations!AN7)</f>
        <v>167109577534.18823</v>
      </c>
      <c r="AO7">
        <f>IF(ISBLANK(Calculations!AO7),"",Calculations!AO7)</f>
        <v>143888874643.95856</v>
      </c>
      <c r="AP7">
        <f>IF(ISBLANK(Calculations!AP7),"",Calculations!AP7)</f>
        <v>122520695571.28252</v>
      </c>
      <c r="AQ7">
        <f>IF(ISBLANK(Calculations!AQ7),"",Calculations!AQ7)</f>
        <v>103289865427.69591</v>
      </c>
      <c r="AR7">
        <f>IF(ISBLANK(Calculations!AR7),"",Calculations!AR7)</f>
        <v>86306659617.091644</v>
      </c>
      <c r="AS7">
        <f>IF(ISBLANK(Calculations!AS7),"",Calculations!AS7)</f>
        <v>71556515545.689209</v>
      </c>
      <c r="AT7">
        <f>IF(ISBLANK(Calculations!AT7),"",Calculations!AT7)</f>
        <v>58950789906.334702</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0.44647926427595008</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0.44647926427595008</v>
      </c>
      <c r="L9" t="str">
        <f>IF(ISBLANK(Calculations!L9),"",Calculations!L9)</f>
        <v>RESIDENTIAL</v>
      </c>
      <c r="M9" t="str">
        <f>IF(ISBLANK(Calculations!M9),"",Calculations!M9)</f>
        <v>heating</v>
      </c>
      <c r="N9" t="str">
        <f>IF(ISBLANK(Calculations!N9),"",Calculations!N9)</f>
        <v>biomass</v>
      </c>
      <c r="O9">
        <f>IF(ISBLANK(Calculations!O9),"",Calculations!O9)</f>
        <v>3934375276799.6724</v>
      </c>
      <c r="P9">
        <f>IF(ISBLANK(Calculations!P9),"",Calculations!P9)</f>
        <v>3934375276799.6724</v>
      </c>
      <c r="Q9">
        <f>IF(ISBLANK(Calculations!Q9),"",Calculations!Q9)</f>
        <v>3934375276799.6724</v>
      </c>
      <c r="R9">
        <f>IF(ISBLANK(Calculations!R9),"",Calculations!R9)</f>
        <v>3923184034611.0044</v>
      </c>
      <c r="S9">
        <f>IF(ISBLANK(Calculations!S9),"",Calculations!S9)</f>
        <v>3910388917894.1709</v>
      </c>
      <c r="T9">
        <f>IF(ISBLANK(Calculations!T9),"",Calculations!T9)</f>
        <v>3896527277894.2144</v>
      </c>
      <c r="U9">
        <f>IF(ISBLANK(Calculations!U9),"",Calculations!U9)</f>
        <v>3880956676702.9346</v>
      </c>
      <c r="V9">
        <f>IF(ISBLANK(Calculations!V9),"",Calculations!V9)</f>
        <v>3866688488217.8823</v>
      </c>
      <c r="W9">
        <f>IF(ISBLANK(Calculations!W9),"",Calculations!W9)</f>
        <v>3854150838773.8291</v>
      </c>
      <c r="X9">
        <f>IF(ISBLANK(Calculations!X9),"",Calculations!X9)</f>
        <v>3839327191718.812</v>
      </c>
      <c r="Y9">
        <f>IF(ISBLANK(Calculations!Y9),"",Calculations!Y9)</f>
        <v>3826370509025.1943</v>
      </c>
      <c r="Z9">
        <f>IF(ISBLANK(Calculations!Z9),"",Calculations!Z9)</f>
        <v>3811378909787.2407</v>
      </c>
      <c r="AA9">
        <f>IF(ISBLANK(Calculations!AA9),"",Calculations!AA9)</f>
        <v>3797786453025.8296</v>
      </c>
      <c r="AB9">
        <f>IF(ISBLANK(Calculations!AB9),"",Calculations!AB9)</f>
        <v>3786860889188.3462</v>
      </c>
      <c r="AC9">
        <f>IF(ISBLANK(Calculations!AC9),"",Calculations!AC9)</f>
        <v>3776092883252.3423</v>
      </c>
      <c r="AD9">
        <f>IF(ISBLANK(Calculations!AD9),"",Calculations!AD9)</f>
        <v>3769356252323.2959</v>
      </c>
      <c r="AE9">
        <f>IF(ISBLANK(Calculations!AE9),"",Calculations!AE9)</f>
        <v>3764526163111.9834</v>
      </c>
      <c r="AF9">
        <f>IF(ISBLANK(Calculations!AF9),"",Calculations!AF9)</f>
        <v>3767121338787.665</v>
      </c>
      <c r="AG9">
        <f>IF(ISBLANK(Calculations!AG9),"",Calculations!AG9)</f>
        <v>3774765564658.0083</v>
      </c>
      <c r="AH9">
        <f>IF(ISBLANK(Calculations!AH9),"",Calculations!AH9)</f>
        <v>3785192888110.0654</v>
      </c>
      <c r="AI9">
        <f>IF(ISBLANK(Calculations!AI9),"",Calculations!AI9)</f>
        <v>3798810789739.1523</v>
      </c>
      <c r="AJ9">
        <f>IF(ISBLANK(Calculations!AJ9),"",Calculations!AJ9)</f>
        <v>3814791397179.5264</v>
      </c>
      <c r="AK9">
        <f>IF(ISBLANK(Calculations!AK9),"",Calculations!AK9)</f>
        <v>3825637043801.6748</v>
      </c>
      <c r="AL9">
        <f>IF(ISBLANK(Calculations!AL9),"",Calculations!AL9)</f>
        <v>3834863071802.7759</v>
      </c>
      <c r="AM9">
        <f>IF(ISBLANK(Calculations!AM9),"",Calculations!AM9)</f>
        <v>3844190572172.4844</v>
      </c>
      <c r="AN9">
        <f>IF(ISBLANK(Calculations!AN9),"",Calculations!AN9)</f>
        <v>3851047701022.1138</v>
      </c>
      <c r="AO9">
        <f>IF(ISBLANK(Calculations!AO9),"",Calculations!AO9)</f>
        <v>3856990778857.2759</v>
      </c>
      <c r="AP9">
        <f>IF(ISBLANK(Calculations!AP9),"",Calculations!AP9)</f>
        <v>3859482340627.6958</v>
      </c>
      <c r="AQ9">
        <f>IF(ISBLANK(Calculations!AQ9),"",Calculations!AQ9)</f>
        <v>3861163659787.3179</v>
      </c>
      <c r="AR9">
        <f>IF(ISBLANK(Calculations!AR9),"",Calculations!AR9)</f>
        <v>3862851301026.9214</v>
      </c>
      <c r="AS9">
        <f>IF(ISBLANK(Calculations!AS9),"",Calculations!AS9)</f>
        <v>3864596266643.9829</v>
      </c>
      <c r="AT9">
        <f>IF(ISBLANK(Calculations!AT9),"",Calculations!AT9)</f>
        <v>3866442623296.5127</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0.44647926427595008</v>
      </c>
      <c r="L10" t="str">
        <f>IF(ISBLANK(Calculations!L10),"",Calculations!L10)</f>
        <v>RESIDENTIAL</v>
      </c>
      <c r="M10" t="str">
        <f>IF(ISBLANK(Calculations!M10),"",Calculations!M10)</f>
        <v>heating</v>
      </c>
      <c r="N10" t="str">
        <f>IF(ISBLANK(Calculations!N10),"",Calculations!N10)</f>
        <v>kerosene</v>
      </c>
      <c r="O10">
        <f>IF(ISBLANK(Calculations!O10),"",Calculations!O10)</f>
        <v>62953576262.908958</v>
      </c>
      <c r="P10">
        <f>IF(ISBLANK(Calculations!P10),"",Calculations!P10)</f>
        <v>62953576262.908958</v>
      </c>
      <c r="Q10">
        <f>IF(ISBLANK(Calculations!Q10),"",Calculations!Q10)</f>
        <v>62953576262.908958</v>
      </c>
      <c r="R10">
        <f>IF(ISBLANK(Calculations!R10),"",Calculations!R10)</f>
        <v>62788412698.426582</v>
      </c>
      <c r="S10">
        <f>IF(ISBLANK(Calculations!S10),"",Calculations!S10)</f>
        <v>62551069444.709557</v>
      </c>
      <c r="T10">
        <f>IF(ISBLANK(Calculations!T10),"",Calculations!T10)</f>
        <v>62217266658.521751</v>
      </c>
      <c r="U10">
        <f>IF(ISBLANK(Calculations!U10),"",Calculations!U10)</f>
        <v>61742774310.007866</v>
      </c>
      <c r="V10">
        <f>IF(ISBLANK(Calculations!V10),"",Calculations!V10)</f>
        <v>61127550451.705498</v>
      </c>
      <c r="W10">
        <f>IF(ISBLANK(Calculations!W10),"",Calculations!W10)</f>
        <v>60325676991.007271</v>
      </c>
      <c r="X10">
        <f>IF(ISBLANK(Calculations!X10),"",Calculations!X10)</f>
        <v>59226602536.822807</v>
      </c>
      <c r="Y10">
        <f>IF(ISBLANK(Calculations!Y10),"",Calculations!Y10)</f>
        <v>57873779400.778061</v>
      </c>
      <c r="Z10">
        <f>IF(ISBLANK(Calculations!Z10),"",Calculations!Z10)</f>
        <v>56200522737.430359</v>
      </c>
      <c r="AA10">
        <f>IF(ISBLANK(Calculations!AA10),"",Calculations!AA10)</f>
        <v>54280779368.932671</v>
      </c>
      <c r="AB10">
        <f>IF(ISBLANK(Calculations!AB10),"",Calculations!AB10)</f>
        <v>52173139383.874763</v>
      </c>
      <c r="AC10">
        <f>IF(ISBLANK(Calculations!AC10),"",Calculations!AC10)</f>
        <v>49877479511.543404</v>
      </c>
      <c r="AD10">
        <f>IF(ISBLANK(Calculations!AD10),"",Calculations!AD10)</f>
        <v>47454655160.12355</v>
      </c>
      <c r="AE10">
        <f>IF(ISBLANK(Calculations!AE10),"",Calculations!AE10)</f>
        <v>44892246255.92907</v>
      </c>
      <c r="AF10">
        <f>IF(ISBLANK(Calculations!AF10),"",Calculations!AF10)</f>
        <v>42285307119.057953</v>
      </c>
      <c r="AG10">
        <f>IF(ISBLANK(Calculations!AG10),"",Calculations!AG10)</f>
        <v>39628719149.049179</v>
      </c>
      <c r="AH10">
        <f>IF(ISBLANK(Calculations!AH10),"",Calculations!AH10)</f>
        <v>36930150114.338921</v>
      </c>
      <c r="AI10">
        <f>IF(ISBLANK(Calculations!AI10),"",Calculations!AI10)</f>
        <v>34238430084.447952</v>
      </c>
      <c r="AJ10">
        <f>IF(ISBLANK(Calculations!AJ10),"",Calculations!AJ10)</f>
        <v>31591008888.420559</v>
      </c>
      <c r="AK10">
        <f>IF(ISBLANK(Calculations!AK10),"",Calculations!AK10)</f>
        <v>28987700624.230328</v>
      </c>
      <c r="AL10">
        <f>IF(ISBLANK(Calculations!AL10),"",Calculations!AL10)</f>
        <v>26499981833.330833</v>
      </c>
      <c r="AM10">
        <f>IF(ISBLANK(Calculations!AM10),"",Calculations!AM10)</f>
        <v>24179720587.846676</v>
      </c>
      <c r="AN10">
        <f>IF(ISBLANK(Calculations!AN10),"",Calculations!AN10)</f>
        <v>22043559604.584377</v>
      </c>
      <c r="AO10">
        <f>IF(ISBLANK(Calculations!AO10),"",Calculations!AO10)</f>
        <v>20125385722.361633</v>
      </c>
      <c r="AP10">
        <f>IF(ISBLANK(Calculations!AP10),"",Calculations!AP10)</f>
        <v>18425562545.536346</v>
      </c>
      <c r="AQ10">
        <f>IF(ISBLANK(Calculations!AQ10),"",Calculations!AQ10)</f>
        <v>16962839374.538847</v>
      </c>
      <c r="AR10">
        <f>IF(ISBLANK(Calculations!AR10),"",Calculations!AR10)</f>
        <v>15737624499.381104</v>
      </c>
      <c r="AS10">
        <f>IF(ISBLANK(Calculations!AS10),"",Calculations!AS10)</f>
        <v>14739685852.508871</v>
      </c>
      <c r="AT10">
        <f>IF(ISBLANK(Calculations!AT10),"",Calculations!AT10)</f>
        <v>13951294408.373981</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0.44647926427595008</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0.44647926427595008</v>
      </c>
      <c r="C12">
        <f>IF(ISBLANK(Calculations!C12),"",Calculations!C12)</f>
        <v>0.55352073572404992</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0.8290021094608222</v>
      </c>
      <c r="K12">
        <f>IF(ISBLANK(Calculations!K12),"",Calculations!K12)</f>
        <v>0.44647926427595008</v>
      </c>
      <c r="L12" t="str">
        <f>IF(ISBLANK(Calculations!L12),"",Calculations!L12)</f>
        <v>RESIDENTIAL</v>
      </c>
      <c r="M12" t="str">
        <f>IF(ISBLANK(Calculations!M12),"",Calculations!M12)</f>
        <v>heating</v>
      </c>
      <c r="N12" t="str">
        <f>IF(ISBLANK(Calculations!N12),"",Calculations!N12)</f>
        <v>LPG propane or butane</v>
      </c>
      <c r="O12">
        <f>IF(ISBLANK(Calculations!O12),"",Calculations!O12)</f>
        <v>1074493927310.0537</v>
      </c>
      <c r="P12">
        <f>IF(ISBLANK(Calculations!P12),"",Calculations!P12)</f>
        <v>1074493927310.0537</v>
      </c>
      <c r="Q12">
        <f>IF(ISBLANK(Calculations!Q12),"",Calculations!Q12)</f>
        <v>1074493927310.0537</v>
      </c>
      <c r="R12">
        <f>IF(ISBLANK(Calculations!R12),"",Calculations!R12)</f>
        <v>1079280144473.0084</v>
      </c>
      <c r="S12">
        <f>IF(ISBLANK(Calculations!S12),"",Calculations!S12)</f>
        <v>1083706657792.2491</v>
      </c>
      <c r="T12">
        <f>IF(ISBLANK(Calculations!T12),"",Calculations!T12)</f>
        <v>1087922867818.9639</v>
      </c>
      <c r="U12">
        <f>IF(ISBLANK(Calculations!U12),"",Calculations!U12)</f>
        <v>1091722309112.1549</v>
      </c>
      <c r="V12">
        <f>IF(ISBLANK(Calculations!V12),"",Calculations!V12)</f>
        <v>1095880868791.3563</v>
      </c>
      <c r="W12">
        <f>IF(ISBLANK(Calculations!W12),"",Calculations!W12)</f>
        <v>1100573941973.9309</v>
      </c>
      <c r="X12">
        <f>IF(ISBLANK(Calculations!X12),"",Calculations!X12)</f>
        <v>1104550055814.9543</v>
      </c>
      <c r="Y12">
        <f>IF(ISBLANK(Calculations!Y12),"",Calculations!Y12)</f>
        <v>1108996657139.6904</v>
      </c>
      <c r="Z12">
        <f>IF(ISBLANK(Calculations!Z12),"",Calculations!Z12)</f>
        <v>1112822241781.0864</v>
      </c>
      <c r="AA12">
        <f>IF(ISBLANK(Calculations!AA12),"",Calculations!AA12)</f>
        <v>1116782251694.8271</v>
      </c>
      <c r="AB12">
        <f>IF(ISBLANK(Calculations!AB12),"",Calculations!AB12)</f>
        <v>1120954446802.6868</v>
      </c>
      <c r="AC12">
        <f>IF(ISBLANK(Calculations!AC12),"",Calculations!AC12)</f>
        <v>1124445046196.7344</v>
      </c>
      <c r="AD12">
        <f>IF(ISBLANK(Calculations!AD12),"",Calculations!AD12)</f>
        <v>1128055246818.8311</v>
      </c>
      <c r="AE12">
        <f>IF(ISBLANK(Calculations!AE12),"",Calculations!AE12)</f>
        <v>1130695284847.2542</v>
      </c>
      <c r="AF12">
        <f>IF(ISBLANK(Calculations!AF12),"",Calculations!AF12)</f>
        <v>1133740657715.3926</v>
      </c>
      <c r="AG12">
        <f>IF(ISBLANK(Calculations!AG12),"",Calculations!AG12)</f>
        <v>1136332302740.0684</v>
      </c>
      <c r="AH12">
        <f>IF(ISBLANK(Calculations!AH12),"",Calculations!AH12)</f>
        <v>1138102446926.0181</v>
      </c>
      <c r="AI12">
        <f>IF(ISBLANK(Calculations!AI12),"",Calculations!AI12)</f>
        <v>1139747782747.1892</v>
      </c>
      <c r="AJ12">
        <f>IF(ISBLANK(Calculations!AJ12),"",Calculations!AJ12)</f>
        <v>1141562017026.3359</v>
      </c>
      <c r="AK12">
        <f>IF(ISBLANK(Calculations!AK12),"",Calculations!AK12)</f>
        <v>1141336787746.6384</v>
      </c>
      <c r="AL12">
        <f>IF(ISBLANK(Calculations!AL12),"",Calculations!AL12)</f>
        <v>1140963939255.3928</v>
      </c>
      <c r="AM12">
        <f>IF(ISBLANK(Calculations!AM12),"",Calculations!AM12)</f>
        <v>1141474290049.6528</v>
      </c>
      <c r="AN12">
        <f>IF(ISBLANK(Calculations!AN12),"",Calculations!AN12)</f>
        <v>1142527006734.4932</v>
      </c>
      <c r="AO12">
        <f>IF(ISBLANK(Calculations!AO12),"",Calculations!AO12)</f>
        <v>1144694044689.5596</v>
      </c>
      <c r="AP12">
        <f>IF(ISBLANK(Calculations!AP12),"",Calculations!AP12)</f>
        <v>1146999084159.0308</v>
      </c>
      <c r="AQ12">
        <f>IF(ISBLANK(Calculations!AQ12),"",Calculations!AQ12)</f>
        <v>1149812420918.7332</v>
      </c>
      <c r="AR12">
        <f>IF(ISBLANK(Calculations!AR12),"",Calculations!AR12)</f>
        <v>1153020877141.2151</v>
      </c>
      <c r="AS12">
        <f>IF(ISBLANK(Calculations!AS12),"",Calculations!AS12)</f>
        <v>1156454575178.2744</v>
      </c>
      <c r="AT12">
        <f>IF(ISBLANK(Calculations!AT12),"",Calculations!AT12)</f>
        <v>1159993008340.3926</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0.44647926427595008</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6.0763781525364095E-2</v>
      </c>
      <c r="K17">
        <f>IF(ISBLANK(Calculations!K17),"",Calculations!K17)</f>
        <v>0.44647926427595008</v>
      </c>
      <c r="L17" t="str">
        <f>IF(ISBLANK(Calculations!L17),"",Calculations!L17)</f>
        <v>RESIDENTIAL</v>
      </c>
      <c r="M17" t="str">
        <f>IF(ISBLANK(Calculations!M17),"",Calculations!M17)</f>
        <v>cooling</v>
      </c>
      <c r="N17" t="str">
        <f>IF(ISBLANK(Calculations!N17),"",Calculations!N17)</f>
        <v>electricity</v>
      </c>
      <c r="O17">
        <f>P17</f>
        <v>1022927920163.9564</v>
      </c>
      <c r="P17">
        <f>IF(ISBLANK(Calculations!P17),"",Calculations!P17)</f>
        <v>1022927920163.9564</v>
      </c>
      <c r="Q17">
        <f>IF(ISBLANK(Calculations!Q17),"",Calculations!Q17)</f>
        <v>1022927920163.9564</v>
      </c>
      <c r="R17">
        <f>IF(ISBLANK(Calculations!R17),"",Calculations!R17)</f>
        <v>1002778812622.7968</v>
      </c>
      <c r="S17" s="99">
        <f>IF(ISBLANK(Calculations!S17),"",Calculations!S17 + ('IRA Buildings Changes'!$C$38/($AB$16-$R$16)*(S16-$R$16)))</f>
        <v>1082464772423.853</v>
      </c>
      <c r="T17" s="99">
        <f>IF(ISBLANK(Calculations!T17),"",Calculations!T17 + ('IRA Buildings Changes'!$C$38/($AB$16-$R$16)*(T16-$R$16)))</f>
        <v>1163315176393.9136</v>
      </c>
      <c r="U17" s="99">
        <f>IF(ISBLANK(Calculations!U17),"",Calculations!U17 + ('IRA Buildings Changes'!$C$38/($AB$16-$R$16)*(U16-$R$16)))</f>
        <v>1245065535440.8645</v>
      </c>
      <c r="V17" s="99">
        <f>IF(ISBLANK(Calculations!V17),"",Calculations!V17 + ('IRA Buildings Changes'!$C$38/($AB$16-$R$16)*(V16-$R$16)))</f>
        <v>1328807571756.8994</v>
      </c>
      <c r="W17" s="99">
        <f>IF(ISBLANK(Calculations!W17),"",Calculations!W17 + ('IRA Buildings Changes'!$C$38/($AB$16-$R$16)*(W16-$R$16)))</f>
        <v>1414127898290.5166</v>
      </c>
      <c r="X17" s="99">
        <f>IF(ISBLANK(Calculations!X17),"",Calculations!X17 + ('IRA Buildings Changes'!$C$38/($AB$16-$R$16)*(X16-$R$16)))</f>
        <v>1500940659786.9248</v>
      </c>
      <c r="Y17" s="99">
        <f>IF(ISBLANK(Calculations!Y17),"",Calculations!Y17 + ('IRA Buildings Changes'!$C$38/($AB$16-$R$16)*(Y16-$R$16)))</f>
        <v>1589049482266.3198</v>
      </c>
      <c r="Z17" s="99">
        <f>IF(ISBLANK(Calculations!Z17),"",Calculations!Z17 + ('IRA Buildings Changes'!$C$38/($AB$16-$R$16)*(Z16-$R$16)))</f>
        <v>1677790302892.9863</v>
      </c>
      <c r="AA17" s="99">
        <f>IF(ISBLANK(Calculations!AA17),"",Calculations!AA17 + ('IRA Buildings Changes'!$C$38/($AB$16-$R$16)*(AA16-$R$16)))</f>
        <v>1768193245338.606</v>
      </c>
      <c r="AB17" s="98">
        <f>IF(ISBLANK(Calculations!AB17),"",Calculations!AB17 + 'IRA Buildings Changes'!$C$38)</f>
        <v>1859713666680.7825</v>
      </c>
      <c r="AC17" s="99">
        <f>IF(ISBLANK(Calculations!AC17),"",Calculations!AC17 + 'IRA Buildings Changes'!$C$38)</f>
        <v>1853248571986.5732</v>
      </c>
      <c r="AD17" s="99">
        <f>IF(ISBLANK(Calculations!AD17),"",Calculations!AD17 + 'IRA Buildings Changes'!$C$38)</f>
        <v>1847455641737.1353</v>
      </c>
      <c r="AE17" s="99">
        <f>IF(ISBLANK(Calculations!AE17),"",Calculations!AE17 + 'IRA Buildings Changes'!$C$38)</f>
        <v>1842287471558.8376</v>
      </c>
      <c r="AF17" s="99">
        <f>IF(ISBLANK(Calculations!AF17),"",Calculations!AF17 + 'IRA Buildings Changes'!$C$38)</f>
        <v>1837777762308.478</v>
      </c>
      <c r="AG17" s="99">
        <f>IF(ISBLANK(Calculations!AG17),"",Calculations!AG17 + 'IRA Buildings Changes'!$C$38)</f>
        <v>1833575356002.7986</v>
      </c>
      <c r="AH17" s="99">
        <f>IF(ISBLANK(Calculations!AH17),"",Calculations!AH17 + 'IRA Buildings Changes'!$C$38)</f>
        <v>1830314603378.7803</v>
      </c>
      <c r="AI17" s="99">
        <f>IF(ISBLANK(Calculations!AI17),"",Calculations!AI17 + 'IRA Buildings Changes'!$C$38)</f>
        <v>1827584470722.0781</v>
      </c>
      <c r="AJ17" s="99">
        <f>IF(ISBLANK(Calculations!AJ17),"",Calculations!AJ17 + 'IRA Buildings Changes'!$C$38)</f>
        <v>1825311559192.5112</v>
      </c>
      <c r="AK17" s="99">
        <f>IF(ISBLANK(Calculations!AK17),"",Calculations!AK17 + 'IRA Buildings Changes'!$C$38)</f>
        <v>1823454876313.8208</v>
      </c>
      <c r="AL17" s="99">
        <f>IF(ISBLANK(Calculations!AL17),"",Calculations!AL17 + 'IRA Buildings Changes'!$C$38)</f>
        <v>1821665075174.1904</v>
      </c>
      <c r="AM17" s="99">
        <f>IF(ISBLANK(Calculations!AM17),"",Calculations!AM17 + 'IRA Buildings Changes'!$C$38)</f>
        <v>1820558094909.5806</v>
      </c>
      <c r="AN17" s="99">
        <f>IF(ISBLANK(Calculations!AN17),"",Calculations!AN17 + 'IRA Buildings Changes'!$C$38)</f>
        <v>1819734674967.4705</v>
      </c>
      <c r="AO17" s="99">
        <f>IF(ISBLANK(Calculations!AO17),"",Calculations!AO17 + 'IRA Buildings Changes'!$C$38)</f>
        <v>1818832097525.3481</v>
      </c>
      <c r="AP17" s="99">
        <f>IF(ISBLANK(Calculations!AP17),"",Calculations!AP17 + 'IRA Buildings Changes'!$C$38)</f>
        <v>1818500367858.3784</v>
      </c>
      <c r="AQ17" s="99">
        <f>IF(ISBLANK(Calculations!AQ17),"",Calculations!AQ17 + 'IRA Buildings Changes'!$C$38)</f>
        <v>1818374604359.9292</v>
      </c>
      <c r="AR17" s="99">
        <f>IF(ISBLANK(Calculations!AR17),"",Calculations!AR17 + 'IRA Buildings Changes'!$C$38)</f>
        <v>1818100911212.4751</v>
      </c>
      <c r="AS17" s="99">
        <f>IF(ISBLANK(Calculations!AS17),"",Calculations!AS17 + 'IRA Buildings Changes'!$C$38)</f>
        <v>1818283995101.189</v>
      </c>
      <c r="AT17" s="99">
        <f>IF(ISBLANK(Calculations!AT17),"",Calculations!AT17 + 'IRA Buildings Changes'!$C$38)</f>
        <v>1818528760873.6265</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0.44647926427595008</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0.44647926427595008</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0.44647926427595008</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0.44647926427595008</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0.44647926427595008</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0.44647926427595008</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0.44647926427595008</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0.44647926427595008</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0.44647926427595008</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4.6199941596599223E-2</v>
      </c>
      <c r="K30">
        <f>IF(ISBLANK(Calculations!K30),"",Calculations!K30)</f>
        <v>0.44647926427595008</v>
      </c>
      <c r="L30" t="str">
        <f>IF(ISBLANK(Calculations!L30),"",Calculations!L30)</f>
        <v>RESIDENTIAL</v>
      </c>
      <c r="M30" t="str">
        <f>IF(ISBLANK(Calculations!M30),"",Calculations!M30)</f>
        <v>lighting</v>
      </c>
      <c r="N30" t="str">
        <f>IF(ISBLANK(Calculations!N30),"",Calculations!N30)</f>
        <v>electricity</v>
      </c>
      <c r="O30">
        <f t="shared" si="0"/>
        <v>777752947277.95215</v>
      </c>
      <c r="P30">
        <f>IF(ISBLANK(Calculations!P30),"",Calculations!P30)</f>
        <v>777752947277.95215</v>
      </c>
      <c r="Q30">
        <f>IF(ISBLANK(Calculations!Q30),"",Calculations!Q30)</f>
        <v>777752947277.95215</v>
      </c>
      <c r="R30">
        <f>IF(ISBLANK(Calculations!R30),"",Calculations!R30)</f>
        <v>778501666715.90369</v>
      </c>
      <c r="S30">
        <f>IF(ISBLANK(Calculations!S30),"",Calculations!S30)</f>
        <v>779717319803.74561</v>
      </c>
      <c r="T30">
        <f>IF(ISBLANK(Calculations!T30),"",Calculations!T30)</f>
        <v>781343488913.74585</v>
      </c>
      <c r="U30">
        <f>IF(ISBLANK(Calculations!U30),"",Calculations!U30)</f>
        <v>785382604224.72559</v>
      </c>
      <c r="V30">
        <f>IF(ISBLANK(Calculations!V30),"",Calculations!V30)</f>
        <v>791707396969.19702</v>
      </c>
      <c r="W30">
        <f>IF(ISBLANK(Calculations!W30),"",Calculations!W30)</f>
        <v>798716621217.30164</v>
      </c>
      <c r="X30">
        <f>IF(ISBLANK(Calculations!X30),"",Calculations!X30)</f>
        <v>805791077504.12793</v>
      </c>
      <c r="Y30">
        <f>IF(ISBLANK(Calculations!Y30),"",Calculations!Y30)</f>
        <v>812908713963.01929</v>
      </c>
      <c r="Z30">
        <f>IF(ISBLANK(Calculations!Z30),"",Calculations!Z30)</f>
        <v>820500204484.91479</v>
      </c>
      <c r="AA30">
        <f>IF(ISBLANK(Calculations!AA30),"",Calculations!AA30)</f>
        <v>829193571527.93506</v>
      </c>
      <c r="AB30">
        <f>IF(ISBLANK(Calculations!AB30),"",Calculations!AB30)</f>
        <v>838873654170.84924</v>
      </c>
      <c r="AC30">
        <f>IF(ISBLANK(Calculations!AC30),"",Calculations!AC30)</f>
        <v>849369327750.09717</v>
      </c>
      <c r="AD30">
        <f>IF(ISBLANK(Calculations!AD30),"",Calculations!AD30)</f>
        <v>859889015532.69446</v>
      </c>
      <c r="AE30">
        <f>IF(ISBLANK(Calculations!AE30),"",Calculations!AE30)</f>
        <v>870570806808.08264</v>
      </c>
      <c r="AF30">
        <f>IF(ISBLANK(Calculations!AF30),"",Calculations!AF30)</f>
        <v>879484265481.65698</v>
      </c>
      <c r="AG30">
        <f>IF(ISBLANK(Calculations!AG30),"",Calculations!AG30)</f>
        <v>888053443874.62769</v>
      </c>
      <c r="AH30">
        <f>IF(ISBLANK(Calculations!AH30),"",Calculations!AH30)</f>
        <v>896397570863.43701</v>
      </c>
      <c r="AI30">
        <f>IF(ISBLANK(Calculations!AI30),"",Calculations!AI30)</f>
        <v>904573245721.87842</v>
      </c>
      <c r="AJ30">
        <f>IF(ISBLANK(Calculations!AJ30),"",Calculations!AJ30)</f>
        <v>912620794279.23584</v>
      </c>
      <c r="AK30">
        <f>IF(ISBLANK(Calculations!AK30),"",Calculations!AK30)</f>
        <v>920131823492.15161</v>
      </c>
      <c r="AL30">
        <f>IF(ISBLANK(Calculations!AL30),"",Calculations!AL30)</f>
        <v>927904676720.25073</v>
      </c>
      <c r="AM30">
        <f>IF(ISBLANK(Calculations!AM30),"",Calculations!AM30)</f>
        <v>936026733167.20093</v>
      </c>
      <c r="AN30">
        <f>IF(ISBLANK(Calculations!AN30),"",Calculations!AN30)</f>
        <v>944566915114.71472</v>
      </c>
      <c r="AO30">
        <f>IF(ISBLANK(Calculations!AO30),"",Calculations!AO30)</f>
        <v>953517522880.44727</v>
      </c>
      <c r="AP30">
        <f>IF(ISBLANK(Calculations!AP30),"",Calculations!AP30)</f>
        <v>962847713607.57666</v>
      </c>
      <c r="AQ30">
        <f>IF(ISBLANK(Calculations!AQ30),"",Calculations!AQ30)</f>
        <v>972503754183.9104</v>
      </c>
      <c r="AR30">
        <f>IF(ISBLANK(Calculations!AR30),"",Calculations!AR30)</f>
        <v>982426944207.66321</v>
      </c>
      <c r="AS30">
        <f>IF(ISBLANK(Calculations!AS30),"",Calculations!AS30)</f>
        <v>992584350198.42627</v>
      </c>
      <c r="AT30">
        <f>IF(ISBLANK(Calculations!AT30),"",Calculations!AT30)</f>
        <v>1002963911774.6637</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0.44647926427595008</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0.44647926427595008</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0.44647926427595008</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0.44647926427595008</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0.44647926427595008</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0.44647926427595008</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0.44647926427595008</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0.44647926427595008</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0.44647926427595008</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0.29454782933799556</v>
      </c>
      <c r="K43">
        <f>IF(ISBLANK(Calculations!K43),"",Calculations!K43)</f>
        <v>0.44647926427595008</v>
      </c>
      <c r="L43" t="str">
        <f>IF(ISBLANK(Calculations!L43),"",Calculations!L43)</f>
        <v>RESIDENTIAL</v>
      </c>
      <c r="M43" t="str">
        <f>IF(ISBLANK(Calculations!M43),"",Calculations!M43)</f>
        <v>appl</v>
      </c>
      <c r="N43" t="str">
        <f>IF(ISBLANK(Calculations!N43),"",Calculations!N43)</f>
        <v>electricity</v>
      </c>
      <c r="O43">
        <f t="shared" si="0"/>
        <v>4958565627252.0547</v>
      </c>
      <c r="P43">
        <f>IF(ISBLANK(Calculations!P43),"",Calculations!P43)</f>
        <v>4958565627252.0547</v>
      </c>
      <c r="Q43">
        <f>IF(ISBLANK(Calculations!Q43),"",Calculations!Q43)</f>
        <v>4958565627252.0547</v>
      </c>
      <c r="R43">
        <f>IF(ISBLANK(Calculations!R43),"",Calculations!R43)</f>
        <v>4943335718713.9287</v>
      </c>
      <c r="S43">
        <f>IF(ISBLANK(Calculations!S43),"",Calculations!S43)</f>
        <v>4929212243782.3115</v>
      </c>
      <c r="T43">
        <f>IF(ISBLANK(Calculations!T43),"",Calculations!T43)</f>
        <v>4917834481873.7383</v>
      </c>
      <c r="U43">
        <f>IF(ISBLANK(Calculations!U43),"",Calculations!U43)</f>
        <v>4910383626429.8594</v>
      </c>
      <c r="V43">
        <f>IF(ISBLANK(Calculations!V43),"",Calculations!V43)</f>
        <v>4908067843052.376</v>
      </c>
      <c r="W43">
        <f>IF(ISBLANK(Calculations!W43),"",Calculations!W43)</f>
        <v>4910984381564.9004</v>
      </c>
      <c r="X43">
        <f>IF(ISBLANK(Calculations!X43),"",Calculations!X43)</f>
        <v>4918955462140.7363</v>
      </c>
      <c r="Y43">
        <f>IF(ISBLANK(Calculations!Y43),"",Calculations!Y43)</f>
        <v>4931009199418.5742</v>
      </c>
      <c r="Z43">
        <f>IF(ISBLANK(Calculations!Z43),"",Calculations!Z43)</f>
        <v>4947710846612.6602</v>
      </c>
      <c r="AA43">
        <f>IF(ISBLANK(Calculations!AA43),"",Calculations!AA43)</f>
        <v>4969406990271.2314</v>
      </c>
      <c r="AB43">
        <f>IF(ISBLANK(Calculations!AB43),"",Calculations!AB43)</f>
        <v>4994986758047.8057</v>
      </c>
      <c r="AC43">
        <f>IF(ISBLANK(Calculations!AC43),"",Calculations!AC43)</f>
        <v>5023597388294.9131</v>
      </c>
      <c r="AD43">
        <f>IF(ISBLANK(Calculations!AD43),"",Calculations!AD43)</f>
        <v>5055693781306.583</v>
      </c>
      <c r="AE43">
        <f>IF(ISBLANK(Calculations!AE43),"",Calculations!AE43)</f>
        <v>5090997412131.6074</v>
      </c>
      <c r="AF43">
        <f>IF(ISBLANK(Calculations!AF43),"",Calculations!AF43)</f>
        <v>5129002888045.0566</v>
      </c>
      <c r="AG43">
        <f>IF(ISBLANK(Calculations!AG43),"",Calculations!AG43)</f>
        <v>5168348305736.1904</v>
      </c>
      <c r="AH43">
        <f>IF(ISBLANK(Calculations!AH43),"",Calculations!AH43)</f>
        <v>5208359459718.501</v>
      </c>
      <c r="AI43">
        <f>IF(ISBLANK(Calculations!AI43),"",Calculations!AI43)</f>
        <v>5248646884974.0977</v>
      </c>
      <c r="AJ43">
        <f>IF(ISBLANK(Calculations!AJ43),"",Calculations!AJ43)</f>
        <v>5289055291981.5596</v>
      </c>
      <c r="AK43">
        <f>IF(ISBLANK(Calculations!AK43),"",Calculations!AK43)</f>
        <v>5325480580344.7881</v>
      </c>
      <c r="AL43">
        <f>IF(ISBLANK(Calculations!AL43),"",Calculations!AL43)</f>
        <v>5362237025070.9111</v>
      </c>
      <c r="AM43">
        <f>IF(ISBLANK(Calculations!AM43),"",Calculations!AM43)</f>
        <v>5399318379612.3672</v>
      </c>
      <c r="AN43">
        <f>IF(ISBLANK(Calculations!AN43),"",Calculations!AN43)</f>
        <v>5436755996986.2119</v>
      </c>
      <c r="AO43">
        <f>IF(ISBLANK(Calculations!AO43),"",Calculations!AO43)</f>
        <v>5474601226416.2012</v>
      </c>
      <c r="AP43">
        <f>IF(ISBLANK(Calculations!AP43),"",Calculations!AP43)</f>
        <v>5512888856943.0566</v>
      </c>
      <c r="AQ43">
        <f>IF(ISBLANK(Calculations!AQ43),"",Calculations!AQ43)</f>
        <v>5551636134572.0215</v>
      </c>
      <c r="AR43">
        <f>IF(ISBLANK(Calculations!AR43),"",Calculations!AR43)</f>
        <v>5590882953787.8623</v>
      </c>
      <c r="AS43">
        <f>IF(ISBLANK(Calculations!AS43),"",Calculations!AS43)</f>
        <v>5630597896869.6084</v>
      </c>
      <c r="AT43">
        <f>IF(ISBLANK(Calculations!AT43),"",Calculations!AT43)</f>
        <v>5670744774781.6514</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0.44647926427595008</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0.27695615831189835</v>
      </c>
      <c r="K45">
        <f>IF(ISBLANK(Calculations!K45),"",Calculations!K45)</f>
        <v>0.44647926427595008</v>
      </c>
      <c r="L45" t="str">
        <f>IF(ISBLANK(Calculations!L45),"",Calculations!L45)</f>
        <v>RESIDENTIAL</v>
      </c>
      <c r="M45" t="str">
        <f>IF(ISBLANK(Calculations!M45),"",Calculations!M45)</f>
        <v>appl</v>
      </c>
      <c r="N45" t="str">
        <f>IF(ISBLANK(Calculations!N45),"",Calculations!N45)</f>
        <v>natural gas</v>
      </c>
      <c r="O45">
        <f t="shared" si="0"/>
        <v>3186099414253.3877</v>
      </c>
      <c r="P45">
        <f>IF(ISBLANK(Calculations!P45),"",Calculations!P45)</f>
        <v>3186099414253.3877</v>
      </c>
      <c r="Q45">
        <f>IF(ISBLANK(Calculations!Q45),"",Calculations!Q45)</f>
        <v>3186099414253.3877</v>
      </c>
      <c r="R45">
        <f>IF(ISBLANK(Calculations!R45),"",Calculations!R45)</f>
        <v>3206621967160.5308</v>
      </c>
      <c r="S45">
        <f>IF(ISBLANK(Calculations!S45),"",Calculations!S45)</f>
        <v>3227682392380.9683</v>
      </c>
      <c r="T45">
        <f>IF(ISBLANK(Calculations!T45),"",Calculations!T45)</f>
        <v>3249701233361.4897</v>
      </c>
      <c r="U45">
        <f>IF(ISBLANK(Calculations!U45),"",Calculations!U45)</f>
        <v>3273161166482.4585</v>
      </c>
      <c r="V45">
        <f>IF(ISBLANK(Calculations!V45),"",Calculations!V45)</f>
        <v>3298735664828.4229</v>
      </c>
      <c r="W45">
        <f>IF(ISBLANK(Calculations!W45),"",Calculations!W45)</f>
        <v>3325881014328.5132</v>
      </c>
      <c r="X45">
        <f>IF(ISBLANK(Calculations!X45),"",Calculations!X45)</f>
        <v>3353750266638.3745</v>
      </c>
      <c r="Y45">
        <f>IF(ISBLANK(Calculations!Y45),"",Calculations!Y45)</f>
        <v>3381581580273.9551</v>
      </c>
      <c r="Z45">
        <f>IF(ISBLANK(Calculations!Z45),"",Calculations!Z45)</f>
        <v>3410008440735.4551</v>
      </c>
      <c r="AA45">
        <f>IF(ISBLANK(Calculations!AA45),"",Calculations!AA45)</f>
        <v>3438903653429.2578</v>
      </c>
      <c r="AB45">
        <f>IF(ISBLANK(Calculations!AB45),"",Calculations!AB45)</f>
        <v>3467346038768.8242</v>
      </c>
      <c r="AC45">
        <f>IF(ISBLANK(Calculations!AC45),"",Calculations!AC45)</f>
        <v>3495361798321.791</v>
      </c>
      <c r="AD45">
        <f>IF(ISBLANK(Calculations!AD45),"",Calculations!AD45)</f>
        <v>3524137937158.6128</v>
      </c>
      <c r="AE45">
        <f>IF(ISBLANK(Calculations!AE45),"",Calculations!AE45)</f>
        <v>3553982541050.4277</v>
      </c>
      <c r="AF45">
        <f>IF(ISBLANK(Calculations!AF45),"",Calculations!AF45)</f>
        <v>3584722296135.6812</v>
      </c>
      <c r="AG45">
        <f>IF(ISBLANK(Calculations!AG45),"",Calculations!AG45)</f>
        <v>3615691224098.8364</v>
      </c>
      <c r="AH45">
        <f>IF(ISBLANK(Calculations!AH45),"",Calculations!AH45)</f>
        <v>3646796201788.4971</v>
      </c>
      <c r="AI45">
        <f>IF(ISBLANK(Calculations!AI45),"",Calculations!AI45)</f>
        <v>3677752883376.1294</v>
      </c>
      <c r="AJ45">
        <f>IF(ISBLANK(Calculations!AJ45),"",Calculations!AJ45)</f>
        <v>3708493802808.4155</v>
      </c>
      <c r="AK45">
        <f>IF(ISBLANK(Calculations!AK45),"",Calculations!AK45)</f>
        <v>3733696354257.5483</v>
      </c>
      <c r="AL45">
        <f>IF(ISBLANK(Calculations!AL45),"",Calculations!AL45)</f>
        <v>3758948994670.4478</v>
      </c>
      <c r="AM45">
        <f>IF(ISBLANK(Calculations!AM45),"",Calculations!AM45)</f>
        <v>3784410758058.3027</v>
      </c>
      <c r="AN45">
        <f>IF(ISBLANK(Calculations!AN45),"",Calculations!AN45)</f>
        <v>3810179844310.6616</v>
      </c>
      <c r="AO45">
        <f>IF(ISBLANK(Calculations!AO45),"",Calculations!AO45)</f>
        <v>3836276842993.3022</v>
      </c>
      <c r="AP45">
        <f>IF(ISBLANK(Calculations!AP45),"",Calculations!AP45)</f>
        <v>3862666732121.7632</v>
      </c>
      <c r="AQ45">
        <f>IF(ISBLANK(Calculations!AQ45),"",Calculations!AQ45)</f>
        <v>3889358182423.2603</v>
      </c>
      <c r="AR45">
        <f>IF(ISBLANK(Calculations!AR45),"",Calculations!AR45)</f>
        <v>3916264629712.7158</v>
      </c>
      <c r="AS45">
        <f>IF(ISBLANK(Calculations!AS45),"",Calculations!AS45)</f>
        <v>3943456804552.3105</v>
      </c>
      <c r="AT45">
        <f>IF(ISBLANK(Calculations!AT45),"",Calculations!AT45)</f>
        <v>3970999997461.1895</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8.6554049370087659E-3</v>
      </c>
      <c r="K46">
        <f>IF(ISBLANK(Calculations!K46),"",Calculations!K46)</f>
        <v>0.44647926427595008</v>
      </c>
      <c r="L46" t="str">
        <f>IF(ISBLANK(Calculations!L46),"",Calculations!L46)</f>
        <v>RESIDENTIAL</v>
      </c>
      <c r="M46" t="str">
        <f>IF(ISBLANK(Calculations!M46),"",Calculations!M46)</f>
        <v>appl</v>
      </c>
      <c r="N46" t="str">
        <f>IF(ISBLANK(Calculations!N46),"",Calculations!N46)</f>
        <v>petroleum diesel</v>
      </c>
      <c r="O46">
        <f t="shared" si="0"/>
        <v>5371597771.3176785</v>
      </c>
      <c r="P46">
        <f>IF(ISBLANK(Calculations!P46),"",Calculations!P46)</f>
        <v>5371597771.3176785</v>
      </c>
      <c r="Q46">
        <f>IF(ISBLANK(Calculations!Q46),"",Calculations!Q46)</f>
        <v>5371597771.3176785</v>
      </c>
      <c r="R46">
        <f>IF(ISBLANK(Calculations!R46),"",Calculations!R46)</f>
        <v>5192222274.2629833</v>
      </c>
      <c r="S46">
        <f>IF(ISBLANK(Calculations!S46),"",Calculations!S46)</f>
        <v>5065162452.2206488</v>
      </c>
      <c r="T46">
        <f>IF(ISBLANK(Calculations!T46),"",Calculations!T46)</f>
        <v>4981091098.8619404</v>
      </c>
      <c r="U46">
        <f>IF(ISBLANK(Calculations!U46),"",Calculations!U46)</f>
        <v>4931318654.7375641</v>
      </c>
      <c r="V46">
        <f>IF(ISBLANK(Calculations!V46),"",Calculations!V46)</f>
        <v>4909026068.5489607</v>
      </c>
      <c r="W46">
        <f>IF(ISBLANK(Calculations!W46),"",Calculations!W46)</f>
        <v>4906672638.3231459</v>
      </c>
      <c r="X46">
        <f>IF(ISBLANK(Calculations!X46),"",Calculations!X46)</f>
        <v>4917549130.1492844</v>
      </c>
      <c r="Y46">
        <f>IF(ISBLANK(Calculations!Y46),"",Calculations!Y46)</f>
        <v>4936528633.3976831</v>
      </c>
      <c r="Z46">
        <f>IF(ISBLANK(Calculations!Z46),"",Calculations!Z46)</f>
        <v>4961952007.5170326</v>
      </c>
      <c r="AA46">
        <f>IF(ISBLANK(Calculations!AA46),"",Calculations!AA46)</f>
        <v>4991794995.3330402</v>
      </c>
      <c r="AB46">
        <f>IF(ISBLANK(Calculations!AB46),"",Calculations!AB46)</f>
        <v>5023375096.3872995</v>
      </c>
      <c r="AC46">
        <f>IF(ISBLANK(Calculations!AC46),"",Calculations!AC46)</f>
        <v>5055930700.089159</v>
      </c>
      <c r="AD46">
        <f>IF(ISBLANK(Calculations!AD46),"",Calculations!AD46)</f>
        <v>5090893604.0814648</v>
      </c>
      <c r="AE46">
        <f>IF(ISBLANK(Calculations!AE46),"",Calculations!AE46)</f>
        <v>5128286819.4576092</v>
      </c>
      <c r="AF46">
        <f>IF(ISBLANK(Calculations!AF46),"",Calculations!AF46)</f>
        <v>5167510087.8463764</v>
      </c>
      <c r="AG46">
        <f>IF(ISBLANK(Calculations!AG46),"",Calculations!AG46)</f>
        <v>5207271951.5699778</v>
      </c>
      <c r="AH46">
        <f>IF(ISBLANK(Calculations!AH46),"",Calculations!AH46)</f>
        <v>5247390815.0288763</v>
      </c>
      <c r="AI46">
        <f>IF(ISBLANK(Calculations!AI46),"",Calculations!AI46)</f>
        <v>5287388379.1622629</v>
      </c>
      <c r="AJ46">
        <f>IF(ISBLANK(Calculations!AJ46),"",Calculations!AJ46)</f>
        <v>5327115163.2033358</v>
      </c>
      <c r="AK46">
        <f>IF(ISBLANK(Calculations!AK46),"",Calculations!AK46)</f>
        <v>5362610567.9268045</v>
      </c>
      <c r="AL46">
        <f>IF(ISBLANK(Calculations!AL46),"",Calculations!AL46)</f>
        <v>5398211627.2584124</v>
      </c>
      <c r="AM46">
        <f>IF(ISBLANK(Calculations!AM46),"",Calculations!AM46)</f>
        <v>5434203316.6147146</v>
      </c>
      <c r="AN46">
        <f>IF(ISBLANK(Calculations!AN46),"",Calculations!AN46)</f>
        <v>5470757843.8729019</v>
      </c>
      <c r="AO46">
        <f>IF(ISBLANK(Calculations!AO46),"",Calculations!AO46)</f>
        <v>5507916100.5866966</v>
      </c>
      <c r="AP46">
        <f>IF(ISBLANK(Calculations!AP46),"",Calculations!AP46)</f>
        <v>5545565347.303297</v>
      </c>
      <c r="AQ46">
        <f>IF(ISBLANK(Calculations!AQ46),"",Calculations!AQ46)</f>
        <v>5583683894.7596703</v>
      </c>
      <c r="AR46">
        <f>IF(ISBLANK(Calculations!AR46),"",Calculations!AR46)</f>
        <v>5622109181.2581587</v>
      </c>
      <c r="AS46">
        <f>IF(ISBLANK(Calculations!AS46),"",Calculations!AS46)</f>
        <v>5660931048.8687954</v>
      </c>
      <c r="AT46">
        <f>IF(ISBLANK(Calculations!AT46),"",Calculations!AT46)</f>
        <v>5700280775.7414169</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0.44647926427595008</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0.44647926427595008</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0.44647926427595008</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0.44647926427595008</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0.1709978905391778</v>
      </c>
      <c r="K51">
        <f>IF(ISBLANK(Calculations!K51),"",Calculations!K51)</f>
        <v>0.44647926427595008</v>
      </c>
      <c r="L51" t="str">
        <f>IF(ISBLANK(Calculations!L51),"",Calculations!L51)</f>
        <v>RESIDENTIAL</v>
      </c>
      <c r="M51" t="str">
        <f>IF(ISBLANK(Calculations!M51),"",Calculations!M51)</f>
        <v>appl</v>
      </c>
      <c r="N51" t="str">
        <f>IF(ISBLANK(Calculations!N51),"",Calculations!N51)</f>
        <v>LPG propane or butane</v>
      </c>
      <c r="O51">
        <f t="shared" si="0"/>
        <v>221635376883.02951</v>
      </c>
      <c r="P51">
        <f>IF(ISBLANK(Calculations!P51),"",Calculations!P51)</f>
        <v>221635376883.02951</v>
      </c>
      <c r="Q51">
        <f>IF(ISBLANK(Calculations!Q51),"",Calculations!Q51)</f>
        <v>221635376883.02951</v>
      </c>
      <c r="R51">
        <f>IF(ISBLANK(Calculations!R51),"",Calculations!R51)</f>
        <v>219824831834.51346</v>
      </c>
      <c r="S51">
        <f>IF(ISBLANK(Calculations!S51),"",Calculations!S51)</f>
        <v>218668436532.07529</v>
      </c>
      <c r="T51">
        <f>IF(ISBLANK(Calculations!T51),"",Calculations!T51)</f>
        <v>218110863585.10147</v>
      </c>
      <c r="U51">
        <f>IF(ISBLANK(Calculations!U51),"",Calculations!U51)</f>
        <v>218062194580.2179</v>
      </c>
      <c r="V51">
        <f>IF(ISBLANK(Calculations!V51),"",Calculations!V51)</f>
        <v>218451116974.7804</v>
      </c>
      <c r="W51">
        <f>IF(ISBLANK(Calculations!W51),"",Calculations!W51)</f>
        <v>219166354932.07672</v>
      </c>
      <c r="X51">
        <f>IF(ISBLANK(Calculations!X51),"",Calculations!X51)</f>
        <v>220112496526.93332</v>
      </c>
      <c r="Y51">
        <f>IF(ISBLANK(Calculations!Y51),"",Calculations!Y51)</f>
        <v>221200393272.53189</v>
      </c>
      <c r="Z51">
        <f>IF(ISBLANK(Calculations!Z51),"",Calculations!Z51)</f>
        <v>222447365001.09198</v>
      </c>
      <c r="AA51">
        <f>IF(ISBLANK(Calculations!AA51),"",Calculations!AA51)</f>
        <v>223823550928.53043</v>
      </c>
      <c r="AB51">
        <f>IF(ISBLANK(Calculations!AB51),"",Calculations!AB51)</f>
        <v>225245472554.53384</v>
      </c>
      <c r="AC51">
        <f>IF(ISBLANK(Calculations!AC51),"",Calculations!AC51)</f>
        <v>226675529656.13882</v>
      </c>
      <c r="AD51">
        <f>IF(ISBLANK(Calculations!AD51),"",Calculations!AD51)</f>
        <v>228153104595.55374</v>
      </c>
      <c r="AE51">
        <f>IF(ISBLANK(Calculations!AE51),"",Calculations!AE51)</f>
        <v>229685219374.19601</v>
      </c>
      <c r="AF51">
        <f>IF(ISBLANK(Calculations!AF51),"",Calculations!AF51)</f>
        <v>231268582338.34515</v>
      </c>
      <c r="AG51">
        <f>IF(ISBLANK(Calculations!AG51),"",Calculations!AG51)</f>
        <v>232862737131.51892</v>
      </c>
      <c r="AH51">
        <f>IF(ISBLANK(Calculations!AH51),"",Calculations!AH51)</f>
        <v>234463922262.95404</v>
      </c>
      <c r="AI51">
        <f>IF(ISBLANK(Calculations!AI51),"",Calculations!AI51)</f>
        <v>236058321772.59122</v>
      </c>
      <c r="AJ51">
        <f>IF(ISBLANK(Calculations!AJ51),"",Calculations!AJ51)</f>
        <v>237644046923.75171</v>
      </c>
      <c r="AK51">
        <f>IF(ISBLANK(Calculations!AK51),"",Calculations!AK51)</f>
        <v>239367231180.05423</v>
      </c>
      <c r="AL51">
        <f>IF(ISBLANK(Calculations!AL51),"",Calculations!AL51)</f>
        <v>241085828570.98746</v>
      </c>
      <c r="AM51">
        <f>IF(ISBLANK(Calculations!AM51),"",Calculations!AM51)</f>
        <v>242806733084.30826</v>
      </c>
      <c r="AN51">
        <f>IF(ISBLANK(Calculations!AN51),"",Calculations!AN51)</f>
        <v>244535059075.27719</v>
      </c>
      <c r="AO51">
        <f>IF(ISBLANK(Calculations!AO51),"",Calculations!AO51)</f>
        <v>246273135429.92746</v>
      </c>
      <c r="AP51">
        <f>IF(ISBLANK(Calculations!AP51),"",Calculations!AP51)</f>
        <v>248021394767.38406</v>
      </c>
      <c r="AQ51">
        <f>IF(ISBLANK(Calculations!AQ51),"",Calculations!AQ51)</f>
        <v>249781146664.0311</v>
      </c>
      <c r="AR51">
        <f>IF(ISBLANK(Calculations!AR51),"",Calculations!AR51)</f>
        <v>251550589315.65781</v>
      </c>
      <c r="AS51">
        <f>IF(ISBLANK(Calculations!AS51),"",Calculations!AS51)</f>
        <v>253333589869.53394</v>
      </c>
      <c r="AT51">
        <f>IF(ISBLANK(Calculations!AT51),"",Calculations!AT51)</f>
        <v>255133778694.98663</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0.44647926427595008</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0.40281171509791908</v>
      </c>
      <c r="K56">
        <f>IF(ISBLANK(Calculations!K56),"",Calculations!K56)</f>
        <v>0.44647926427595008</v>
      </c>
      <c r="L56" t="str">
        <f>IF(ISBLANK(Calculations!L56),"",Calculations!L56)</f>
        <v>RESIDENTIAL</v>
      </c>
      <c r="M56" t="str">
        <f>IF(ISBLANK(Calculations!M56),"",Calculations!M56)</f>
        <v>other</v>
      </c>
      <c r="N56" t="str">
        <f>IF(ISBLANK(Calculations!N56),"",Calculations!N56)</f>
        <v>electricity</v>
      </c>
      <c r="O56">
        <f t="shared" si="0"/>
        <v>6781134083480.1934</v>
      </c>
      <c r="P56">
        <f>IF(ISBLANK(Calculations!P56),"",Calculations!P56)</f>
        <v>6781134083480.1934</v>
      </c>
      <c r="Q56">
        <f>IF(ISBLANK(Calculations!Q56),"",Calculations!Q56)</f>
        <v>6781134083480.1934</v>
      </c>
      <c r="R56">
        <f>IF(ISBLANK(Calculations!R56),"",Calculations!R56)</f>
        <v>6861256842281.5234</v>
      </c>
      <c r="S56">
        <f>IF(ISBLANK(Calculations!S56),"",Calculations!S56)</f>
        <v>6947872184332.292</v>
      </c>
      <c r="T56">
        <f>IF(ISBLANK(Calculations!T56),"",Calculations!T56)</f>
        <v>7038934154627.5146</v>
      </c>
      <c r="U56">
        <f>IF(ISBLANK(Calculations!U56),"",Calculations!U56)</f>
        <v>7128612432056.5488</v>
      </c>
      <c r="V56">
        <f>IF(ISBLANK(Calculations!V56),"",Calculations!V56)</f>
        <v>7212598438123.4863</v>
      </c>
      <c r="W56">
        <f>IF(ISBLANK(Calculations!W56),"",Calculations!W56)</f>
        <v>7303594540334.5176</v>
      </c>
      <c r="X56">
        <f>IF(ISBLANK(Calculations!X56),"",Calculations!X56)</f>
        <v>7396575700060.1221</v>
      </c>
      <c r="Y56">
        <f>IF(ISBLANK(Calculations!Y56),"",Calculations!Y56)</f>
        <v>7483093081280.8135</v>
      </c>
      <c r="Z56">
        <f>IF(ISBLANK(Calculations!Z56),"",Calculations!Z56)</f>
        <v>7562562284200.4072</v>
      </c>
      <c r="AA56">
        <f>IF(ISBLANK(Calculations!AA56),"",Calculations!AA56)</f>
        <v>7645322668453.8301</v>
      </c>
      <c r="AB56">
        <f>IF(ISBLANK(Calculations!AB56),"",Calculations!AB56)</f>
        <v>7729903540349.4834</v>
      </c>
      <c r="AC56">
        <f>IF(ISBLANK(Calculations!AC56),"",Calculations!AC56)</f>
        <v>7819310333832.8984</v>
      </c>
      <c r="AD56">
        <f>IF(ISBLANK(Calculations!AD56),"",Calculations!AD56)</f>
        <v>7915978006890.3047</v>
      </c>
      <c r="AE56">
        <f>IF(ISBLANK(Calculations!AE56),"",Calculations!AE56)</f>
        <v>8018518328287.4785</v>
      </c>
      <c r="AF56">
        <f>IF(ISBLANK(Calculations!AF56),"",Calculations!AF56)</f>
        <v>8122476380311.6045</v>
      </c>
      <c r="AG56">
        <f>IF(ISBLANK(Calculations!AG56),"",Calculations!AG56)</f>
        <v>8222382842793.4248</v>
      </c>
      <c r="AH56">
        <f>IF(ISBLANK(Calculations!AH56),"",Calculations!AH56)</f>
        <v>8329130601911.4346</v>
      </c>
      <c r="AI56">
        <f>IF(ISBLANK(Calculations!AI56),"",Calculations!AI56)</f>
        <v>8431204937872.3193</v>
      </c>
      <c r="AJ56">
        <f>IF(ISBLANK(Calculations!AJ56),"",Calculations!AJ56)</f>
        <v>8524481801610.1523</v>
      </c>
      <c r="AK56">
        <f>IF(ISBLANK(Calculations!AK56),"",Calculations!AK56)</f>
        <v>8600709606315.5176</v>
      </c>
      <c r="AL56">
        <f>IF(ISBLANK(Calculations!AL56),"",Calculations!AL56)</f>
        <v>8672285259534.709</v>
      </c>
      <c r="AM56">
        <f>IF(ISBLANK(Calculations!AM56),"",Calculations!AM56)</f>
        <v>8743743007802.6943</v>
      </c>
      <c r="AN56">
        <f>IF(ISBLANK(Calculations!AN56),"",Calculations!AN56)</f>
        <v>8812931031731.6836</v>
      </c>
      <c r="AO56">
        <f>IF(ISBLANK(Calculations!AO56),"",Calculations!AO56)</f>
        <v>8880958530100.0488</v>
      </c>
      <c r="AP56">
        <f>IF(ISBLANK(Calculations!AP56),"",Calculations!AP56)</f>
        <v>8941553277497.8867</v>
      </c>
      <c r="AQ56">
        <f>IF(ISBLANK(Calculations!AQ56),"",Calculations!AQ56)</f>
        <v>8994434358200.8125</v>
      </c>
      <c r="AR56">
        <f>IF(ISBLANK(Calculations!AR56),"",Calculations!AR56)</f>
        <v>9038889109485.4102</v>
      </c>
      <c r="AS56">
        <f>IF(ISBLANK(Calculations!AS56),"",Calculations!AS56)</f>
        <v>9079887538408.6035</v>
      </c>
      <c r="AT56">
        <f>IF(ISBLANK(Calculations!AT56),"",Calculations!AT56)</f>
        <v>9115732480535.3066</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0.44647926427595008</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0.44647926427595008</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0.44647926427595008</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0.44647926427595008</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0.44647926427595008</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0.44647926427595008</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0.44647926427595008</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0.44647926427595008</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0.44647926427595008</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0.19567673244212211</v>
      </c>
      <c r="K69">
        <f>IF(ISBLANK(Calculations!K69),"",Calculations!K69)</f>
        <v>0.55352073572404992</v>
      </c>
      <c r="L69" t="str">
        <f>IF(ISBLANK(Calculations!L69),"",Calculations!L69)</f>
        <v>RESIDENTIAL</v>
      </c>
      <c r="M69" t="str">
        <f>IF(ISBLANK(Calculations!M69),"",Calculations!M69)</f>
        <v>heating</v>
      </c>
      <c r="N69" t="str">
        <f>IF(ISBLANK(Calculations!N69),"",Calculations!N69)</f>
        <v>electricity</v>
      </c>
      <c r="O69">
        <f t="shared" si="0"/>
        <v>4081039040928.6714</v>
      </c>
      <c r="P69">
        <f>IF(ISBLANK(Calculations!P69),"",Calculations!P69)-(SUMIFS(BDEQ!B:B,BDEQ!$AG:$AG,About!$B$2,BDEQ!$AH:$AH,$I69)*BDEQ!$C$2*$J69*$K69)</f>
        <v>4081039040928.6714</v>
      </c>
      <c r="Q69">
        <f>IF(ISBLANK(Calculations!Q69),"",Calculations!Q69)-(SUMIFS(BDEQ!C:C,BDEQ!$AG:$AG,About!$B$2,BDEQ!$AH:$AH,$I69)*BDEQ!$C$2*$J69*$K69)</f>
        <v>4081039040928.6714</v>
      </c>
      <c r="R69">
        <f>IF(ISBLANK(Calculations!R69),"",Calculations!R69)-(SUMIFS(BDEQ!D:D,BDEQ!$AG:$AG,About!$B$2,BDEQ!$AH:$AH,$I69)*BDEQ!$C$2*$J69*$K69)</f>
        <v>4091739872766.6094</v>
      </c>
      <c r="S69" s="99">
        <f>IF(ISBLANK(Calculations!S69),"",Calculations!S69+('IRA Buildings Changes'!$G$39/($AB$68-$R$68)*(S68-$R$68)))-(SUMIFS(BDEQ!E:E,BDEQ!$AG:$AG,About!$B$2,BDEQ!$AH:$AH,$I69)*BDEQ!$C$2*$J69*$K69)</f>
        <v>4100839899550.0688</v>
      </c>
      <c r="T69" s="99">
        <f>IF(ISBLANK(Calculations!T69),"",Calculations!T69+('IRA Buildings Changes'!$G$39/($AB$68-$R$68)*(T68-$R$68)))-(SUMIFS(BDEQ!F:F,BDEQ!$AG:$AG,About!$B$2,BDEQ!$AH:$AH,$I69)*BDEQ!$C$2*$J69*$K69)</f>
        <v>4105216111074.5098</v>
      </c>
      <c r="U69" s="99">
        <f>IF(ISBLANK(Calculations!U69),"",Calculations!U69+('IRA Buildings Changes'!$G$39/($AB$68-$R$68)*(U68-$R$68)))-(SUMIFS(BDEQ!G:G,BDEQ!$AG:$AG,About!$B$2,BDEQ!$AH:$AH,$I69)*BDEQ!$C$2*$J69*$K69)</f>
        <v>4106027050705.5103</v>
      </c>
      <c r="V69" s="99">
        <f>IF(ISBLANK(Calculations!V69),"",Calculations!V69+('IRA Buildings Changes'!$G$39/($AB$68-$R$68)*(V68-$R$68)))-(SUMIFS(BDEQ!H:H,BDEQ!$AG:$AG,About!$B$2,BDEQ!$AH:$AH,$I69)*BDEQ!$C$2*$J69*$K69)</f>
        <v>4104556209523.7368</v>
      </c>
      <c r="W69" s="99">
        <f>IF(ISBLANK(Calculations!W69),"",Calculations!W69+('IRA Buildings Changes'!$G$39/($AB$68-$R$68)*(W68-$R$68)))-(SUMIFS(BDEQ!I:I,BDEQ!$AG:$AG,About!$B$2,BDEQ!$AH:$AH,$I69)*BDEQ!$C$2*$J69*$K69)</f>
        <v>4102336531646.8237</v>
      </c>
      <c r="X69" s="99">
        <f>IF(ISBLANK(Calculations!X69),"",Calculations!X69+('IRA Buildings Changes'!$G$39/($AB$68-$R$68)*(X68-$R$68)))-(SUMIFS(BDEQ!J:J,BDEQ!$AG:$AG,About!$B$2,BDEQ!$AH:$AH,$I69)*BDEQ!$C$2*$J69*$K69)</f>
        <v>4094069491824.8296</v>
      </c>
      <c r="Y69" s="99">
        <f>IF(ISBLANK(Calculations!Y69),"",Calculations!Y69+('IRA Buildings Changes'!$G$39/($AB$68-$R$68)*(Y68-$R$68)))-(SUMIFS(BDEQ!K:K,BDEQ!$AG:$AG,About!$B$2,BDEQ!$AH:$AH,$I69)*BDEQ!$C$2*$J69*$K69)</f>
        <v>4086232835923.019</v>
      </c>
      <c r="Z69" s="99">
        <f>IF(ISBLANK(Calculations!Z69),"",Calculations!Z69+('IRA Buildings Changes'!$G$39/($AB$68-$R$68)*(Z68-$R$68)))-(SUMIFS(BDEQ!L:L,BDEQ!$AG:$AG,About!$B$2,BDEQ!$AH:$AH,$I69)*BDEQ!$C$2*$J69*$K69)</f>
        <v>4074247889123.2544</v>
      </c>
      <c r="AA69" s="99">
        <f>IF(ISBLANK(Calculations!AA69),"",Calculations!AA69+('IRA Buildings Changes'!$G$39/($AB$68-$R$68)*(AA68-$R$68)))-(SUMIFS(BDEQ!M:M,BDEQ!$AG:$AG,About!$B$2,BDEQ!$AH:$AH,$I69)*BDEQ!$C$2*$J69*$K69)</f>
        <v>4062961449413.9019</v>
      </c>
      <c r="AB69" s="98">
        <f>IF(ISBLANK(Calculations!AB69),"",Calculations!AB69 + 'IRA Buildings Changes'!$G$39)-(SUMIFS(BDEQ!N:N,BDEQ!$AG:$AG,About!$B$2,BDEQ!$AH:$AH,$I69)*BDEQ!$C$2*$J69*$K69)</f>
        <v>4051789579945.6597</v>
      </c>
      <c r="AC69" s="99">
        <f>IF(ISBLANK(Calculations!AC69),"",Calculations!AC69 + 'IRA Buildings Changes'!$G$39)-(SUMIFS(BDEQ!O:O,BDEQ!$AG:$AG,About!$B$2,BDEQ!$AH:$AH,$I69)*BDEQ!$C$2*$J69*$K69)</f>
        <v>4038679178985.209</v>
      </c>
      <c r="AD69" s="99">
        <f>IF(ISBLANK(Calculations!AD69),"",Calculations!AD69 + 'IRA Buildings Changes'!$G$39)-(SUMIFS(BDEQ!P:P,BDEQ!$AG:$AG,About!$B$2,BDEQ!$AH:$AH,$I69)*BDEQ!$C$2*$J69*$K69)</f>
        <v>4030161902683.6729</v>
      </c>
      <c r="AE69" s="99">
        <f>IF(ISBLANK(Calculations!AE69),"",Calculations!AE69 + 'IRA Buildings Changes'!$G$39)-(SUMIFS(BDEQ!Q:Q,BDEQ!$AG:$AG,About!$B$2,BDEQ!$AH:$AH,$I69)*BDEQ!$C$2*$J69*$K69)</f>
        <v>4022333830405.4707</v>
      </c>
      <c r="AF69" s="99">
        <f>IF(ISBLANK(Calculations!AF69),"",Calculations!AF69 + 'IRA Buildings Changes'!$G$39)-(SUMIFS(BDEQ!R:R,BDEQ!$AG:$AG,About!$B$2,BDEQ!$AH:$AH,$I69)*BDEQ!$C$2*$J69*$K69)</f>
        <v>4021333431870.936</v>
      </c>
      <c r="AG69" s="99">
        <f>IF(ISBLANK(Calculations!AG69),"",Calculations!AG69 + 'IRA Buildings Changes'!$G$39)-(SUMIFS(BDEQ!S:S,BDEQ!$AG:$AG,About!$B$2,BDEQ!$AH:$AH,$I69)*BDEQ!$C$2*$J69*$K69)</f>
        <v>4023470917137.4165</v>
      </c>
      <c r="AH69" s="99">
        <f>IF(ISBLANK(Calculations!AH69),"",Calculations!AH69 + 'IRA Buildings Changes'!$G$39)-(SUMIFS(BDEQ!T:T,BDEQ!$AG:$AG,About!$B$2,BDEQ!$AH:$AH,$I69)*BDEQ!$C$2*$J69*$K69)</f>
        <v>4028690939471.5889</v>
      </c>
      <c r="AI69" s="99">
        <f>IF(ISBLANK(Calculations!AI69),"",Calculations!AI69 + 'IRA Buildings Changes'!$G$39)-(SUMIFS(BDEQ!U:U,BDEQ!$AG:$AG,About!$B$2,BDEQ!$AH:$AH,$I69)*BDEQ!$C$2*$J69*$K69)</f>
        <v>4036131752523.4004</v>
      </c>
      <c r="AJ69" s="99">
        <f>IF(ISBLANK(Calculations!AJ69),"",Calculations!AJ69 + 'IRA Buildings Changes'!$G$39)-(SUMIFS(BDEQ!V:V,BDEQ!$AG:$AG,About!$B$2,BDEQ!$AH:$AH,$I69)*BDEQ!$C$2*$J69*$K69)</f>
        <v>4047525524776.8164</v>
      </c>
      <c r="AK69" s="99">
        <f>IF(ISBLANK(Calculations!AK69),"",Calculations!AK69 + 'IRA Buildings Changes'!$G$39)-(SUMIFS(BDEQ!W:W,BDEQ!$AG:$AG,About!$B$2,BDEQ!$AH:$AH,$I69)*BDEQ!$C$2*$J69*$K69)</f>
        <v>4046420332115.0659</v>
      </c>
      <c r="AL69" s="99">
        <f>IF(ISBLANK(Calculations!AL69),"",Calculations!AL69 + 'IRA Buildings Changes'!$G$39)-(SUMIFS(BDEQ!X:X,BDEQ!$AG:$AG,About!$B$2,BDEQ!$AH:$AH,$I69)*BDEQ!$C$2*$J69*$K69)</f>
        <v>4045799256286.3765</v>
      </c>
      <c r="AM69" s="99">
        <f>IF(ISBLANK(Calculations!AM69),"",Calculations!AM69 + 'IRA Buildings Changes'!$G$39)-(SUMIFS(BDEQ!Y:Y,BDEQ!$AG:$AG,About!$B$2,BDEQ!$AH:$AH,$I69)*BDEQ!$C$2*$J69*$K69)</f>
        <v>4047863407717.4097</v>
      </c>
      <c r="AN69" s="99">
        <f>IF(ISBLANK(Calculations!AN69),"",Calculations!AN69 + 'IRA Buildings Changes'!$G$39)-(SUMIFS(BDEQ!Z:Z,BDEQ!$AG:$AG,About!$B$2,BDEQ!$AH:$AH,$I69)*BDEQ!$C$2*$J69*$K69)</f>
        <v>4050605307094.5449</v>
      </c>
      <c r="AO69" s="99">
        <f>IF(ISBLANK(Calculations!AO69),"",Calculations!AO69 + 'IRA Buildings Changes'!$G$39)-(SUMIFS(BDEQ!AA:AA,BDEQ!$AG:$AG,About!$B$2,BDEQ!$AH:$AH,$I69)*BDEQ!$C$2*$J69*$K69)</f>
        <v>4054721410803.4082</v>
      </c>
      <c r="AP69" s="99">
        <f>IF(ISBLANK(Calculations!AP69),"",Calculations!AP69 + 'IRA Buildings Changes'!$G$39)-(SUMIFS(BDEQ!AB:AB,BDEQ!$AG:$AG,About!$B$2,BDEQ!$AH:$AH,$I69)*BDEQ!$C$2*$J69*$K69)</f>
        <v>4057294026938.5898</v>
      </c>
      <c r="AQ69" s="99">
        <f>IF(ISBLANK(Calculations!AQ69),"",Calculations!AQ69 + 'IRA Buildings Changes'!$G$39)-(SUMIFS(BDEQ!AC:AC,BDEQ!$AG:$AG,About!$B$2,BDEQ!$AH:$AH,$I69)*BDEQ!$C$2*$J69*$K69)</f>
        <v>4060325553916.8833</v>
      </c>
      <c r="AR69" s="99">
        <f>IF(ISBLANK(Calculations!AR69),"",Calculations!AR69 + 'IRA Buildings Changes'!$G$39)-(SUMIFS(BDEQ!AD:AD,BDEQ!$AG:$AG,About!$B$2,BDEQ!$AH:$AH,$I69)*BDEQ!$C$2*$J69*$K69)</f>
        <v>4063755383504.1318</v>
      </c>
      <c r="AS69" s="99">
        <f>IF(ISBLANK(Calculations!AS69),"",Calculations!AS69 + 'IRA Buildings Changes'!$G$39)-(SUMIFS(BDEQ!AE:AE,BDEQ!$AG:$AG,About!$B$2,BDEQ!$AH:$AH,$I69)*BDEQ!$C$2*$J69*$K69)</f>
        <v>4067823764159.1992</v>
      </c>
      <c r="AT69" s="99">
        <f>IF(ISBLANK(Calculations!AT69),"",Calculations!AT69 + 'IRA Buildings Changes'!$G$39)-(SUMIFS(BDEQ!AF:AF,BDEQ!$AG:$AG,About!$B$2,BDEQ!$AH:$AH,$I69)*BDEQ!$C$2*$J69*$K69)</f>
        <v>4072837136624.478</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0.55352073572404992</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0.72178007441355896</v>
      </c>
      <c r="K71">
        <f>IF(ISBLANK(Calculations!K71),"",Calculations!K71)</f>
        <v>0.55352073572404992</v>
      </c>
      <c r="L71" t="str">
        <f>IF(ISBLANK(Calculations!L71),"",Calculations!L71)</f>
        <v>RESIDENTIAL</v>
      </c>
      <c r="M71" t="str">
        <f>IF(ISBLANK(Calculations!M71),"",Calculations!M71)</f>
        <v>heating</v>
      </c>
      <c r="N71" t="str">
        <f>IF(ISBLANK(Calculations!N71),"",Calculations!N71)</f>
        <v>natural gas</v>
      </c>
      <c r="O71">
        <f t="shared" si="0"/>
        <v>10294038447679.207</v>
      </c>
      <c r="P71">
        <f>IF(ISBLANK(Calculations!P71),"",Calculations!P71)</f>
        <v>10294038447679.207</v>
      </c>
      <c r="Q71">
        <f>IF(ISBLANK(Calculations!Q71),"",Calculations!Q71)</f>
        <v>10294038447679.207</v>
      </c>
      <c r="R71">
        <f>IF(ISBLANK(Calculations!R71),"",Calculations!R71)</f>
        <v>10281562518631.764</v>
      </c>
      <c r="S71" s="99">
        <f>IF(ISBLANK(Calculations!S71),"",Calculations!S71 + ('IRA Buildings Changes'!$D$39/($AB$68-$R$68)*(S68-$R$68)))</f>
        <v>9974855350728.8477</v>
      </c>
      <c r="T71" s="99">
        <f>IF(ISBLANK(Calculations!T71),"",Calculations!T71 + ('IRA Buildings Changes'!$D$39/($AB$68-$R$68)*(T68-$R$68)))</f>
        <v>9661783997134.1582</v>
      </c>
      <c r="U71" s="99">
        <f>IF(ISBLANK(Calculations!U71),"",Calculations!U71 + ('IRA Buildings Changes'!$D$39/($AB$68-$R$68)*(U68-$R$68)))</f>
        <v>9346072303867.3027</v>
      </c>
      <c r="V71" s="99">
        <f>IF(ISBLANK(Calculations!V71),"",Calculations!V71 + ('IRA Buildings Changes'!$D$39/($AB$68-$R$68)*(V68-$R$68)))</f>
        <v>9035460188989.041</v>
      </c>
      <c r="W71" s="99">
        <f>IF(ISBLANK(Calculations!W71),"",Calculations!W71 + ('IRA Buildings Changes'!$D$39/($AB$68-$R$68)*(W68-$R$68)))</f>
        <v>8735820414094.4199</v>
      </c>
      <c r="X71" s="99">
        <f>IF(ISBLANK(Calculations!X71),"",Calculations!X71 + ('IRA Buildings Changes'!$D$39/($AB$68-$R$68)*(X68-$R$68)))</f>
        <v>8433260958772.8438</v>
      </c>
      <c r="Y71" s="99">
        <f>IF(ISBLANK(Calculations!Y71),"",Calculations!Y71 + ('IRA Buildings Changes'!$D$39/($AB$68-$R$68)*(Y68-$R$68)))</f>
        <v>8143188555319.7646</v>
      </c>
      <c r="Z71" s="99">
        <f>IF(ISBLANK(Calculations!Z71),"",Calculations!Z71 + ('IRA Buildings Changes'!$D$39/($AB$68-$R$68)*(Z68-$R$68)))</f>
        <v>7853586408038.7637</v>
      </c>
      <c r="AA71" s="99">
        <f>IF(ISBLANK(Calculations!AA71),"",Calculations!AA71 + ('IRA Buildings Changes'!$D$39/($AB$68-$R$68)*(AA68-$R$68)))</f>
        <v>7574544091437.6719</v>
      </c>
      <c r="AB71" s="98">
        <f>IF(ISBLANK(Calculations!AB71),"",Calculations!AB71 + 'IRA Buildings Changes'!D39)</f>
        <v>7303628773640.873</v>
      </c>
      <c r="AC71" s="99">
        <f>IF(ISBLANK(Calculations!AC71),"",Calculations!AC71 + 'IRA Buildings Changes'!$D$39)</f>
        <v>7323973171821.377</v>
      </c>
      <c r="AD71" s="99">
        <f>IF(ISBLANK(Calculations!AD71),"",Calculations!AD71 + 'IRA Buildings Changes'!$D$39)</f>
        <v>7354348910955.9512</v>
      </c>
      <c r="AE71" s="99">
        <f>IF(ISBLANK(Calculations!AE71),"",Calculations!AE71 + 'IRA Buildings Changes'!$D$39)</f>
        <v>7381880315803.2246</v>
      </c>
      <c r="AF71" s="99">
        <f>IF(ISBLANK(Calculations!AF71),"",Calculations!AF71 + 'IRA Buildings Changes'!$D$39)</f>
        <v>7424713191907.0645</v>
      </c>
      <c r="AG71" s="99">
        <f>IF(ISBLANK(Calculations!AG71),"",Calculations!AG71 + 'IRA Buildings Changes'!$D$39)</f>
        <v>7471580670330.8965</v>
      </c>
      <c r="AH71" s="99">
        <f>IF(ISBLANK(Calculations!AH71),"",Calculations!AH71 + 'IRA Buildings Changes'!$D$39)</f>
        <v>7519380819384.125</v>
      </c>
      <c r="AI71" s="99">
        <f>IF(ISBLANK(Calculations!AI71),"",Calculations!AI71 + 'IRA Buildings Changes'!$D$39)</f>
        <v>7570580896777.9336</v>
      </c>
      <c r="AJ71" s="99">
        <f>IF(ISBLANK(Calculations!AJ71),"",Calculations!AJ71 + 'IRA Buildings Changes'!$D$39)</f>
        <v>7629086080182.5664</v>
      </c>
      <c r="AK71" s="99">
        <f>IF(ISBLANK(Calculations!AK71),"",Calculations!AK71 + 'IRA Buildings Changes'!$D$39)</f>
        <v>7646244566328.3555</v>
      </c>
      <c r="AL71" s="99">
        <f>IF(ISBLANK(Calculations!AL71),"",Calculations!AL71 + 'IRA Buildings Changes'!$D$39)</f>
        <v>7662750036146</v>
      </c>
      <c r="AM71" s="99">
        <f>IF(ISBLANK(Calculations!AM71),"",Calculations!AM71 + 'IRA Buildings Changes'!$D$39)</f>
        <v>7686826904304.3633</v>
      </c>
      <c r="AN71" s="99">
        <f>IF(ISBLANK(Calculations!AN71),"",Calculations!AN71 + 'IRA Buildings Changes'!$D$39)</f>
        <v>7714552952864.3672</v>
      </c>
      <c r="AO71" s="99">
        <f>IF(ISBLANK(Calculations!AO71),"",Calculations!AO71 + 'IRA Buildings Changes'!$D$39)</f>
        <v>7750690758939.8145</v>
      </c>
      <c r="AP71" s="99">
        <f>IF(ISBLANK(Calculations!AP71),"",Calculations!AP71 + 'IRA Buildings Changes'!$D$39)</f>
        <v>7785639899083.7168</v>
      </c>
      <c r="AQ71" s="99">
        <f>IF(ISBLANK(Calculations!AQ71),"",Calculations!AQ71 + 'IRA Buildings Changes'!$D$39)</f>
        <v>7822019309657.9082</v>
      </c>
      <c r="AR71" s="99">
        <f>IF(ISBLANK(Calculations!AR71),"",Calculations!AR71 + 'IRA Buildings Changes'!$D$39)</f>
        <v>7858173412301.4531</v>
      </c>
      <c r="AS71" s="99">
        <f>IF(ISBLANK(Calculations!AS71),"",Calculations!AS71 + 'IRA Buildings Changes'!$D$39)</f>
        <v>7892108892012.0293</v>
      </c>
      <c r="AT71" s="99">
        <f>IF(ISBLANK(Calculations!AT71),"",Calculations!AT71 + 'IRA Buildings Changes'!$D$39)</f>
        <v>7922568371155.9219</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0.99134459506299133</v>
      </c>
      <c r="K72">
        <f>IF(ISBLANK(Calculations!K72),"",Calculations!K72)</f>
        <v>0.55352073572404992</v>
      </c>
      <c r="L72" t="str">
        <f>IF(ISBLANK(Calculations!L72),"",Calculations!L72)</f>
        <v>RESIDENTIAL</v>
      </c>
      <c r="M72" t="str">
        <f>IF(ISBLANK(Calculations!M72),"",Calculations!M72)</f>
        <v>heating</v>
      </c>
      <c r="N72" t="str">
        <f>IF(ISBLANK(Calculations!N72),"",Calculations!N72)</f>
        <v>petroleum diesel</v>
      </c>
      <c r="O72">
        <f t="shared" si="0"/>
        <v>762734407565.30493</v>
      </c>
      <c r="P72">
        <f>IF(ISBLANK(Calculations!P72),"",Calculations!P72)</f>
        <v>762734407565.30493</v>
      </c>
      <c r="Q72">
        <f>IF(ISBLANK(Calculations!Q72),"",Calculations!Q72)</f>
        <v>762734407565.30493</v>
      </c>
      <c r="R72">
        <f>IF(ISBLANK(Calculations!R72),"",Calculations!R72)</f>
        <v>759485947710.83057</v>
      </c>
      <c r="S72">
        <f>IF(ISBLANK(Calculations!S72),"",Calculations!S72)</f>
        <v>755104572815.026</v>
      </c>
      <c r="T72">
        <f>IF(ISBLANK(Calculations!T72),"",Calculations!T72)</f>
        <v>749352391297.72986</v>
      </c>
      <c r="U72">
        <f>IF(ISBLANK(Calculations!U72),"",Calculations!U72)</f>
        <v>741920791918.30933</v>
      </c>
      <c r="V72">
        <f>IF(ISBLANK(Calculations!V72),"",Calculations!V72)</f>
        <v>732823908789.89233</v>
      </c>
      <c r="W72">
        <f>IF(ISBLANK(Calculations!W72),"",Calculations!W72)</f>
        <v>721611102434.07642</v>
      </c>
      <c r="X72">
        <f>IF(ISBLANK(Calculations!X72),"",Calculations!X72)</f>
        <v>706671755902.14661</v>
      </c>
      <c r="Y72">
        <f>IF(ISBLANK(Calculations!Y72),"",Calculations!Y72)</f>
        <v>688503246553.25037</v>
      </c>
      <c r="Z72">
        <f>IF(ISBLANK(Calculations!Z72),"",Calculations!Z72)</f>
        <v>666214441980.80945</v>
      </c>
      <c r="AA72">
        <f>IF(ISBLANK(Calculations!AA72),"",Calculations!AA72)</f>
        <v>640687506890.24841</v>
      </c>
      <c r="AB72">
        <f>IF(ISBLANK(Calculations!AB72),"",Calculations!AB72)</f>
        <v>612512163042.06494</v>
      </c>
      <c r="AC72">
        <f>IF(ISBLANK(Calculations!AC72),"",Calculations!AC72)</f>
        <v>581926021609.0238</v>
      </c>
      <c r="AD72">
        <f>IF(ISBLANK(Calculations!AD72),"",Calculations!AD72)</f>
        <v>549612696028.65875</v>
      </c>
      <c r="AE72">
        <f>IF(ISBLANK(Calculations!AE72),"",Calculations!AE72)</f>
        <v>515450395949.5542</v>
      </c>
      <c r="AF72">
        <f>IF(ISBLANK(Calculations!AF72),"",Calculations!AF72)</f>
        <v>480922204852.07062</v>
      </c>
      <c r="AG72">
        <f>IF(ISBLANK(Calculations!AG72),"",Calculations!AG72)</f>
        <v>445925836272.77008</v>
      </c>
      <c r="AH72">
        <f>IF(ISBLANK(Calculations!AH72),"",Calculations!AH72)</f>
        <v>410562502677.87421</v>
      </c>
      <c r="AI72">
        <f>IF(ISBLANK(Calculations!AI72),"",Calculations!AI72)</f>
        <v>375304914702.98248</v>
      </c>
      <c r="AJ72">
        <f>IF(ISBLANK(Calculations!AJ72),"",Calculations!AJ72)</f>
        <v>340520884028.19043</v>
      </c>
      <c r="AK72">
        <f>IF(ISBLANK(Calculations!AK72),"",Calculations!AK72)</f>
        <v>305021299020.00476</v>
      </c>
      <c r="AL72">
        <f>IF(ISBLANK(Calculations!AL72),"",Calculations!AL72)</f>
        <v>270737028216.21887</v>
      </c>
      <c r="AM72">
        <f>IF(ISBLANK(Calculations!AM72),"",Calculations!AM72)</f>
        <v>238084226050.15216</v>
      </c>
      <c r="AN72">
        <f>IF(ISBLANK(Calculations!AN72),"",Calculations!AN72)</f>
        <v>207173375572.68863</v>
      </c>
      <c r="AO72">
        <f>IF(ISBLANK(Calculations!AO72),"",Calculations!AO72)</f>
        <v>178385609653.31656</v>
      </c>
      <c r="AP72">
        <f>IF(ISBLANK(Calculations!AP72),"",Calculations!AP72)</f>
        <v>151894502119.86417</v>
      </c>
      <c r="AQ72">
        <f>IF(ISBLANK(Calculations!AQ72),"",Calculations!AQ72)</f>
        <v>128053163671.76262</v>
      </c>
      <c r="AR72">
        <f>IF(ISBLANK(Calculations!AR72),"",Calculations!AR72)</f>
        <v>106998307763.76562</v>
      </c>
      <c r="AS72">
        <f>IF(ISBLANK(Calculations!AS72),"",Calculations!AS72)</f>
        <v>88711880483.254181</v>
      </c>
      <c r="AT72">
        <f>IF(ISBLANK(Calculations!AT72),"",Calculations!AT72)</f>
        <v>73083986673.792709</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0.55352073572404992</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0.55352073572404992</v>
      </c>
      <c r="L74" t="str">
        <f>IF(ISBLANK(Calculations!L74),"",Calculations!L74)</f>
        <v>RESIDENTIAL</v>
      </c>
      <c r="M74" t="str">
        <f>IF(ISBLANK(Calculations!M74),"",Calculations!M74)</f>
        <v>heating</v>
      </c>
      <c r="N74" t="str">
        <f>IF(ISBLANK(Calculations!N74),"",Calculations!N74)</f>
        <v>biomass</v>
      </c>
      <c r="O74">
        <f t="shared" si="0"/>
        <v>4877624723200.3281</v>
      </c>
      <c r="P74">
        <f>IF(ISBLANK(Calculations!P74),"",Calculations!P74)</f>
        <v>4877624723200.3281</v>
      </c>
      <c r="Q74">
        <f>IF(ISBLANK(Calculations!Q74),"",Calculations!Q74)</f>
        <v>4877624723200.3281</v>
      </c>
      <c r="R74">
        <f>IF(ISBLANK(Calculations!R74),"",Calculations!R74)</f>
        <v>4863750429127.6045</v>
      </c>
      <c r="S74">
        <f>IF(ISBLANK(Calculations!S74),"",Calculations!S74)</f>
        <v>4847887738549.4385</v>
      </c>
      <c r="T74">
        <f>IF(ISBLANK(Calculations!T74),"",Calculations!T74)</f>
        <v>4830702830346.4551</v>
      </c>
      <c r="U74">
        <f>IF(ISBLANK(Calculations!U74),"",Calculations!U74)</f>
        <v>4811399244902.1465</v>
      </c>
      <c r="V74">
        <f>IF(ISBLANK(Calculations!V74),"",Calculations!V74)</f>
        <v>4793710319974.125</v>
      </c>
      <c r="W74">
        <f>IF(ISBLANK(Calculations!W74),"",Calculations!W74)</f>
        <v>4778166823333.1855</v>
      </c>
      <c r="X74">
        <f>IF(ISBLANK(Calculations!X74),"",Calculations!X74)</f>
        <v>4759789271046.8262</v>
      </c>
      <c r="Y74">
        <f>IF(ISBLANK(Calculations!Y74),"",Calculations!Y74)</f>
        <v>4743726279748.127</v>
      </c>
      <c r="Z74">
        <f>IF(ISBLANK(Calculations!Z74),"",Calculations!Z74)</f>
        <v>4725140509469.793</v>
      </c>
      <c r="AA74">
        <f>IF(ISBLANK(Calculations!AA74),"",Calculations!AA74)</f>
        <v>4708289320021.8916</v>
      </c>
      <c r="AB74">
        <f>IF(ISBLANK(Calculations!AB74),"",Calculations!AB74)</f>
        <v>4694744399535.3135</v>
      </c>
      <c r="AC74">
        <f>IF(ISBLANK(Calculations!AC74),"",Calculations!AC74)</f>
        <v>4681394810775.2539</v>
      </c>
      <c r="AD74">
        <f>IF(ISBLANK(Calculations!AD74),"",Calculations!AD74)</f>
        <v>4673043101734.0869</v>
      </c>
      <c r="AE74">
        <f>IF(ISBLANK(Calculations!AE74),"",Calculations!AE74)</f>
        <v>4667055019536.8223</v>
      </c>
      <c r="AF74">
        <f>IF(ISBLANK(Calculations!AF74),"",Calculations!AF74)</f>
        <v>4670272377349.9912</v>
      </c>
      <c r="AG74">
        <f>IF(ISBLANK(Calculations!AG74),"",Calculations!AG74)</f>
        <v>4679749273291.9668</v>
      </c>
      <c r="AH74">
        <f>IF(ISBLANK(Calculations!AH74),"",Calculations!AH74)</f>
        <v>4692676502416.874</v>
      </c>
      <c r="AI74">
        <f>IF(ISBLANK(Calculations!AI74),"",Calculations!AI74)</f>
        <v>4709559237029.3623</v>
      </c>
      <c r="AJ74">
        <f>IF(ISBLANK(Calculations!AJ74),"",Calculations!AJ74)</f>
        <v>4729371125946.6621</v>
      </c>
      <c r="AK74">
        <f>IF(ISBLANK(Calculations!AK74),"",Calculations!AK74)</f>
        <v>4742816969411.375</v>
      </c>
      <c r="AL74">
        <f>IF(ISBLANK(Calculations!AL74),"",Calculations!AL74)</f>
        <v>4754254897699.6279</v>
      </c>
      <c r="AM74">
        <f>IF(ISBLANK(Calculations!AM74),"",Calculations!AM74)</f>
        <v>4765818625917.7354</v>
      </c>
      <c r="AN74">
        <f>IF(ISBLANK(Calculations!AN74),"",Calculations!AN74)</f>
        <v>4774319721734.4844</v>
      </c>
      <c r="AO74">
        <f>IF(ISBLANK(Calculations!AO74),"",Calculations!AO74)</f>
        <v>4781687626761.6504</v>
      </c>
      <c r="AP74">
        <f>IF(ISBLANK(Calculations!AP74),"",Calculations!AP74)</f>
        <v>4784776529684.166</v>
      </c>
      <c r="AQ74">
        <f>IF(ISBLANK(Calculations!AQ74),"",Calculations!AQ74)</f>
        <v>4786860937836.3125</v>
      </c>
      <c r="AR74">
        <f>IF(ISBLANK(Calculations!AR74),"",Calculations!AR74)</f>
        <v>4788953183759.7568</v>
      </c>
      <c r="AS74">
        <f>IF(ISBLANK(Calculations!AS74),"",Calculations!AS74)</f>
        <v>4791116497332.0801</v>
      </c>
      <c r="AT74">
        <f>IF(ISBLANK(Calculations!AT74),"",Calculations!AT74)</f>
        <v>4793405510001.8506</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0.55352073572404992</v>
      </c>
      <c r="L75" t="str">
        <f>IF(ISBLANK(Calculations!L75),"",Calculations!L75)</f>
        <v>RESIDENTIAL</v>
      </c>
      <c r="M75" t="str">
        <f>IF(ISBLANK(Calculations!M75),"",Calculations!M75)</f>
        <v>heating</v>
      </c>
      <c r="N75" t="str">
        <f>IF(ISBLANK(Calculations!N75),"",Calculations!N75)</f>
        <v>kerosene</v>
      </c>
      <c r="O75">
        <f t="shared" si="0"/>
        <v>78046423737.091034</v>
      </c>
      <c r="P75">
        <f>IF(ISBLANK(Calculations!P75),"",Calculations!P75)</f>
        <v>78046423737.091034</v>
      </c>
      <c r="Q75">
        <f>IF(ISBLANK(Calculations!Q75),"",Calculations!Q75)</f>
        <v>78046423737.091034</v>
      </c>
      <c r="R75">
        <f>IF(ISBLANK(Calculations!R75),"",Calculations!R75)</f>
        <v>77841662922.777863</v>
      </c>
      <c r="S75">
        <f>IF(ISBLANK(Calculations!S75),"",Calculations!S75)</f>
        <v>77547417651.097366</v>
      </c>
      <c r="T75">
        <f>IF(ISBLANK(Calculations!T75),"",Calculations!T75)</f>
        <v>77133587091.469818</v>
      </c>
      <c r="U75">
        <f>IF(ISBLANK(Calculations!U75),"",Calculations!U75)</f>
        <v>76545337255.789856</v>
      </c>
      <c r="V75">
        <f>IF(ISBLANK(Calculations!V75),"",Calculations!V75)</f>
        <v>75782616139.872498</v>
      </c>
      <c r="W75">
        <f>IF(ISBLANK(Calculations!W75),"",Calculations!W75)</f>
        <v>74788496987.120667</v>
      </c>
      <c r="X75">
        <f>IF(ISBLANK(Calculations!X75),"",Calculations!X75)</f>
        <v>73425924188.846909</v>
      </c>
      <c r="Y75">
        <f>IF(ISBLANK(Calculations!Y75),"",Calculations!Y75)</f>
        <v>71748767560.347366</v>
      </c>
      <c r="Z75">
        <f>IF(ISBLANK(Calculations!Z75),"",Calculations!Z75)</f>
        <v>69674354853.06662</v>
      </c>
      <c r="AA75">
        <f>IF(ISBLANK(Calculations!AA75),"",Calculations!AA75)</f>
        <v>67294361319.760117</v>
      </c>
      <c r="AB75">
        <f>IF(ISBLANK(Calculations!AB75),"",Calculations!AB75)</f>
        <v>64681423769.205383</v>
      </c>
      <c r="AC75">
        <f>IF(ISBLANK(Calculations!AC75),"",Calculations!AC75)</f>
        <v>61835389377.06916</v>
      </c>
      <c r="AD75">
        <f>IF(ISBLANK(Calculations!AD75),"",Calculations!AD75)</f>
        <v>58831703372.293816</v>
      </c>
      <c r="AE75">
        <f>IF(ISBLANK(Calculations!AE75),"",Calculations!AE75)</f>
        <v>55654968022.27549</v>
      </c>
      <c r="AF75">
        <f>IF(ISBLANK(Calculations!AF75),"",Calculations!AF75)</f>
        <v>52423026509.003181</v>
      </c>
      <c r="AG75">
        <f>IF(ISBLANK(Calculations!AG75),"",Calculations!AG75)</f>
        <v>49129533069.706352</v>
      </c>
      <c r="AH75">
        <f>IF(ISBLANK(Calculations!AH75),"",Calculations!AH75)</f>
        <v>45783993787.121086</v>
      </c>
      <c r="AI75">
        <f>IF(ISBLANK(Calculations!AI75),"",Calculations!AI75)</f>
        <v>42446945528.621109</v>
      </c>
      <c r="AJ75">
        <f>IF(ISBLANK(Calculations!AJ75),"",Calculations!AJ75)</f>
        <v>39164816557.698006</v>
      </c>
      <c r="AK75">
        <f>IF(ISBLANK(Calculations!AK75),"",Calculations!AK75)</f>
        <v>35937376403.119034</v>
      </c>
      <c r="AL75">
        <f>IF(ISBLANK(Calculations!AL75),"",Calculations!AL75)</f>
        <v>32853237797.832844</v>
      </c>
      <c r="AM75">
        <f>IF(ISBLANK(Calculations!AM75),"",Calculations!AM75)</f>
        <v>29976703959.794151</v>
      </c>
      <c r="AN75">
        <f>IF(ISBLANK(Calculations!AN75),"",Calculations!AN75)</f>
        <v>27328407625.141617</v>
      </c>
      <c r="AO75">
        <f>IF(ISBLANK(Calculations!AO75),"",Calculations!AO75)</f>
        <v>24950359855.652443</v>
      </c>
      <c r="AP75">
        <f>IF(ISBLANK(Calculations!AP75),"",Calculations!AP75)</f>
        <v>22843011428.255821</v>
      </c>
      <c r="AQ75">
        <f>IF(ISBLANK(Calculations!AQ75),"",Calculations!AQ75)</f>
        <v>21029606707.021687</v>
      </c>
      <c r="AR75">
        <f>IF(ISBLANK(Calculations!AR75),"",Calculations!AR75)</f>
        <v>19510651867.725479</v>
      </c>
      <c r="AS75">
        <f>IF(ISBLANK(Calculations!AS75),"",Calculations!AS75)</f>
        <v>18273461748.896629</v>
      </c>
      <c r="AT75">
        <f>IF(ISBLANK(Calculations!AT75),"",Calculations!AT75)</f>
        <v>17296056867.835064</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0.55352073572404992</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0.8290021094608222</v>
      </c>
      <c r="K77">
        <f>IF(ISBLANK(Calculations!K77),"",Calculations!K77)</f>
        <v>0.55352073572404992</v>
      </c>
      <c r="L77" t="str">
        <f>IF(ISBLANK(Calculations!L77),"",Calculations!L77)</f>
        <v>RESIDENTIAL</v>
      </c>
      <c r="M77" t="str">
        <f>IF(ISBLANK(Calculations!M77),"",Calculations!M77)</f>
        <v>heating</v>
      </c>
      <c r="N77" t="str">
        <f>IF(ISBLANK(Calculations!N77),"",Calculations!N77)</f>
        <v>LPG propane or butane</v>
      </c>
      <c r="O77">
        <f t="shared" si="0"/>
        <v>1332099196454.7134</v>
      </c>
      <c r="P77">
        <f>IF(ISBLANK(Calculations!P77),"",Calculations!P77)</f>
        <v>1332099196454.7134</v>
      </c>
      <c r="Q77">
        <f>IF(ISBLANK(Calculations!Q77),"",Calculations!Q77)</f>
        <v>1332099196454.7134</v>
      </c>
      <c r="R77">
        <f>IF(ISBLANK(Calculations!R77),"",Calculations!R77)</f>
        <v>1338032888469.8848</v>
      </c>
      <c r="S77">
        <f>IF(ISBLANK(Calculations!S77),"",Calculations!S77)</f>
        <v>1343520639201.4485</v>
      </c>
      <c r="T77">
        <f>IF(ISBLANK(Calculations!T77),"",Calculations!T77)</f>
        <v>1348747667336.2017</v>
      </c>
      <c r="U77">
        <f>IF(ISBLANK(Calculations!U77),"",Calculations!U77)</f>
        <v>1353458008237.157</v>
      </c>
      <c r="V77">
        <f>IF(ISBLANK(Calculations!V77),"",Calculations!V77)</f>
        <v>1358613564603.0652</v>
      </c>
      <c r="W77">
        <f>IF(ISBLANK(Calculations!W77),"",Calculations!W77)</f>
        <v>1364431781771.6455</v>
      </c>
      <c r="X77">
        <f>IF(ISBLANK(Calculations!X77),"",Calculations!X77)</f>
        <v>1369361151699.2166</v>
      </c>
      <c r="Y77">
        <f>IF(ISBLANK(Calculations!Y77),"",Calculations!Y77)</f>
        <v>1374873806448.6614</v>
      </c>
      <c r="Z77">
        <f>IF(ISBLANK(Calculations!Z77),"",Calculations!Z77)</f>
        <v>1379616558452.4172</v>
      </c>
      <c r="AA77">
        <f>IF(ISBLANK(Calculations!AA77),"",Calculations!AA77)</f>
        <v>1384525963605.8301</v>
      </c>
      <c r="AB77">
        <f>IF(ISBLANK(Calculations!AB77),"",Calculations!AB77)</f>
        <v>1389698424435.4094</v>
      </c>
      <c r="AC77">
        <f>IF(ISBLANK(Calculations!AC77),"",Calculations!AC77)</f>
        <v>1394025879928.4309</v>
      </c>
      <c r="AD77">
        <f>IF(ISBLANK(Calculations!AD77),"",Calculations!AD77)</f>
        <v>1398501610526.3457</v>
      </c>
      <c r="AE77">
        <f>IF(ISBLANK(Calculations!AE77),"",Calculations!AE77)</f>
        <v>1401774586247.1824</v>
      </c>
      <c r="AF77">
        <f>IF(ISBLANK(Calculations!AF77),"",Calculations!AF77)</f>
        <v>1405550074081.4487</v>
      </c>
      <c r="AG77">
        <f>IF(ISBLANK(Calculations!AG77),"",Calculations!AG77)</f>
        <v>1408763054785.313</v>
      </c>
      <c r="AH77">
        <f>IF(ISBLANK(Calculations!AH77),"",Calculations!AH77)</f>
        <v>1410957583379.4539</v>
      </c>
      <c r="AI77">
        <f>IF(ISBLANK(Calculations!AI77),"",Calculations!AI77)</f>
        <v>1412997381343.4751</v>
      </c>
      <c r="AJ77">
        <f>IF(ISBLANK(Calculations!AJ77),"",Calculations!AJ77)</f>
        <v>1415246570439.8547</v>
      </c>
      <c r="AK77">
        <f>IF(ISBLANK(Calculations!AK77),"",Calculations!AK77)</f>
        <v>1414967343415.0413</v>
      </c>
      <c r="AL77">
        <f>IF(ISBLANK(Calculations!AL77),"",Calculations!AL77)</f>
        <v>1414505106111.5408</v>
      </c>
      <c r="AM77">
        <f>IF(ISBLANK(Calculations!AM77),"",Calculations!AM77)</f>
        <v>1415137811300.155</v>
      </c>
      <c r="AN77">
        <f>IF(ISBLANK(Calculations!AN77),"",Calculations!AN77)</f>
        <v>1416442912254.5</v>
      </c>
      <c r="AO77">
        <f>IF(ISBLANK(Calculations!AO77),"",Calculations!AO77)</f>
        <v>1419129488181.325</v>
      </c>
      <c r="AP77">
        <f>IF(ISBLANK(Calculations!AP77),"",Calculations!AP77)</f>
        <v>1421987150888.4246</v>
      </c>
      <c r="AQ77">
        <f>IF(ISBLANK(Calculations!AQ77),"",Calculations!AQ77)</f>
        <v>1425474972961.4055</v>
      </c>
      <c r="AR77">
        <f>IF(ISBLANK(Calculations!AR77),"",Calculations!AR77)</f>
        <v>1429452642678.4678</v>
      </c>
      <c r="AS77">
        <f>IF(ISBLANK(Calculations!AS77),"",Calculations!AS77)</f>
        <v>1433709554960.4065</v>
      </c>
      <c r="AT77">
        <f>IF(ISBLANK(Calculations!AT77),"",Calculations!AT77)</f>
        <v>1438096312160.3904</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0.55352073572404992</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6.0763781525364095E-2</v>
      </c>
      <c r="K82">
        <f>IF(ISBLANK(Calculations!K82),"",Calculations!K82)</f>
        <v>0.55352073572404992</v>
      </c>
      <c r="L82" t="str">
        <f>IF(ISBLANK(Calculations!L82),"",Calculations!L82)</f>
        <v>RESIDENTIAL</v>
      </c>
      <c r="M82" t="str">
        <f>IF(ISBLANK(Calculations!M82),"",Calculations!M82)</f>
        <v>cooling</v>
      </c>
      <c r="N82" t="str">
        <f>IF(ISBLANK(Calculations!N82),"",Calculations!N82)</f>
        <v>electricity</v>
      </c>
      <c r="O82">
        <f t="shared" ref="O82:O145" si="1">P82</f>
        <v>1267291014034.1765</v>
      </c>
      <c r="P82">
        <f>IF(ISBLANK(Calculations!P82),"",Calculations!P82)-(SUMIFS(BDEQ!B:B,BDEQ!$AG:$AG,About!$B$2,BDEQ!$AH:$AH,$I82)*BDEQ!$C$2*$J82*$K82)</f>
        <v>1267291014034.1765</v>
      </c>
      <c r="Q82">
        <f>IF(ISBLANK(Calculations!Q82),"",Calculations!Q82)-(SUMIFS(BDEQ!C:C,BDEQ!$AG:$AG,About!$B$2,BDEQ!$AH:$AH,$I82)*BDEQ!$C$2*$J82*$K82)</f>
        <v>1267291014034.1765</v>
      </c>
      <c r="R82">
        <f>IF(ISBLANK(Calculations!R82),"",Calculations!R82)-(SUMIFS(BDEQ!D:D,BDEQ!$AG:$AG,About!$B$2,BDEQ!$AH:$AH,$I82)*BDEQ!$C$2*$J82*$K82)</f>
        <v>1242188327214.072</v>
      </c>
      <c r="S82" s="99">
        <f>IF(ISBLANK(Calculations!S82),"",Calculations!S82 + ('IRA Buildings Changes'!$C$39/($AB$81-$R$81)*(S81-$R$81)))-(SUMIFS(BDEQ!E:E,BDEQ!$AG:$AG,About!$B$2,BDEQ!$AH:$AH,$I82)*BDEQ!$C$2*$J82*$K82)</f>
        <v>1340853232931.2261</v>
      </c>
      <c r="T82" s="99">
        <f>IF(ISBLANK(Calculations!T82),"",Calculations!T82 + ('IRA Buildings Changes'!$C$39/($AB$81-$R$81)*(T81-$R$81)))-(SUMIFS(BDEQ!F:F,BDEQ!$AG:$AG,About!$B$2,BDEQ!$AH:$AH,$I82)*BDEQ!$C$2*$J82*$K82)</f>
        <v>1440963923186.1519</v>
      </c>
      <c r="U82" s="99">
        <f>IF(ISBLANK(Calculations!U82),"",Calculations!U82 + ('IRA Buildings Changes'!$C$39/($AB$81-$R$81)*(U81-$R$81)))-(SUMIFS(BDEQ!G:G,BDEQ!$AG:$AG,About!$B$2,BDEQ!$AH:$AH,$I82)*BDEQ!$C$2*$J82*$K82)</f>
        <v>1542228273063.4695</v>
      </c>
      <c r="V82" s="99">
        <f>IF(ISBLANK(Calculations!V82),"",Calculations!V82 + ('IRA Buildings Changes'!$C$39/($AB$81-$R$81)*(V81-$R$81)))-(SUMIFS(BDEQ!H:H,BDEQ!$AG:$AG,About!$B$2,BDEQ!$AH:$AH,$I82)*BDEQ!$C$2*$J82*$K82)</f>
        <v>1645951000904.9683</v>
      </c>
      <c r="W82" s="99">
        <f>IF(ISBLANK(Calculations!W82),"",Calculations!W82 + ('IRA Buildings Changes'!$C$39/($AB$81-$R$81)*(W81-$R$81)))-(SUMIFS(BDEQ!I:I,BDEQ!$AG:$AG,About!$B$2,BDEQ!$AH:$AH,$I82)*BDEQ!$C$2*$J82*$K82)</f>
        <v>1751645074903.4998</v>
      </c>
      <c r="X82" s="99">
        <f>IF(ISBLANK(Calculations!X82),"",Calculations!X82 + ('IRA Buildings Changes'!$C$39/($AB$81-$R$81)*(X81-$R$81)))-(SUMIFS(BDEQ!J:J,BDEQ!$AG:$AG,About!$B$2,BDEQ!$AH:$AH,$I82)*BDEQ!$C$2*$J82*$K82)</f>
        <v>1859210946145.2966</v>
      </c>
      <c r="Y82" s="99">
        <f>IF(ISBLANK(Calculations!Y82),"",Calculations!Y82 + ('IRA Buildings Changes'!$C$39/($AB$81-$R$81)*(Y81-$R$81)))-(SUMIFS(BDEQ!K:K,BDEQ!$AG:$AG,About!$B$2,BDEQ!$AH:$AH,$I82)*BDEQ!$C$2*$J82*$K82)</f>
        <v>1968365476492.4382</v>
      </c>
      <c r="Z82" s="99">
        <f>IF(ISBLANK(Calculations!Z82),"",Calculations!Z82 + ('IRA Buildings Changes'!$C$39/($AB$81-$R$81)*(Z81-$R$81)))-(SUMIFS(BDEQ!L:L,BDEQ!$AG:$AG,About!$B$2,BDEQ!$AH:$AH,$I82)*BDEQ!$C$2*$J82*$K82)</f>
        <v>2078334777285.1133</v>
      </c>
      <c r="AA82" s="99">
        <f>IF(ISBLANK(Calculations!AA82),"",Calculations!AA82 + ('IRA Buildings Changes'!$C$39/($AB$81-$R$81)*(AA81-$R$81)))-(SUMIFS(BDEQ!M:M,BDEQ!$AG:$AG,About!$B$2,BDEQ!$AH:$AH,$I82)*BDEQ!$C$2*$J82*$K82)</f>
        <v>2190337944669.5208</v>
      </c>
      <c r="AB82" s="98">
        <f>IF(ISBLANK(Calculations!AB82),"",Calculations!AB82 + 'IRA Buildings Changes'!C39)-(SUMIFS(BDEQ!N:N,BDEQ!$AG:$AG,About!$B$2,BDEQ!$AH:$AH,$I82)*BDEQ!$C$2*$J82*$K82)</f>
        <v>2303750536685.7012</v>
      </c>
      <c r="AC82" s="99">
        <f>IF(ISBLANK(Calculations!AC82),"",Calculations!AC82  + 'IRA Buildings Changes'!$C$39)-(SUMIFS(BDEQ!O:O,BDEQ!$AG:$AG,About!$B$2,BDEQ!$AH:$AH,$I82)*BDEQ!$C$2*$J82*$K82)</f>
        <v>2295660897556.1284</v>
      </c>
      <c r="AD82" s="99">
        <f>IF(ISBLANK(Calculations!AD82),"",Calculations!AD82  + 'IRA Buildings Changes'!$C$39)-(SUMIFS(BDEQ!P:P,BDEQ!$AG:$AG,About!$B$2,BDEQ!$AH:$AH,$I82)*BDEQ!$C$2*$J82*$K82)</f>
        <v>2288413809014.5005</v>
      </c>
      <c r="AE82" s="99">
        <f>IF(ISBLANK(Calculations!AE82),"",Calculations!AE82  + 'IRA Buildings Changes'!$C$39)-(SUMIFS(BDEQ!Q:Q,BDEQ!$AG:$AG,About!$B$2,BDEQ!$AH:$AH,$I82)*BDEQ!$C$2*$J82*$K82)</f>
        <v>2281980022558.9668</v>
      </c>
      <c r="AF82" s="99">
        <f>IF(ISBLANK(Calculations!AF82),"",Calculations!AF82  + 'IRA Buildings Changes'!$C$39)-(SUMIFS(BDEQ!R:R,BDEQ!$AG:$AG,About!$B$2,BDEQ!$AH:$AH,$I82)*BDEQ!$C$2*$J82*$K82)</f>
        <v>2276316065983.0933</v>
      </c>
      <c r="AG82" s="99">
        <f>IF(ISBLANK(Calculations!AG82),"",Calculations!AG82  + 'IRA Buildings Changes'!$C$39)-(SUMIFS(BDEQ!S:S,BDEQ!$AG:$AG,About!$B$2,BDEQ!$AH:$AH,$I82)*BDEQ!$C$2*$J82*$K82)</f>
        <v>2271033411109.3818</v>
      </c>
      <c r="AH82" s="99">
        <f>IF(ISBLANK(Calculations!AH82),"",Calculations!AH82  + 'IRA Buildings Changes'!$C$39)-(SUMIFS(BDEQ!T:T,BDEQ!$AG:$AG,About!$B$2,BDEQ!$AH:$AH,$I82)*BDEQ!$C$2*$J82*$K82)</f>
        <v>2266925494369.4043</v>
      </c>
      <c r="AI82" s="99">
        <f>IF(ISBLANK(Calculations!AI82),"",Calculations!AI82  + 'IRA Buildings Changes'!$C$39)-(SUMIFS(BDEQ!U:U,BDEQ!$AG:$AG,About!$B$2,BDEQ!$AH:$AH,$I82)*BDEQ!$C$2*$J82*$K82)</f>
        <v>2263438370490.394</v>
      </c>
      <c r="AJ82" s="99">
        <f>IF(ISBLANK(Calculations!AJ82),"",Calculations!AJ82  + 'IRA Buildings Changes'!$C$39)-(SUMIFS(BDEQ!V:V,BDEQ!$AG:$AG,About!$B$2,BDEQ!$AH:$AH,$I82)*BDEQ!$C$2*$J82*$K82)</f>
        <v>2260526771743.1401</v>
      </c>
      <c r="AK82" s="99">
        <f>IF(ISBLANK(Calculations!AK82),"",Calculations!AK82  + 'IRA Buildings Changes'!$C$39)-(SUMIFS(BDEQ!W:W,BDEQ!$AG:$AG,About!$B$2,BDEQ!$AH:$AH,$I82)*BDEQ!$C$2*$J82*$K82)</f>
        <v>2258148972254.9868</v>
      </c>
      <c r="AL82" s="99">
        <f>IF(ISBLANK(Calculations!AL82),"",Calculations!AL82  + 'IRA Buildings Changes'!$C$39)-(SUMIFS(BDEQ!X:X,BDEQ!$AG:$AG,About!$B$2,BDEQ!$AH:$AH,$I82)*BDEQ!$C$2*$J82*$K82)</f>
        <v>2255838323636.4727</v>
      </c>
      <c r="AM82" s="99">
        <f>IF(ISBLANK(Calculations!AM82),"",Calculations!AM82  + 'IRA Buildings Changes'!$C$39)-(SUMIFS(BDEQ!Y:Y,BDEQ!$AG:$AG,About!$B$2,BDEQ!$AH:$AH,$I82)*BDEQ!$C$2*$J82*$K82)</f>
        <v>2254363906072.3271</v>
      </c>
      <c r="AN82" s="99">
        <f>IF(ISBLANK(Calculations!AN82),"",Calculations!AN82  + 'IRA Buildings Changes'!$C$39)-(SUMIFS(BDEQ!Z:Z,BDEQ!$AG:$AG,About!$B$2,BDEQ!$AH:$AH,$I82)*BDEQ!$C$2*$J82*$K82)</f>
        <v>2253282363721.0186</v>
      </c>
      <c r="AO82" s="99">
        <f>IF(ISBLANK(Calculations!AO82),"",Calculations!AO82  + 'IRA Buildings Changes'!$C$39)-(SUMIFS(BDEQ!AA:AA,BDEQ!$AG:$AG,About!$B$2,BDEQ!$AH:$AH,$I82)*BDEQ!$C$2*$J82*$K82)</f>
        <v>2252057678827.752</v>
      </c>
      <c r="AP82" s="99">
        <f>IF(ISBLANK(Calculations!AP82),"",Calculations!AP82  + 'IRA Buildings Changes'!$C$39)-(SUMIFS(BDEQ!AB:AB,BDEQ!$AG:$AG,About!$B$2,BDEQ!$AH:$AH,$I82)*BDEQ!$C$2*$J82*$K82)</f>
        <v>2251510028563.3525</v>
      </c>
      <c r="AQ82" s="99">
        <f>IF(ISBLANK(Calculations!AQ82),"",Calculations!AQ82  + 'IRA Buildings Changes'!$C$39)-(SUMIFS(BDEQ!AC:AC,BDEQ!$AG:$AG,About!$B$2,BDEQ!$AH:$AH,$I82)*BDEQ!$C$2*$J82*$K82)</f>
        <v>2251277397536.9697</v>
      </c>
      <c r="AR82" s="99">
        <f>IF(ISBLANK(Calculations!AR82),"",Calculations!AR82  + 'IRA Buildings Changes'!$C$39)-(SUMIFS(BDEQ!AD:AD,BDEQ!$AG:$AG,About!$B$2,BDEQ!$AH:$AH,$I82)*BDEQ!$C$2*$J82*$K82)</f>
        <v>2250820771679.3784</v>
      </c>
      <c r="AS82" s="99">
        <f>IF(ISBLANK(Calculations!AS82),"",Calculations!AS82  + 'IRA Buildings Changes'!$C$39)-(SUMIFS(BDEQ!AE:AE,BDEQ!$AG:$AG,About!$B$2,BDEQ!$AH:$AH,$I82)*BDEQ!$C$2*$J82*$K82)</f>
        <v>2250951770489.7114</v>
      </c>
      <c r="AT82" s="99">
        <f>IF(ISBLANK(Calculations!AT82),"",Calculations!AT82  + 'IRA Buildings Changes'!$C$39)-(SUMIFS(BDEQ!AF:AF,BDEQ!$AG:$AG,About!$B$2,BDEQ!$AH:$AH,$I82)*BDEQ!$C$2*$J82*$K82)</f>
        <v>2251255217796.854</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0.55352073572404992</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0.55352073572404992</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0.55352073572404992</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0.55352073572404992</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0.55352073572404992</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0.55352073572404992</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0.55352073572404992</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0.55352073572404992</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0.55352073572404992</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4.6199941596599223E-2</v>
      </c>
      <c r="K95">
        <f>IF(ISBLANK(Calculations!K95),"",Calculations!K95)</f>
        <v>0.55352073572404992</v>
      </c>
      <c r="L95" t="str">
        <f>IF(ISBLANK(Calculations!L95),"",Calculations!L95)</f>
        <v>RESIDENTIAL</v>
      </c>
      <c r="M95" t="str">
        <f>IF(ISBLANK(Calculations!M95),"",Calculations!M95)</f>
        <v>lighting</v>
      </c>
      <c r="N95" t="str">
        <f>IF(ISBLANK(Calculations!N95),"",Calculations!N95)</f>
        <v>electricity</v>
      </c>
      <c r="O95">
        <f t="shared" si="1"/>
        <v>963547188218.27222</v>
      </c>
      <c r="P95">
        <f>IF(ISBLANK(Calculations!P95),"",Calculations!P95)-(SUMIFS(BDEQ!B:B,BDEQ!$AG:$AG,About!$B$2,BDEQ!$AH:$AH,$I95)*BDEQ!$C$2*$J95*$K95)</f>
        <v>963547188218.27222</v>
      </c>
      <c r="Q95">
        <f>IF(ISBLANK(Calculations!Q95),"",Calculations!Q95)-(SUMIFS(BDEQ!C:C,BDEQ!$AG:$AG,About!$B$2,BDEQ!$AH:$AH,$I95)*BDEQ!$C$2*$J95*$K95)</f>
        <v>963547188218.27222</v>
      </c>
      <c r="R95">
        <f>IF(ISBLANK(Calculations!R95),"",Calculations!R95)-(SUMIFS(BDEQ!D:D,BDEQ!$AG:$AG,About!$B$2,BDEQ!$AH:$AH,$I95)*BDEQ!$C$2*$J95*$K95)</f>
        <v>964381952884.50964</v>
      </c>
      <c r="S95">
        <f>IF(ISBLANK(Calculations!S95),"",Calculations!S95)-(SUMIFS(BDEQ!E:E,BDEQ!$AG:$AG,About!$B$2,BDEQ!$AH:$AH,$I95)*BDEQ!$C$2*$J95*$K95)</f>
        <v>965793695600.78894</v>
      </c>
      <c r="T95">
        <f>IF(ISBLANK(Calculations!T95),"",Calculations!T95)-(SUMIFS(BDEQ!F:F,BDEQ!$AG:$AG,About!$B$2,BDEQ!$AH:$AH,$I95)*BDEQ!$C$2*$J95*$K95)</f>
        <v>967716023612.22839</v>
      </c>
      <c r="U95">
        <f>IF(ISBLANK(Calculations!U95),"",Calculations!U95)-(SUMIFS(BDEQ!G:G,BDEQ!$AG:$AG,About!$B$2,BDEQ!$AH:$AH,$I95)*BDEQ!$C$2*$J95*$K95)</f>
        <v>972658640990.75256</v>
      </c>
      <c r="V95">
        <f>IF(ISBLANK(Calculations!V95),"",Calculations!V95)-(SUMIFS(BDEQ!H:H,BDEQ!$AG:$AG,About!$B$2,BDEQ!$AH:$AH,$I95)*BDEQ!$C$2*$J95*$K95)</f>
        <v>980426709181.0144</v>
      </c>
      <c r="W95">
        <f>IF(ISBLANK(Calculations!W95),"",Calculations!W95)-(SUMIFS(BDEQ!I:I,BDEQ!$AG:$AG,About!$B$2,BDEQ!$AH:$AH,$I95)*BDEQ!$C$2*$J95*$K95)</f>
        <v>989054450509.5979</v>
      </c>
      <c r="X95">
        <f>IF(ISBLANK(Calculations!X95),"",Calculations!X95)-(SUMIFS(BDEQ!J:J,BDEQ!$AG:$AG,About!$B$2,BDEQ!$AH:$AH,$I95)*BDEQ!$C$2*$J95*$K95)</f>
        <v>997779453549.63684</v>
      </c>
      <c r="Y95">
        <f>IF(ISBLANK(Calculations!Y95),"",Calculations!Y95)-(SUMIFS(BDEQ!K:K,BDEQ!$AG:$AG,About!$B$2,BDEQ!$AH:$AH,$I95)*BDEQ!$C$2*$J95*$K95)</f>
        <v>1006544206777.5425</v>
      </c>
      <c r="Z95">
        <f>IF(ISBLANK(Calculations!Z95),"",Calculations!Z95)-(SUMIFS(BDEQ!L:L,BDEQ!$AG:$AG,About!$B$2,BDEQ!$AH:$AH,$I95)*BDEQ!$C$2*$J95*$K95)</f>
        <v>1015920181185.3574</v>
      </c>
      <c r="AA95">
        <f>IF(ISBLANK(Calculations!AA95),"",Calculations!AA95)-(SUMIFS(BDEQ!M:M,BDEQ!$AG:$AG,About!$B$2,BDEQ!$AH:$AH,$I95)*BDEQ!$C$2*$J95*$K95)</f>
        <v>1026641869951.5291</v>
      </c>
      <c r="AB95">
        <f>IF(ISBLANK(Calculations!AB95),"",Calculations!AB95)-(SUMIFS(BDEQ!N:N,BDEQ!$AG:$AG,About!$B$2,BDEQ!$AH:$AH,$I95)*BDEQ!$C$2*$J95*$K95)</f>
        <v>1038605109417.3385</v>
      </c>
      <c r="AC95">
        <f>IF(ISBLANK(Calculations!AC95),"",Calculations!AC95)-(SUMIFS(BDEQ!O:O,BDEQ!$AG:$AG,About!$B$2,BDEQ!$AH:$AH,$I95)*BDEQ!$C$2*$J95*$K95)</f>
        <v>1051560381297.0839</v>
      </c>
      <c r="AD95">
        <f>IF(ISBLANK(Calculations!AD95),"",Calculations!AD95)-(SUMIFS(BDEQ!P:P,BDEQ!$AG:$AG,About!$B$2,BDEQ!$AH:$AH,$I95)*BDEQ!$C$2*$J95*$K95)</f>
        <v>1064552448237.1179</v>
      </c>
      <c r="AE95">
        <f>IF(ISBLANK(Calculations!AE95),"",Calculations!AE95)-(SUMIFS(BDEQ!Q:Q,BDEQ!$AG:$AG,About!$B$2,BDEQ!$AH:$AH,$I95)*BDEQ!$C$2*$J95*$K95)</f>
        <v>1077774951151.962</v>
      </c>
      <c r="AF95">
        <f>IF(ISBLANK(Calculations!AF95),"",Calculations!AF95)-(SUMIFS(BDEQ!R:R,BDEQ!$AG:$AG,About!$B$2,BDEQ!$AH:$AH,$I95)*BDEQ!$C$2*$J95*$K95)</f>
        <v>1088769820883.6066</v>
      </c>
      <c r="AG95">
        <f>IF(ISBLANK(Calculations!AG95),"",Calculations!AG95)-(SUMIFS(BDEQ!S:S,BDEQ!$AG:$AG,About!$B$2,BDEQ!$AH:$AH,$I95)*BDEQ!$C$2*$J95*$K95)</f>
        <v>1099338117127.9701</v>
      </c>
      <c r="AH95">
        <f>IF(ISBLANK(Calculations!AH95),"",Calculations!AH95)-(SUMIFS(BDEQ!T:T,BDEQ!$AG:$AG,About!$B$2,BDEQ!$AH:$AH,$I95)*BDEQ!$C$2*$J95*$K95)</f>
        <v>1109632977778.6865</v>
      </c>
      <c r="AI95">
        <f>IF(ISBLANK(Calculations!AI95),"",Calculations!AI95)-(SUMIFS(BDEQ!U:U,BDEQ!$AG:$AG,About!$B$2,BDEQ!$AH:$AH,$I95)*BDEQ!$C$2*$J95*$K95)</f>
        <v>1119690837642.6099</v>
      </c>
      <c r="AJ95">
        <f>IF(ISBLANK(Calculations!AJ95),"",Calculations!AJ95)-(SUMIFS(BDEQ!V:V,BDEQ!$AG:$AG,About!$B$2,BDEQ!$AH:$AH,$I95)*BDEQ!$C$2*$J95*$K95)</f>
        <v>1129596458548.1768</v>
      </c>
      <c r="AK95">
        <f>IF(ISBLANK(Calculations!AK95),"",Calculations!AK95)-(SUMIFS(BDEQ!W:W,BDEQ!$AG:$AG,About!$B$2,BDEQ!$AH:$AH,$I95)*BDEQ!$C$2*$J95*$K95)</f>
        <v>1138850451623.9187</v>
      </c>
      <c r="AL95">
        <f>IF(ISBLANK(Calculations!AL95),"",Calculations!AL95)-(SUMIFS(BDEQ!X:X,BDEQ!$AG:$AG,About!$B$2,BDEQ!$AH:$AH,$I95)*BDEQ!$C$2*$J95*$K95)</f>
        <v>1148417053075.9834</v>
      </c>
      <c r="AM95">
        <f>IF(ISBLANK(Calculations!AM95),"",Calculations!AM95)-(SUMIFS(BDEQ!Y:Y,BDEQ!$AG:$AG,About!$B$2,BDEQ!$AH:$AH,$I95)*BDEQ!$C$2*$J95*$K95)</f>
        <v>1158408751600.0989</v>
      </c>
      <c r="AN95">
        <f>IF(ISBLANK(Calculations!AN95),"",Calculations!AN95)-(SUMIFS(BDEQ!Z:Z,BDEQ!$AG:$AG,About!$B$2,BDEQ!$AH:$AH,$I95)*BDEQ!$C$2*$J95*$K95)</f>
        <v>1168950245369.1934</v>
      </c>
      <c r="AO95">
        <f>IF(ISBLANK(Calculations!AO95),"",Calculations!AO95)-(SUMIFS(BDEQ!AA:AA,BDEQ!$AG:$AG,About!$B$2,BDEQ!$AH:$AH,$I95)*BDEQ!$C$2*$J95*$K95)</f>
        <v>1179966342746.5762</v>
      </c>
      <c r="AP95">
        <f>IF(ISBLANK(Calculations!AP95),"",Calculations!AP95)-(SUMIFS(BDEQ!AB:AB,BDEQ!$AG:$AG,About!$B$2,BDEQ!$AH:$AH,$I95)*BDEQ!$C$2*$J95*$K95)</f>
        <v>1191429706344.2998</v>
      </c>
      <c r="AQ95">
        <f>IF(ISBLANK(Calculations!AQ95),"",Calculations!AQ95)-(SUMIFS(BDEQ!AC:AC,BDEQ!$AG:$AG,About!$B$2,BDEQ!$AH:$AH,$I95)*BDEQ!$C$2*$J95*$K95)</f>
        <v>1203342411915.4578</v>
      </c>
      <c r="AR95">
        <f>IF(ISBLANK(Calculations!AR95),"",Calculations!AR95)-(SUMIFS(BDEQ!AD:AD,BDEQ!$AG:$AG,About!$B$2,BDEQ!$AH:$AH,$I95)*BDEQ!$C$2*$J95*$K95)</f>
        <v>1215555446086.8689</v>
      </c>
      <c r="AS95">
        <f>IF(ISBLANK(Calculations!AS95),"",Calculations!AS95)-(SUMIFS(BDEQ!AE:AE,BDEQ!$AG:$AG,About!$B$2,BDEQ!$AH:$AH,$I95)*BDEQ!$C$2*$J95*$K95)</f>
        <v>1228075071684.5825</v>
      </c>
      <c r="AT95">
        <f>IF(ISBLANK(Calculations!AT95),"",Calculations!AT95)-(SUMIFS(BDEQ!AF:AF,BDEQ!$AG:$AG,About!$B$2,BDEQ!$AH:$AH,$I95)*BDEQ!$C$2*$J95*$K95)</f>
        <v>1240943088230.6343</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0.55352073572404992</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0.55352073572404992</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0.55352073572404992</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0.55352073572404992</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0.55352073572404992</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0.55352073572404992</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0.55352073572404992</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0.55352073572404992</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0.55352073572404992</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0.29454782933799556</v>
      </c>
      <c r="K108">
        <f>IF(ISBLANK(Calculations!K108),"",Calculations!K108)</f>
        <v>0.55352073572404992</v>
      </c>
      <c r="L108" t="str">
        <f>IF(ISBLANK(Calculations!L108),"",Calculations!L108)</f>
        <v>RESIDENTIAL</v>
      </c>
      <c r="M108" t="str">
        <f>IF(ISBLANK(Calculations!M108),"",Calculations!M108)</f>
        <v>appl</v>
      </c>
      <c r="N108" t="str">
        <f>IF(ISBLANK(Calculations!N108),"",Calculations!N108)</f>
        <v>electricity</v>
      </c>
      <c r="O108">
        <f t="shared" si="1"/>
        <v>6143097219311.4736</v>
      </c>
      <c r="P108">
        <f>IF(ISBLANK(Calculations!P108),"",Calculations!P108)-(SUMIFS(BDEQ!B:B,BDEQ!$AG:$AG,About!$B$2,BDEQ!$AH:$AH,$I108)*BDEQ!$C$2*$J108*$K108)</f>
        <v>6143097219311.4736</v>
      </c>
      <c r="Q108">
        <f>IF(ISBLANK(Calculations!Q108),"",Calculations!Q108)-(SUMIFS(BDEQ!C:C,BDEQ!$AG:$AG,About!$B$2,BDEQ!$AH:$AH,$I108)*BDEQ!$C$2*$J108*$K108)</f>
        <v>6143097219311.4736</v>
      </c>
      <c r="R108">
        <f>IF(ISBLANK(Calculations!R108),"",Calculations!R108)-(SUMIFS(BDEQ!D:D,BDEQ!$AG:$AG,About!$B$2,BDEQ!$AH:$AH,$I108)*BDEQ!$C$2*$J108*$K108)</f>
        <v>6123620170692.9717</v>
      </c>
      <c r="S108">
        <f>IF(ISBLANK(Calculations!S108),"",Calculations!S108)-(SUMIFS(BDEQ!E:E,BDEQ!$AG:$AG,About!$B$2,BDEQ!$AH:$AH,$I108)*BDEQ!$C$2*$J108*$K108)</f>
        <v>6105502699019.3154</v>
      </c>
      <c r="T108">
        <f>IF(ISBLANK(Calculations!T108),"",Calculations!T108)-(SUMIFS(BDEQ!F:F,BDEQ!$AG:$AG,About!$B$2,BDEQ!$AH:$AH,$I108)*BDEQ!$C$2*$J108*$K108)</f>
        <v>6090799731699.0801</v>
      </c>
      <c r="U108">
        <f>IF(ISBLANK(Calculations!U108),"",Calculations!U108)-(SUMIFS(BDEQ!G:G,BDEQ!$AG:$AG,About!$B$2,BDEQ!$AH:$AH,$I108)*BDEQ!$C$2*$J108*$K108)</f>
        <v>6081149061361.0693</v>
      </c>
      <c r="V108">
        <f>IF(ISBLANK(Calculations!V108),"",Calculations!V108)-(SUMIFS(BDEQ!H:H,BDEQ!$AG:$AG,About!$B$2,BDEQ!$AH:$AH,$I108)*BDEQ!$C$2*$J108*$K108)</f>
        <v>6077812244942.1484</v>
      </c>
      <c r="W108">
        <f>IF(ISBLANK(Calculations!W108),"",Calculations!W108)-(SUMIFS(BDEQ!I:I,BDEQ!$AG:$AG,About!$B$2,BDEQ!$AH:$AH,$I108)*BDEQ!$C$2*$J108*$K108)</f>
        <v>6081033277459.3223</v>
      </c>
      <c r="X108">
        <f>IF(ISBLANK(Calculations!X108),"",Calculations!X108)-(SUMIFS(BDEQ!J:J,BDEQ!$AG:$AG,About!$B$2,BDEQ!$AH:$AH,$I108)*BDEQ!$C$2*$J108*$K108)</f>
        <v>6090625154764.6836</v>
      </c>
      <c r="Y108">
        <f>IF(ISBLANK(Calculations!Y108),"",Calculations!Y108)-(SUMIFS(BDEQ!K:K,BDEQ!$AG:$AG,About!$B$2,BDEQ!$AH:$AH,$I108)*BDEQ!$C$2*$J108*$K108)</f>
        <v>6105190619324.1221</v>
      </c>
      <c r="Z108">
        <f>IF(ISBLANK(Calculations!Z108),"",Calculations!Z108)-(SUMIFS(BDEQ!L:L,BDEQ!$AG:$AG,About!$B$2,BDEQ!$AH:$AH,$I108)*BDEQ!$C$2*$J108*$K108)</f>
        <v>6125669808953.332</v>
      </c>
      <c r="AA108">
        <f>IF(ISBLANK(Calculations!AA108),"",Calculations!AA108)-(SUMIFS(BDEQ!M:M,BDEQ!$AG:$AG,About!$B$2,BDEQ!$AH:$AH,$I108)*BDEQ!$C$2*$J108*$K108)</f>
        <v>6152211275399.0107</v>
      </c>
      <c r="AB108">
        <f>IF(ISBLANK(Calculations!AB108),"",Calculations!AB108)-(SUMIFS(BDEQ!N:N,BDEQ!$AG:$AG,About!$B$2,BDEQ!$AH:$AH,$I108)*BDEQ!$C$2*$J108*$K108)</f>
        <v>6183683955908.4404</v>
      </c>
      <c r="AC108">
        <f>IF(ISBLANK(Calculations!AC108),"",Calculations!AC108)-(SUMIFS(BDEQ!O:O,BDEQ!$AG:$AG,About!$B$2,BDEQ!$AH:$AH,$I108)*BDEQ!$C$2*$J108*$K108)</f>
        <v>6218792408096.833</v>
      </c>
      <c r="AD108">
        <f>IF(ISBLANK(Calculations!AD108),"",Calculations!AD108)-(SUMIFS(BDEQ!P:P,BDEQ!$AG:$AG,About!$B$2,BDEQ!$AH:$AH,$I108)*BDEQ!$C$2*$J108*$K108)</f>
        <v>6258267098282.0166</v>
      </c>
      <c r="AE108">
        <f>IF(ISBLANK(Calculations!AE108),"",Calculations!AE108)-(SUMIFS(BDEQ!Q:Q,BDEQ!$AG:$AG,About!$B$2,BDEQ!$AH:$AH,$I108)*BDEQ!$C$2*$J108*$K108)</f>
        <v>6301905826519.5986</v>
      </c>
      <c r="AF108">
        <f>IF(ISBLANK(Calculations!AF108),"",Calculations!AF108)-(SUMIFS(BDEQ!R:R,BDEQ!$AG:$AG,About!$B$2,BDEQ!$AH:$AH,$I108)*BDEQ!$C$2*$J108*$K108)</f>
        <v>6348668778369.4707</v>
      </c>
      <c r="AG108">
        <f>IF(ISBLANK(Calculations!AG108),"",Calculations!AG108)-(SUMIFS(BDEQ!S:S,BDEQ!$AG:$AG,About!$B$2,BDEQ!$AH:$AH,$I108)*BDEQ!$C$2*$J108*$K108)</f>
        <v>6397094488805.3594</v>
      </c>
      <c r="AH108">
        <f>IF(ISBLANK(Calculations!AH108),"",Calculations!AH108)-(SUMIFS(BDEQ!T:T,BDEQ!$AG:$AG,About!$B$2,BDEQ!$AH:$AH,$I108)*BDEQ!$C$2*$J108*$K108)</f>
        <v>6446381060280.9131</v>
      </c>
      <c r="AI108">
        <f>IF(ISBLANK(Calculations!AI108),"",Calculations!AI108)-(SUMIFS(BDEQ!U:U,BDEQ!$AG:$AG,About!$B$2,BDEQ!$AH:$AH,$I108)*BDEQ!$C$2*$J108*$K108)</f>
        <v>6495830584685.3516</v>
      </c>
      <c r="AJ108">
        <f>IF(ISBLANK(Calculations!AJ108),"",Calculations!AJ108)-(SUMIFS(BDEQ!V:V,BDEQ!$AG:$AG,About!$B$2,BDEQ!$AH:$AH,$I108)*BDEQ!$C$2*$J108*$K108)</f>
        <v>6545472206324.6709</v>
      </c>
      <c r="AK108">
        <f>IF(ISBLANK(Calculations!AK108),"",Calculations!AK108)-(SUMIFS(BDEQ!W:W,BDEQ!$AG:$AG,About!$B$2,BDEQ!$AH:$AH,$I108)*BDEQ!$C$2*$J108*$K108)</f>
        <v>6590261968774.9648</v>
      </c>
      <c r="AL108">
        <f>IF(ISBLANK(Calculations!AL108),"",Calculations!AL108)-(SUMIFS(BDEQ!X:X,BDEQ!$AG:$AG,About!$B$2,BDEQ!$AH:$AH,$I108)*BDEQ!$C$2*$J108*$K108)</f>
        <v>6635385858937.5645</v>
      </c>
      <c r="AM108">
        <f>IF(ISBLANK(Calculations!AM108),"",Calculations!AM108)-(SUMIFS(BDEQ!Y:Y,BDEQ!$AG:$AG,About!$B$2,BDEQ!$AH:$AH,$I108)*BDEQ!$C$2*$J108*$K108)</f>
        <v>6680862659273.1855</v>
      </c>
      <c r="AN108">
        <f>IF(ISBLANK(Calculations!AN108),"",Calculations!AN108)-(SUMIFS(BDEQ!Z:Z,BDEQ!$AG:$AG,About!$B$2,BDEQ!$AH:$AH,$I108)*BDEQ!$C$2*$J108*$K108)</f>
        <v>6726981491223.2744</v>
      </c>
      <c r="AO108">
        <f>IF(ISBLANK(Calculations!AO108),"",Calculations!AO108)-(SUMIFS(BDEQ!AA:AA,BDEQ!$AG:$AG,About!$B$2,BDEQ!$AH:$AH,$I108)*BDEQ!$C$2*$J108*$K108)</f>
        <v>6773387488619.5254</v>
      </c>
      <c r="AP108">
        <f>IF(ISBLANK(Calculations!AP108),"",Calculations!AP108)-(SUMIFS(BDEQ!AB:AB,BDEQ!$AG:$AG,About!$B$2,BDEQ!$AH:$AH,$I108)*BDEQ!$C$2*$J108*$K108)</f>
        <v>6820193273426.8809</v>
      </c>
      <c r="AQ108">
        <f>IF(ISBLANK(Calculations!AQ108),"",Calculations!AQ108)-(SUMIFS(BDEQ!AC:AC,BDEQ!$AG:$AG,About!$B$2,BDEQ!$AH:$AH,$I108)*BDEQ!$C$2*$J108*$K108)</f>
        <v>6867858166860.7832</v>
      </c>
      <c r="AR108">
        <f>IF(ISBLANK(Calculations!AR108),"",Calculations!AR108)-(SUMIFS(BDEQ!AD:AD,BDEQ!$AG:$AG,About!$B$2,BDEQ!$AH:$AH,$I108)*BDEQ!$C$2*$J108*$K108)</f>
        <v>6915945560897.25</v>
      </c>
      <c r="AS108">
        <f>IF(ISBLANK(Calculations!AS108),"",Calculations!AS108)-(SUMIFS(BDEQ!AE:AE,BDEQ!$AG:$AG,About!$B$2,BDEQ!$AH:$AH,$I108)*BDEQ!$C$2*$J108*$K108)</f>
        <v>6964716740484.6895</v>
      </c>
      <c r="AT108">
        <f>IF(ISBLANK(Calculations!AT108),"",Calculations!AT108)-(SUMIFS(BDEQ!AF:AF,BDEQ!$AG:$AG,About!$B$2,BDEQ!$AH:$AH,$I108)*BDEQ!$C$2*$J108*$K108)</f>
        <v>7014488658638.459</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0.55352073572404992</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0.27695615831189835</v>
      </c>
      <c r="K110">
        <f>IF(ISBLANK(Calculations!K110),"",Calculations!K110)</f>
        <v>0.55352073572404992</v>
      </c>
      <c r="L110" t="str">
        <f>IF(ISBLANK(Calculations!L110),"",Calculations!L110)</f>
        <v>RESIDENTIAL</v>
      </c>
      <c r="M110" t="str">
        <f>IF(ISBLANK(Calculations!M110),"",Calculations!M110)</f>
        <v>appl</v>
      </c>
      <c r="N110" t="str">
        <f>IF(ISBLANK(Calculations!N110),"",Calculations!N110)</f>
        <v>natural gas</v>
      </c>
      <c r="O110">
        <f t="shared" si="1"/>
        <v>3949952960810.9854</v>
      </c>
      <c r="P110">
        <f>IF(ISBLANK(Calculations!P110),"",Calculations!P110)</f>
        <v>3949952960810.9854</v>
      </c>
      <c r="Q110">
        <f>IF(ISBLANK(Calculations!Q110),"",Calculations!Q110)</f>
        <v>3949952960810.9854</v>
      </c>
      <c r="R110">
        <f>IF(ISBLANK(Calculations!R110),"",Calculations!R110)</f>
        <v>3975395706965.209</v>
      </c>
      <c r="S110">
        <f>IF(ISBLANK(Calculations!S110),"",Calculations!S110)</f>
        <v>4001505277992.1689</v>
      </c>
      <c r="T110">
        <f>IF(ISBLANK(Calculations!T110),"",Calculations!T110)</f>
        <v>4028803040810.0996</v>
      </c>
      <c r="U110">
        <f>IF(ISBLANK(Calculations!U110),"",Calculations!U110)</f>
        <v>4057887391372.749</v>
      </c>
      <c r="V110">
        <f>IF(ISBLANK(Calculations!V110),"",Calculations!V110)</f>
        <v>4089593265022.1968</v>
      </c>
      <c r="W110">
        <f>IF(ISBLANK(Calculations!W110),"",Calculations!W110)</f>
        <v>4123246594592.0327</v>
      </c>
      <c r="X110">
        <f>IF(ISBLANK(Calculations!X110),"",Calculations!X110)</f>
        <v>4157797379537.5557</v>
      </c>
      <c r="Y110">
        <f>IF(ISBLANK(Calculations!Y110),"",Calculations!Y110)</f>
        <v>4192301130175.8203</v>
      </c>
      <c r="Z110">
        <f>IF(ISBLANK(Calculations!Z110),"",Calculations!Z110)</f>
        <v>4227543207414.2593</v>
      </c>
      <c r="AA110">
        <f>IF(ISBLANK(Calculations!AA110),"",Calculations!AA110)</f>
        <v>4263365922305.877</v>
      </c>
      <c r="AB110">
        <f>IF(ISBLANK(Calculations!AB110),"",Calculations!AB110)</f>
        <v>4298627246444.7139</v>
      </c>
      <c r="AC110">
        <f>IF(ISBLANK(Calculations!AC110),"",Calculations!AC110)</f>
        <v>4333359663110.8594</v>
      </c>
      <c r="AD110">
        <f>IF(ISBLANK(Calculations!AD110),"",Calculations!AD110)</f>
        <v>4369034756703.583</v>
      </c>
      <c r="AE110">
        <f>IF(ISBLANK(Calculations!AE110),"",Calculations!AE110)</f>
        <v>4406034475224.3965</v>
      </c>
      <c r="AF110">
        <f>IF(ISBLANK(Calculations!AF110),"",Calculations!AF110)</f>
        <v>4444143953563.4629</v>
      </c>
      <c r="AG110">
        <f>IF(ISBLANK(Calculations!AG110),"",Calculations!AG110)</f>
        <v>4482537547986.1504</v>
      </c>
      <c r="AH110">
        <f>IF(ISBLANK(Calculations!AH110),"",Calculations!AH110)</f>
        <v>4521099809468.5107</v>
      </c>
      <c r="AI110">
        <f>IF(ISBLANK(Calculations!AI110),"",Calculations!AI110)</f>
        <v>4559478221500.1406</v>
      </c>
      <c r="AJ110">
        <f>IF(ISBLANK(Calculations!AJ110),"",Calculations!AJ110)</f>
        <v>4597589143333.4023</v>
      </c>
      <c r="AK110">
        <f>IF(ISBLANK(Calculations!AK110),"",Calculations!AK110)</f>
        <v>4628833897427.1221</v>
      </c>
      <c r="AL110">
        <f>IF(ISBLANK(Calculations!AL110),"",Calculations!AL110)</f>
        <v>4660140749096.9092</v>
      </c>
      <c r="AM110">
        <f>IF(ISBLANK(Calculations!AM110),"",Calculations!AM110)</f>
        <v>4691706860069.9072</v>
      </c>
      <c r="AN110">
        <f>IF(ISBLANK(Calculations!AN110),"",Calculations!AN110)</f>
        <v>4723653973234.2188</v>
      </c>
      <c r="AO110">
        <f>IF(ISBLANK(Calculations!AO110),"",Calculations!AO110)</f>
        <v>4756007614414.9141</v>
      </c>
      <c r="AP110">
        <f>IF(ISBLANK(Calculations!AP110),"",Calculations!AP110)</f>
        <v>4788724365258.3164</v>
      </c>
      <c r="AQ110">
        <f>IF(ISBLANK(Calculations!AQ110),"",Calculations!AQ110)</f>
        <v>4821814975260.9688</v>
      </c>
      <c r="AR110">
        <f>IF(ISBLANK(Calculations!AR110),"",Calculations!AR110)</f>
        <v>4855172126849.0322</v>
      </c>
      <c r="AS110">
        <f>IF(ISBLANK(Calculations!AS110),"",Calculations!AS110)</f>
        <v>4888883507930.8799</v>
      </c>
      <c r="AT110">
        <f>IF(ISBLANK(Calculations!AT110),"",Calculations!AT110)</f>
        <v>4923030062145.0732</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8.6554049370087659E-3</v>
      </c>
      <c r="K111">
        <f>IF(ISBLANK(Calculations!K111),"",Calculations!K111)</f>
        <v>0.55352073572404992</v>
      </c>
      <c r="L111" t="str">
        <f>IF(ISBLANK(Calculations!L111),"",Calculations!L111)</f>
        <v>RESIDENTIAL</v>
      </c>
      <c r="M111" t="str">
        <f>IF(ISBLANK(Calculations!M111),"",Calculations!M111)</f>
        <v>appl</v>
      </c>
      <c r="N111" t="str">
        <f>IF(ISBLANK(Calculations!N111),"",Calculations!N111)</f>
        <v>petroleum diesel</v>
      </c>
      <c r="O111">
        <f t="shared" si="1"/>
        <v>6659415091.124506</v>
      </c>
      <c r="P111">
        <f>IF(ISBLANK(Calculations!P111),"",Calculations!P111)</f>
        <v>6659415091.124506</v>
      </c>
      <c r="Q111">
        <f>IF(ISBLANK(Calculations!Q111),"",Calculations!Q111)</f>
        <v>6659415091.124506</v>
      </c>
      <c r="R111">
        <f>IF(ISBLANK(Calculations!R111),"",Calculations!R111)</f>
        <v>6437035094.9076691</v>
      </c>
      <c r="S111">
        <f>IF(ISBLANK(Calculations!S111),"",Calculations!S111)</f>
        <v>6279513230.3886223</v>
      </c>
      <c r="T111">
        <f>IF(ISBLANK(Calculations!T111),"",Calculations!T111)</f>
        <v>6175286133.8852835</v>
      </c>
      <c r="U111">
        <f>IF(ISBLANK(Calculations!U111),"",Calculations!U111)</f>
        <v>6113580961.6749086</v>
      </c>
      <c r="V111">
        <f>IF(ISBLANK(Calculations!V111),"",Calculations!V111)</f>
        <v>6085943824.4199047</v>
      </c>
      <c r="W111">
        <f>IF(ISBLANK(Calculations!W111),"",Calculations!W111)</f>
        <v>6083026169.4820423</v>
      </c>
      <c r="X111">
        <f>IF(ISBLANK(Calculations!X111),"",Calculations!X111)</f>
        <v>6096510253.1549177</v>
      </c>
      <c r="Y111">
        <f>IF(ISBLANK(Calculations!Y111),"",Calculations!Y111)</f>
        <v>6120040010.1723404</v>
      </c>
      <c r="Z111">
        <f>IF(ISBLANK(Calculations!Z111),"",Calculations!Z111)</f>
        <v>6151558528.2158403</v>
      </c>
      <c r="AA111">
        <f>IF(ISBLANK(Calculations!AA111),"",Calculations!AA111)</f>
        <v>6188556243.213665</v>
      </c>
      <c r="AB111">
        <f>IF(ISBLANK(Calculations!AB111),"",Calculations!AB111)</f>
        <v>6227707536.8311653</v>
      </c>
      <c r="AC111">
        <f>IF(ISBLANK(Calculations!AC111),"",Calculations!AC111)</f>
        <v>6268068205.63449</v>
      </c>
      <c r="AD111">
        <f>IF(ISBLANK(Calculations!AD111),"",Calculations!AD111)</f>
        <v>6311413314.5551796</v>
      </c>
      <c r="AE111">
        <f>IF(ISBLANK(Calculations!AE111),"",Calculations!AE111)</f>
        <v>6357771391.496685</v>
      </c>
      <c r="AF111">
        <f>IF(ISBLANK(Calculations!AF111),"",Calculations!AF111)</f>
        <v>6406398268.7409401</v>
      </c>
      <c r="AG111">
        <f>IF(ISBLANK(Calculations!AG111),"",Calculations!AG111)</f>
        <v>6455692867.2207565</v>
      </c>
      <c r="AH111">
        <f>IF(ISBLANK(Calculations!AH111),"",Calculations!AH111)</f>
        <v>6505430054.5774736</v>
      </c>
      <c r="AI111">
        <f>IF(ISBLANK(Calculations!AI111),"",Calculations!AI111)</f>
        <v>6555016861.6203165</v>
      </c>
      <c r="AJ111">
        <f>IF(ISBLANK(Calculations!AJ111),"",Calculations!AJ111)</f>
        <v>6604267970.2155285</v>
      </c>
      <c r="AK111">
        <f>IF(ISBLANK(Calculations!AK111),"",Calculations!AK111)</f>
        <v>6648273244.6132536</v>
      </c>
      <c r="AL111">
        <f>IF(ISBLANK(Calculations!AL111),"",Calculations!AL111)</f>
        <v>6692409503.8541937</v>
      </c>
      <c r="AM111">
        <f>IF(ISBLANK(Calculations!AM111),"",Calculations!AM111)</f>
        <v>6737030044.9777765</v>
      </c>
      <c r="AN111">
        <f>IF(ISBLANK(Calculations!AN111),"",Calculations!AN111)</f>
        <v>6782348361.9545116</v>
      </c>
      <c r="AO111">
        <f>IF(ISBLANK(Calculations!AO111),"",Calculations!AO111)</f>
        <v>6828415149.9111652</v>
      </c>
      <c r="AP111">
        <f>IF(ISBLANK(Calculations!AP111),"",Calculations!AP111)</f>
        <v>6875090640.5990124</v>
      </c>
      <c r="AQ111">
        <f>IF(ISBLANK(Calculations!AQ111),"",Calculations!AQ111)</f>
        <v>6922347944.8480692</v>
      </c>
      <c r="AR111">
        <f>IF(ISBLANK(Calculations!AR111),"",Calculations!AR111)</f>
        <v>6969985527.49716</v>
      </c>
      <c r="AS111">
        <f>IF(ISBLANK(Calculations!AS111),"",Calculations!AS111)</f>
        <v>7018114769.8638115</v>
      </c>
      <c r="AT111">
        <f>IF(ISBLANK(Calculations!AT111),"",Calculations!AT111)</f>
        <v>7066898423.4661703</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0.55352073572404992</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0.55352073572404992</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0.55352073572404992</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0.55352073572404992</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0.1709978905391778</v>
      </c>
      <c r="K116">
        <f>IF(ISBLANK(Calculations!K116),"",Calculations!K116)</f>
        <v>0.55352073572404992</v>
      </c>
      <c r="L116" t="str">
        <f>IF(ISBLANK(Calculations!L116),"",Calculations!L116)</f>
        <v>RESIDENTIAL</v>
      </c>
      <c r="M116" t="str">
        <f>IF(ISBLANK(Calculations!M116),"",Calculations!M116)</f>
        <v>appl</v>
      </c>
      <c r="N116" t="str">
        <f>IF(ISBLANK(Calculations!N116),"",Calculations!N116)</f>
        <v>LPG propane or butane</v>
      </c>
      <c r="O116">
        <f t="shared" si="1"/>
        <v>274771499352.20364</v>
      </c>
      <c r="P116">
        <f>IF(ISBLANK(Calculations!P116),"",Calculations!P116)</f>
        <v>274771499352.20364</v>
      </c>
      <c r="Q116">
        <f>IF(ISBLANK(Calculations!Q116),"",Calculations!Q116)</f>
        <v>274771499352.20364</v>
      </c>
      <c r="R116">
        <f>IF(ISBLANK(Calculations!R116),"",Calculations!R116)</f>
        <v>272526883963.53299</v>
      </c>
      <c r="S116">
        <f>IF(ISBLANK(Calculations!S116),"",Calculations!S116)</f>
        <v>271093247891.69562</v>
      </c>
      <c r="T116">
        <f>IF(ISBLANK(Calculations!T116),"",Calculations!T116)</f>
        <v>270401999243.61053</v>
      </c>
      <c r="U116">
        <f>IF(ISBLANK(Calculations!U116),"",Calculations!U116)</f>
        <v>270341662055.42374</v>
      </c>
      <c r="V116">
        <f>IF(ISBLANK(Calculations!V116),"",Calculations!V116)</f>
        <v>270823826911.00085</v>
      </c>
      <c r="W116">
        <f>IF(ISBLANK(Calculations!W116),"",Calculations!W116)</f>
        <v>271710540073.3298</v>
      </c>
      <c r="X116">
        <f>IF(ISBLANK(Calculations!X116),"",Calculations!X116)</f>
        <v>272883515021.07666</v>
      </c>
      <c r="Y116">
        <f>IF(ISBLANK(Calculations!Y116),"",Calculations!Y116)</f>
        <v>274232230303.50317</v>
      </c>
      <c r="Z116">
        <f>IF(ISBLANK(Calculations!Z116),"",Calculations!Z116)</f>
        <v>275778158107.65106</v>
      </c>
      <c r="AA116">
        <f>IF(ISBLANK(Calculations!AA116),"",Calculations!AA116)</f>
        <v>277484278655.67725</v>
      </c>
      <c r="AB116">
        <f>IF(ISBLANK(Calculations!AB116),"",Calculations!AB116)</f>
        <v>279247099838.07574</v>
      </c>
      <c r="AC116">
        <f>IF(ISBLANK(Calculations!AC116),"",Calculations!AC116)</f>
        <v>281020006941.14459</v>
      </c>
      <c r="AD116">
        <f>IF(ISBLANK(Calculations!AD116),"",Calculations!AD116)</f>
        <v>282851824078.00244</v>
      </c>
      <c r="AE116">
        <f>IF(ISBLANK(Calculations!AE116),"",Calculations!AE116)</f>
        <v>284751256744.51843</v>
      </c>
      <c r="AF116">
        <f>IF(ISBLANK(Calculations!AF116),"",Calculations!AF116)</f>
        <v>286714224127.23743</v>
      </c>
      <c r="AG116">
        <f>IF(ISBLANK(Calculations!AG116),"",Calculations!AG116)</f>
        <v>288690570633.28748</v>
      </c>
      <c r="AH116">
        <f>IF(ISBLANK(Calculations!AH116),"",Calculations!AH116)</f>
        <v>290675632970.77283</v>
      </c>
      <c r="AI116">
        <f>IF(ISBLANK(Calculations!AI116),"",Calculations!AI116)</f>
        <v>292652282862.99933</v>
      </c>
      <c r="AJ116">
        <f>IF(ISBLANK(Calculations!AJ116),"",Calculations!AJ116)</f>
        <v>294618178756.84308</v>
      </c>
      <c r="AK116">
        <f>IF(ISBLANK(Calculations!AK116),"",Calculations!AK116)</f>
        <v>296754488981.42529</v>
      </c>
      <c r="AL116">
        <f>IF(ISBLANK(Calculations!AL116),"",Calculations!AL116)</f>
        <v>298885112659.51587</v>
      </c>
      <c r="AM116">
        <f>IF(ISBLANK(Calculations!AM116),"",Calculations!AM116)</f>
        <v>301018596582.60223</v>
      </c>
      <c r="AN116">
        <f>IF(ISBLANK(Calculations!AN116),"",Calculations!AN116)</f>
        <v>303161281250.48602</v>
      </c>
      <c r="AO116">
        <f>IF(ISBLANK(Calculations!AO116),"",Calculations!AO116)</f>
        <v>305316053889.54858</v>
      </c>
      <c r="AP116">
        <f>IF(ISBLANK(Calculations!AP116),"",Calculations!AP116)</f>
        <v>307483450837.47791</v>
      </c>
      <c r="AQ116">
        <f>IF(ISBLANK(Calculations!AQ116),"",Calculations!AQ116)</f>
        <v>309665095635.92889</v>
      </c>
      <c r="AR116">
        <f>IF(ISBLANK(Calculations!AR116),"",Calculations!AR116)</f>
        <v>311858754505.92871</v>
      </c>
      <c r="AS116">
        <f>IF(ISBLANK(Calculations!AS116),"",Calculations!AS116)</f>
        <v>314069221726.5697</v>
      </c>
      <c r="AT116">
        <f>IF(ISBLANK(Calculations!AT116),"",Calculations!AT116)</f>
        <v>316300998032.51465</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0.55352073572404992</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0.40281171509791908</v>
      </c>
      <c r="K121">
        <f>IF(ISBLANK(Calculations!K121),"",Calculations!K121)</f>
        <v>0.55352073572404992</v>
      </c>
      <c r="L121" t="str">
        <f>IF(ISBLANK(Calculations!L121),"",Calculations!L121)</f>
        <v>RESIDENTIAL</v>
      </c>
      <c r="M121" t="str">
        <f>IF(ISBLANK(Calculations!M121),"",Calculations!M121)</f>
        <v>other</v>
      </c>
      <c r="N121" t="str">
        <f>IF(ISBLANK(Calculations!N121),"",Calculations!N121)</f>
        <v>electricity</v>
      </c>
      <c r="O121">
        <f t="shared" si="1"/>
        <v>8401051647488.4424</v>
      </c>
      <c r="P121">
        <f>IF(ISBLANK(Calculations!P121),"",Calculations!P121)-(SUMIFS(BDEQ!B:B,BDEQ!$AG:$AG,About!$B$2,BDEQ!$AH:$AH,$I121)*BDEQ!$C$2*$J121*$K121)</f>
        <v>8401051647488.4424</v>
      </c>
      <c r="Q121">
        <f>IF(ISBLANK(Calculations!Q121),"",Calculations!Q121)-(SUMIFS(BDEQ!C:C,BDEQ!$AG:$AG,About!$B$2,BDEQ!$AH:$AH,$I121)*BDEQ!$C$2*$J121*$K121)</f>
        <v>8401051647488.4424</v>
      </c>
      <c r="R121">
        <f>IF(ISBLANK(Calculations!R121),"",Calculations!R121)-(SUMIFS(BDEQ!D:D,BDEQ!$AG:$AG,About!$B$2,BDEQ!$AH:$AH,$I121)*BDEQ!$C$2*$J121*$K121)</f>
        <v>8499568650526.126</v>
      </c>
      <c r="S121">
        <f>IF(ISBLANK(Calculations!S121),"",Calculations!S121)-(SUMIFS(BDEQ!E:E,BDEQ!$AG:$AG,About!$B$2,BDEQ!$AH:$AH,$I121)*BDEQ!$C$2*$J121*$K121)</f>
        <v>8606118231643.1611</v>
      </c>
      <c r="T121">
        <f>IF(ISBLANK(Calculations!T121),"",Calculations!T121)-(SUMIFS(BDEQ!F:F,BDEQ!$AG:$AG,About!$B$2,BDEQ!$AH:$AH,$I121)*BDEQ!$C$2*$J121*$K121)</f>
        <v>8718194885579.9668</v>
      </c>
      <c r="U121">
        <f>IF(ISBLANK(Calculations!U121),"",Calculations!U121)-(SUMIFS(BDEQ!G:G,BDEQ!$AG:$AG,About!$B$2,BDEQ!$AH:$AH,$I121)*BDEQ!$C$2*$J121*$K121)</f>
        <v>8828807649819.6895</v>
      </c>
      <c r="V121">
        <f>IF(ISBLANK(Calculations!V121),"",Calculations!V121)-(SUMIFS(BDEQ!H:H,BDEQ!$AG:$AG,About!$B$2,BDEQ!$AH:$AH,$I121)*BDEQ!$C$2*$J121*$K121)</f>
        <v>8932291881625.5176</v>
      </c>
      <c r="W121">
        <f>IF(ISBLANK(Calculations!W121),"",Calculations!W121)-(SUMIFS(BDEQ!I:I,BDEQ!$AG:$AG,About!$B$2,BDEQ!$AH:$AH,$I121)*BDEQ!$C$2*$J121*$K121)</f>
        <v>9044564083983.6211</v>
      </c>
      <c r="X121">
        <f>IF(ISBLANK(Calculations!X121),"",Calculations!X121)-(SUMIFS(BDEQ!J:J,BDEQ!$AG:$AG,About!$B$2,BDEQ!$AH:$AH,$I121)*BDEQ!$C$2*$J121*$K121)</f>
        <v>9159440160239.3477</v>
      </c>
      <c r="Y121">
        <f>IF(ISBLANK(Calculations!Y121),"",Calculations!Y121)-(SUMIFS(BDEQ!K:K,BDEQ!$AG:$AG,About!$B$2,BDEQ!$AH:$AH,$I121)*BDEQ!$C$2*$J121*$K121)</f>
        <v>9266182629347.4355</v>
      </c>
      <c r="Z121">
        <f>IF(ISBLANK(Calculations!Z121),"",Calculations!Z121)-(SUMIFS(BDEQ!L:L,BDEQ!$AG:$AG,About!$B$2,BDEQ!$AH:$AH,$I121)*BDEQ!$C$2*$J121*$K121)</f>
        <v>9364394333637.3086</v>
      </c>
      <c r="AA121">
        <f>IF(ISBLANK(Calculations!AA121),"",Calculations!AA121)-(SUMIFS(BDEQ!M:M,BDEQ!$AG:$AG,About!$B$2,BDEQ!$AH:$AH,$I121)*BDEQ!$C$2*$J121*$K121)</f>
        <v>9466508990957.9102</v>
      </c>
      <c r="AB121">
        <f>IF(ISBLANK(Calculations!AB121),"",Calculations!AB121)-(SUMIFS(BDEQ!N:N,BDEQ!$AG:$AG,About!$B$2,BDEQ!$AH:$AH,$I121)*BDEQ!$C$2*$J121*$K121)</f>
        <v>9571039921412.2168</v>
      </c>
      <c r="AC121">
        <f>IF(ISBLANK(Calculations!AC121),"",Calculations!AC121)-(SUMIFS(BDEQ!O:O,BDEQ!$AG:$AG,About!$B$2,BDEQ!$AH:$AH,$I121)*BDEQ!$C$2*$J121*$K121)</f>
        <v>9681387298406.4102</v>
      </c>
      <c r="AD121">
        <f>IF(ISBLANK(Calculations!AD121),"",Calculations!AD121)-(SUMIFS(BDEQ!P:P,BDEQ!$AG:$AG,About!$B$2,BDEQ!$AH:$AH,$I121)*BDEQ!$C$2*$J121*$K121)</f>
        <v>9800797556964.3398</v>
      </c>
      <c r="AE121">
        <f>IF(ISBLANK(Calculations!AE121),"",Calculations!AE121)-(SUMIFS(BDEQ!Q:Q,BDEQ!$AG:$AG,About!$B$2,BDEQ!$AH:$AH,$I121)*BDEQ!$C$2*$J121*$K121)</f>
        <v>9927745341418.2441</v>
      </c>
      <c r="AF121">
        <f>IF(ISBLANK(Calculations!AF121),"",Calculations!AF121)-(SUMIFS(BDEQ!R:R,BDEQ!$AG:$AG,About!$B$2,BDEQ!$AH:$AH,$I121)*BDEQ!$C$2*$J121*$K121)</f>
        <v>10056142534602.488</v>
      </c>
      <c r="AG121">
        <f>IF(ISBLANK(Calculations!AG121),"",Calculations!AG121)-(SUMIFS(BDEQ!S:S,BDEQ!$AG:$AG,About!$B$2,BDEQ!$AH:$AH,$I121)*BDEQ!$C$2*$J121*$K121)</f>
        <v>10179518936395.033</v>
      </c>
      <c r="AH121">
        <f>IF(ISBLANK(Calculations!AH121),"",Calculations!AH121)-(SUMIFS(BDEQ!T:T,BDEQ!$AG:$AG,About!$B$2,BDEQ!$AH:$AH,$I121)*BDEQ!$C$2*$J121*$K121)</f>
        <v>10311425378184.646</v>
      </c>
      <c r="AI121">
        <f>IF(ISBLANK(Calculations!AI121),"",Calculations!AI121)-(SUMIFS(BDEQ!U:U,BDEQ!$AG:$AG,About!$B$2,BDEQ!$AH:$AH,$I121)*BDEQ!$C$2*$J121*$K121)</f>
        <v>10437292414153.566</v>
      </c>
      <c r="AJ121">
        <f>IF(ISBLANK(Calculations!AJ121),"",Calculations!AJ121)-(SUMIFS(BDEQ!V:V,BDEQ!$AG:$AG,About!$B$2,BDEQ!$AH:$AH,$I121)*BDEQ!$C$2*$J121*$K121)</f>
        <v>10552310410804.418</v>
      </c>
      <c r="AK121">
        <f>IF(ISBLANK(Calculations!AK121),"",Calculations!AK121)-(SUMIFS(BDEQ!W:W,BDEQ!$AG:$AG,About!$B$2,BDEQ!$AH:$AH,$I121)*BDEQ!$C$2*$J121*$K121)</f>
        <v>10646309786982.209</v>
      </c>
      <c r="AL121">
        <f>IF(ISBLANK(Calculations!AL121),"",Calculations!AL121)-(SUMIFS(BDEQ!X:X,BDEQ!$AG:$AG,About!$B$2,BDEQ!$AH:$AH,$I121)*BDEQ!$C$2*$J121*$K121)</f>
        <v>10734437166907.666</v>
      </c>
      <c r="AM121">
        <f>IF(ISBLANK(Calculations!AM121),"",Calculations!AM121)-(SUMIFS(BDEQ!Y:Y,BDEQ!$AG:$AG,About!$B$2,BDEQ!$AH:$AH,$I121)*BDEQ!$C$2*$J121*$K121)</f>
        <v>10822350139794.842</v>
      </c>
      <c r="AN121">
        <f>IF(ISBLANK(Calculations!AN121),"",Calculations!AN121)-(SUMIFS(BDEQ!Z:Z,BDEQ!$AG:$AG,About!$B$2,BDEQ!$AH:$AH,$I121)*BDEQ!$C$2*$J121*$K121)</f>
        <v>10907723230952.262</v>
      </c>
      <c r="AO121">
        <f>IF(ISBLANK(Calculations!AO121),"",Calculations!AO121)-(SUMIFS(BDEQ!AA:AA,BDEQ!$AG:$AG,About!$B$2,BDEQ!$AH:$AH,$I121)*BDEQ!$C$2*$J121*$K121)</f>
        <v>10991359205311.283</v>
      </c>
      <c r="AP121">
        <f>IF(ISBLANK(Calculations!AP121),"",Calculations!AP121)-(SUMIFS(BDEQ!AB:AB,BDEQ!$AG:$AG,About!$B$2,BDEQ!$AH:$AH,$I121)*BDEQ!$C$2*$J121*$K121)</f>
        <v>11065577133566.004</v>
      </c>
      <c r="AQ121">
        <f>IF(ISBLANK(Calculations!AQ121),"",Calculations!AQ121)-(SUMIFS(BDEQ!AC:AC,BDEQ!$AG:$AG,About!$B$2,BDEQ!$AH:$AH,$I121)*BDEQ!$C$2*$J121*$K121)</f>
        <v>11130627661478.215</v>
      </c>
      <c r="AR121">
        <f>IF(ISBLANK(Calculations!AR121),"",Calculations!AR121)-(SUMIFS(BDEQ!AD:AD,BDEQ!$AG:$AG,About!$B$2,BDEQ!$AH:$AH,$I121)*BDEQ!$C$2*$J121*$K121)</f>
        <v>11184962542869.795</v>
      </c>
      <c r="AS121">
        <f>IF(ISBLANK(Calculations!AS121),"",Calculations!AS121)-(SUMIFS(BDEQ!AE:AE,BDEQ!$AG:$AG,About!$B$2,BDEQ!$AH:$AH,$I121)*BDEQ!$C$2*$J121*$K121)</f>
        <v>11235153911648.641</v>
      </c>
      <c r="AT121">
        <f>IF(ISBLANK(Calculations!AT121),"",Calculations!AT121)-(SUMIFS(BDEQ!AF:AF,BDEQ!$AG:$AG,About!$B$2,BDEQ!$AH:$AH,$I121)*BDEQ!$C$2*$J121*$K121)</f>
        <v>11279592523529.383</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0.55352073572404992</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0.55352073572404992</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0.55352073572404992</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0.55352073572404992</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0.55352073572404992</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0.55352073572404992</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0.55352073572404992</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0.55352073572404992</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0.55352073572404992</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2.9124534747204184E-2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711133764922.48462</v>
      </c>
      <c r="P134">
        <f>IF(ISBLANK(Calculations!P134),"",Calculations!P134)</f>
        <v>711133764922.48462</v>
      </c>
      <c r="Q134">
        <f>IF(ISBLANK(Calculations!Q134),"",Calculations!Q134)</f>
        <v>711133764922.48462</v>
      </c>
      <c r="R134">
        <f>IF(ISBLANK(Calculations!R134),"",Calculations!R134)</f>
        <v>714401016904.8739</v>
      </c>
      <c r="S134">
        <f>IF(ISBLANK(Calculations!S134),"",Calculations!S134)</f>
        <v>717358881594.7887</v>
      </c>
      <c r="T134">
        <f>IF(ISBLANK(Calculations!T134),"",Calculations!T134)</f>
        <v>719900355510.48132</v>
      </c>
      <c r="U134">
        <f>IF(ISBLANK(Calculations!U134),"",Calculations!U134)</f>
        <v>722261676746.17615</v>
      </c>
      <c r="V134">
        <f>IF(ISBLANK(Calculations!V134),"",Calculations!V134)</f>
        <v>724447888375.25525</v>
      </c>
      <c r="W134">
        <f>IF(ISBLANK(Calculations!W134),"",Calculations!W134)</f>
        <v>726583899288.25916</v>
      </c>
      <c r="X134">
        <f>IF(ISBLANK(Calculations!X134),"",Calculations!X134)</f>
        <v>728862374200.01917</v>
      </c>
      <c r="Y134">
        <f>IF(ISBLANK(Calculations!Y134),"",Calculations!Y134)</f>
        <v>731088897636.57214</v>
      </c>
      <c r="Z134">
        <f>IF(ISBLANK(Calculations!Z134),"",Calculations!Z134)</f>
        <v>733214691887.52771</v>
      </c>
      <c r="AA134">
        <f>IF(ISBLANK(Calculations!AA134),"",Calculations!AA134)</f>
        <v>735341721932.41785</v>
      </c>
      <c r="AB134">
        <f>IF(ISBLANK(Calculations!AB134),"",Calculations!AB134)</f>
        <v>737204356451.5553</v>
      </c>
      <c r="AC134">
        <f>IF(ISBLANK(Calculations!AC134),"",Calculations!AC134)</f>
        <v>738912774624.17712</v>
      </c>
      <c r="AD134">
        <f>IF(ISBLANK(Calculations!AD134),"",Calculations!AD134)</f>
        <v>740372043062.70569</v>
      </c>
      <c r="AE134">
        <f>IF(ISBLANK(Calculations!AE134),"",Calculations!AE134)</f>
        <v>741711834279.38147</v>
      </c>
      <c r="AF134">
        <f>IF(ISBLANK(Calculations!AF134),"",Calculations!AF134)</f>
        <v>742671308917.23499</v>
      </c>
      <c r="AG134">
        <f>IF(ISBLANK(Calculations!AG134),"",Calculations!AG134)</f>
        <v>743411465985.27539</v>
      </c>
      <c r="AH134">
        <f>IF(ISBLANK(Calculations!AH134),"",Calculations!AH134)</f>
        <v>744200536428.51648</v>
      </c>
      <c r="AI134">
        <f>IF(ISBLANK(Calculations!AI134),"",Calculations!AI134)</f>
        <v>744902484972.10364</v>
      </c>
      <c r="AJ134">
        <f>IF(ISBLANK(Calculations!AJ134),"",Calculations!AJ134)</f>
        <v>745674663956.37158</v>
      </c>
      <c r="AK134">
        <f>IF(ISBLANK(Calculations!AK134),"",Calculations!AK134)</f>
        <v>746373586468.36975</v>
      </c>
      <c r="AL134">
        <f>IF(ISBLANK(Calculations!AL134),"",Calculations!AL134)</f>
        <v>747107923708.4751</v>
      </c>
      <c r="AM134">
        <f>IF(ISBLANK(Calculations!AM134),"",Calculations!AM134)</f>
        <v>747836030076.36047</v>
      </c>
      <c r="AN134">
        <f>IF(ISBLANK(Calculations!AN134),"",Calculations!AN134)</f>
        <v>748762488904.11951</v>
      </c>
      <c r="AO134">
        <f>IF(ISBLANK(Calculations!AO134),"",Calculations!AO134)</f>
        <v>749601152214.47241</v>
      </c>
      <c r="AP134">
        <f>IF(ISBLANK(Calculations!AP134),"",Calculations!AP134)</f>
        <v>750543720134.72437</v>
      </c>
      <c r="AQ134">
        <f>IF(ISBLANK(Calculations!AQ134),"",Calculations!AQ134)</f>
        <v>751388628116.56006</v>
      </c>
      <c r="AR134">
        <f>IF(ISBLANK(Calculations!AR134),"",Calculations!AR134)</f>
        <v>752173885955.0083</v>
      </c>
      <c r="AS134">
        <f>IF(ISBLANK(Calculations!AS134),"",Calculations!AS134)</f>
        <v>752940187915.31091</v>
      </c>
      <c r="AT134">
        <f>IF(ISBLANK(Calculations!AT134),"",Calculations!AT134)</f>
        <v>753645065282.63794</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0.41699475383591411</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10236387217164.02</v>
      </c>
      <c r="P136">
        <f>IF(ISBLANK(Calculations!P136),"",Calculations!P136)</f>
        <v>10236387217164.02</v>
      </c>
      <c r="Q136">
        <f>IF(ISBLANK(Calculations!Q136),"",Calculations!Q136)</f>
        <v>10236387217164.02</v>
      </c>
      <c r="R136">
        <f>IF(ISBLANK(Calculations!R136),"",Calculations!R136)</f>
        <v>10206371188545.34</v>
      </c>
      <c r="S136" s="99">
        <f>IF(ISBLANK(Calculations!S136),"",Calculations!S136 + ('IRA Buildings Changes'!$F$38/($AB$133-$R$133)*(S133-$R$133)))</f>
        <v>10159823359362.83</v>
      </c>
      <c r="T136" s="99">
        <f>IF(ISBLANK(Calculations!T136),"",Calculations!T136 + ('IRA Buildings Changes'!$F$38/($AB$133-$R$133)*(T133-$R$133)))</f>
        <v>10108440108564.479</v>
      </c>
      <c r="U136" s="99">
        <f>IF(ISBLANK(Calculations!U136),"",Calculations!U136 + ('IRA Buildings Changes'!$F$38/($AB$133-$R$133)*(U133-$R$133)))</f>
        <v>10055622634203.871</v>
      </c>
      <c r="V136" s="99">
        <f>IF(ISBLANK(Calculations!V136),"",Calculations!V136 + ('IRA Buildings Changes'!$F$38/($AB$133-$R$133)*(V133-$R$133)))</f>
        <v>10001945753190.506</v>
      </c>
      <c r="W136" s="99">
        <f>IF(ISBLANK(Calculations!W136),"",Calculations!W136 + ('IRA Buildings Changes'!$F$38/($AB$133-$R$133)*(W133-$R$133)))</f>
        <v>9949643892403.2988</v>
      </c>
      <c r="X136" s="99">
        <f>IF(ISBLANK(Calculations!X136),"",Calculations!X136 + ('IRA Buildings Changes'!$F$38/($AB$133-$R$133)*(X133-$R$133)))</f>
        <v>9902396000726.3789</v>
      </c>
      <c r="Y136" s="99">
        <f>IF(ISBLANK(Calculations!Y136),"",Calculations!Y136 + ('IRA Buildings Changes'!$F$38/($AB$133-$R$133)*(Y133-$R$133)))</f>
        <v>9858915279279.4844</v>
      </c>
      <c r="Z136" s="99">
        <f>IF(ISBLANK(Calculations!Z136),"",Calculations!Z136 + ('IRA Buildings Changes'!$F$38/($AB$133-$R$133)*(Z133-$R$133)))</f>
        <v>9820098313182.998</v>
      </c>
      <c r="AA136" s="99">
        <f>IF(ISBLANK(Calculations!AA136),"",Calculations!AA136 + ('IRA Buildings Changes'!$F$38/($AB$133-$R$133)*(AA133-$R$133)))</f>
        <v>9788307601073.2559</v>
      </c>
      <c r="AB136" s="98">
        <f>IF(ISBLANK(Calculations!AB136),"",Calculations!AB136 + 'IRA Buildings Changes'!F38)</f>
        <v>9761346672760.8828</v>
      </c>
      <c r="AC136" s="99">
        <f>IF(ISBLANK(Calculations!AC136),"",Calculations!AC136 + 'IRA Buildings Changes'!$F$38)</f>
        <v>9754845616859.293</v>
      </c>
      <c r="AD136" s="99">
        <f>IF(ISBLANK(Calculations!AD136),"",Calculations!AD136 + 'IRA Buildings Changes'!$F$38)</f>
        <v>9754463393498.2871</v>
      </c>
      <c r="AE136" s="99">
        <f>IF(ISBLANK(Calculations!AE136),"",Calculations!AE136 + 'IRA Buildings Changes'!$F$38)</f>
        <v>9761288162645.3457</v>
      </c>
      <c r="AF136" s="99">
        <f>IF(ISBLANK(Calculations!AF136),"",Calculations!AF136 + 'IRA Buildings Changes'!$F$38)</f>
        <v>9770678174321.7461</v>
      </c>
      <c r="AG136" s="99">
        <f>IF(ISBLANK(Calculations!AG136),"",Calculations!AG136 + 'IRA Buildings Changes'!$F$38)</f>
        <v>9783231281398.6836</v>
      </c>
      <c r="AH136" s="99">
        <f>IF(ISBLANK(Calculations!AH136),"",Calculations!AH136 + 'IRA Buildings Changes'!$F$38)</f>
        <v>9800940911352.1836</v>
      </c>
      <c r="AI136" s="99">
        <f>IF(ISBLANK(Calculations!AI136),"",Calculations!AI136 + 'IRA Buildings Changes'!$F$38)</f>
        <v>9820543285284.9668</v>
      </c>
      <c r="AJ136" s="99">
        <f>IF(ISBLANK(Calculations!AJ136),"",Calculations!AJ136 + 'IRA Buildings Changes'!$F$38)</f>
        <v>9843026459215.6445</v>
      </c>
      <c r="AK136" s="99">
        <f>IF(ISBLANK(Calculations!AK136),"",Calculations!AK136 + 'IRA Buildings Changes'!$F$38)</f>
        <v>9865341018381.0605</v>
      </c>
      <c r="AL136" s="99">
        <f>IF(ISBLANK(Calculations!AL136),"",Calculations!AL136 + 'IRA Buildings Changes'!$F$38)</f>
        <v>9888346124450.5137</v>
      </c>
      <c r="AM136" s="99">
        <f>IF(ISBLANK(Calculations!AM136),"",Calculations!AM136 + 'IRA Buildings Changes'!$F$38)</f>
        <v>9911038917610.3613</v>
      </c>
      <c r="AN136" s="99">
        <f>IF(ISBLANK(Calculations!AN136),"",Calculations!AN136 + 'IRA Buildings Changes'!$F$38)</f>
        <v>9935925338615.8691</v>
      </c>
      <c r="AO136" s="99">
        <f>IF(ISBLANK(Calculations!AO136),"",Calculations!AO136 + 'IRA Buildings Changes'!$F$38)</f>
        <v>9959007043904.3926</v>
      </c>
      <c r="AP136" s="99">
        <f>IF(ISBLANK(Calculations!AP136),"",Calculations!AP136 + 'IRA Buildings Changes'!$F$38)</f>
        <v>9982887403439.2695</v>
      </c>
      <c r="AQ136" s="99">
        <f>IF(ISBLANK(Calculations!AQ136),"",Calculations!AQ136 + 'IRA Buildings Changes'!$F$38)</f>
        <v>10004904363423.551</v>
      </c>
      <c r="AR136" s="99">
        <f>IF(ISBLANK(Calculations!AR136),"",Calculations!AR136 + 'IRA Buildings Changes'!$F$38)</f>
        <v>10025677314175.797</v>
      </c>
      <c r="AS136" s="99">
        <f>IF(ISBLANK(Calculations!AS136),"",Calculations!AS136 + 'IRA Buildings Changes'!$F$38)</f>
        <v>10045853311334.961</v>
      </c>
      <c r="AT136" s="99">
        <f>IF(ISBLANK(Calculations!AT136),"",Calculations!AT136 + 'IRA Buildings Changes'!$F$38)</f>
        <v>10064928925353.594</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0.42745280369826061</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1763242815255.325</v>
      </c>
      <c r="P137">
        <f>IF(ISBLANK(Calculations!P137),"",Calculations!P137)</f>
        <v>1763242815255.325</v>
      </c>
      <c r="Q137">
        <f>IF(ISBLANK(Calculations!Q137),"",Calculations!Q137)</f>
        <v>1763242815255.325</v>
      </c>
      <c r="R137">
        <f>IF(ISBLANK(Calculations!R137),"",Calculations!R137)</f>
        <v>1793070514330.1709</v>
      </c>
      <c r="S137">
        <f>IF(ISBLANK(Calculations!S137),"",Calculations!S137)</f>
        <v>1822026210398.145</v>
      </c>
      <c r="T137">
        <f>IF(ISBLANK(Calculations!T137),"",Calculations!T137)</f>
        <v>1849692303872.3655</v>
      </c>
      <c r="U137">
        <f>IF(ISBLANK(Calculations!U137),"",Calculations!U137)</f>
        <v>1876486098885.9077</v>
      </c>
      <c r="V137">
        <f>IF(ISBLANK(Calculations!V137),"",Calculations!V137)</f>
        <v>1902260410231.0527</v>
      </c>
      <c r="W137">
        <f>IF(ISBLANK(Calculations!W137),"",Calculations!W137)</f>
        <v>1927128905463.8843</v>
      </c>
      <c r="X137">
        <f>IF(ISBLANK(Calculations!X137),"",Calculations!X137)</f>
        <v>1951470574602.9475</v>
      </c>
      <c r="Y137">
        <f>IF(ISBLANK(Calculations!Y137),"",Calculations!Y137)</f>
        <v>1974765327200.5017</v>
      </c>
      <c r="Z137">
        <f>IF(ISBLANK(Calculations!Z137),"",Calculations!Z137)</f>
        <v>1996996707631.7432</v>
      </c>
      <c r="AA137">
        <f>IF(ISBLANK(Calculations!AA137),"",Calculations!AA137)</f>
        <v>2018435116377.2112</v>
      </c>
      <c r="AB137">
        <f>IF(ISBLANK(Calculations!AB137),"",Calculations!AB137)</f>
        <v>2038592109522.7229</v>
      </c>
      <c r="AC137">
        <f>IF(ISBLANK(Calculations!AC137),"",Calculations!AC137)</f>
        <v>2057837977599.083</v>
      </c>
      <c r="AD137">
        <f>IF(ISBLANK(Calculations!AD137),"",Calculations!AD137)</f>
        <v>2075987266289.1062</v>
      </c>
      <c r="AE137">
        <f>IF(ISBLANK(Calculations!AE137),"",Calculations!AE137)</f>
        <v>2093288295389.5671</v>
      </c>
      <c r="AF137">
        <f>IF(ISBLANK(Calculations!AF137),"",Calculations!AF137)</f>
        <v>2108691505056.3901</v>
      </c>
      <c r="AG137">
        <f>IF(ISBLANK(Calculations!AG137),"",Calculations!AG137)</f>
        <v>2122186366964.4878</v>
      </c>
      <c r="AH137">
        <f>IF(ISBLANK(Calculations!AH137),"",Calculations!AH137)</f>
        <v>2134069632613.8362</v>
      </c>
      <c r="AI137">
        <f>IF(ISBLANK(Calculations!AI137),"",Calculations!AI137)</f>
        <v>2143849638201.7544</v>
      </c>
      <c r="AJ137">
        <f>IF(ISBLANK(Calculations!AJ137),"",Calculations!AJ137)</f>
        <v>2151935263471.2158</v>
      </c>
      <c r="AK137">
        <f>IF(ISBLANK(Calculations!AK137),"",Calculations!AK137)</f>
        <v>2158132874263.2925</v>
      </c>
      <c r="AL137">
        <f>IF(ISBLANK(Calculations!AL137),"",Calculations!AL137)</f>
        <v>2162992719337.3252</v>
      </c>
      <c r="AM137">
        <f>IF(ISBLANK(Calculations!AM137),"",Calculations!AM137)</f>
        <v>2166841936687.9629</v>
      </c>
      <c r="AN137">
        <f>IF(ISBLANK(Calculations!AN137),"",Calculations!AN137)</f>
        <v>2170562477504.5603</v>
      </c>
      <c r="AO137">
        <f>IF(ISBLANK(Calculations!AO137),"",Calculations!AO137)</f>
        <v>2173844438929.1533</v>
      </c>
      <c r="AP137">
        <f>IF(ISBLANK(Calculations!AP137),"",Calculations!AP137)</f>
        <v>2177383155547.6396</v>
      </c>
      <c r="AQ137">
        <f>IF(ISBLANK(Calculations!AQ137),"",Calculations!AQ137)</f>
        <v>2180867994670.2385</v>
      </c>
      <c r="AR137">
        <f>IF(ISBLANK(Calculations!AR137),"",Calculations!AR137)</f>
        <v>2184454407808.6204</v>
      </c>
      <c r="AS137">
        <f>IF(ISBLANK(Calculations!AS137),"",Calculations!AS137)</f>
        <v>2188236107418.2671</v>
      </c>
      <c r="AT137">
        <f>IF(ISBLANK(Calculations!AT137),"",Calculations!AT137)</f>
        <v>2192056270407.6062</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1581000000000</v>
      </c>
      <c r="P139">
        <f>IF(ISBLANK(Calculations!P139),"",Calculations!P139)</f>
        <v>1581000000000</v>
      </c>
      <c r="Q139">
        <f>IF(ISBLANK(Calculations!Q139),"",Calculations!Q139)</f>
        <v>1581000000000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16000000000</v>
      </c>
      <c r="P140">
        <f>IF(ISBLANK(Calculations!P140),"",Calculations!P140)</f>
        <v>16000000000</v>
      </c>
      <c r="Q140">
        <f>IF(ISBLANK(Calculations!Q140),"",Calculations!Q140)</f>
        <v>16000000000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996000000000</v>
      </c>
      <c r="P142">
        <f>IF(ISBLANK(Calculations!P142),"",Calculations!P142)</f>
        <v>996000000000</v>
      </c>
      <c r="Q142">
        <f>IF(ISBLANK(Calculations!Q142),"",Calculations!Q142)</f>
        <v>996000000000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0.18267257463052117</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4460316254753.4355</v>
      </c>
      <c r="P147">
        <f>IF(ISBLANK(Calculations!P147),"",Calculations!P147)</f>
        <v>4460316254753.4355</v>
      </c>
      <c r="Q147">
        <f>IF(ISBLANK(Calculations!Q147),"",Calculations!Q147)</f>
        <v>4460316254753.4355</v>
      </c>
      <c r="R147">
        <f>IF(ISBLANK(Calculations!R147),"",Calculations!R147)</f>
        <v>4485852518999.3184</v>
      </c>
      <c r="S147" s="99">
        <f>IF(ISBLANK(Calculations!S147),"",Calculations!S147+('IRA Buildings Changes'!$E$38/($AB$146-$R$146)*(S146-$R$146)))</f>
        <v>4484984304684.0957</v>
      </c>
      <c r="T147" s="99">
        <f>IF(ISBLANK(Calculations!T147),"",Calculations!T147+('IRA Buildings Changes'!$E$38/($AB$146-$R$146)*(T146-$R$146)))</f>
        <v>4478679724679.0176</v>
      </c>
      <c r="U147" s="99">
        <f>IF(ISBLANK(Calculations!U147),"",Calculations!U147+('IRA Buildings Changes'!$E$38/($AB$146-$R$146)*(U146-$R$146)))</f>
        <v>4467201474059.6963</v>
      </c>
      <c r="V147" s="99">
        <f>IF(ISBLANK(Calculations!V147),"",Calculations!V147+('IRA Buildings Changes'!$E$38/($AB$146-$R$146)*(V146-$R$146)))</f>
        <v>4450692736355.9482</v>
      </c>
      <c r="W147" s="99">
        <f>IF(ISBLANK(Calculations!W147),"",Calculations!W147+('IRA Buildings Changes'!$E$38/($AB$146-$R$146)*(W146-$R$146)))</f>
        <v>4429902466939.7686</v>
      </c>
      <c r="X147" s="99">
        <f>IF(ISBLANK(Calculations!X147),"",Calculations!X147+('IRA Buildings Changes'!$E$38/($AB$146-$R$146)*(X146-$R$146)))</f>
        <v>4405083008049.416</v>
      </c>
      <c r="Y147" s="99">
        <f>IF(ISBLANK(Calculations!Y147),"",Calculations!Y147+('IRA Buildings Changes'!$E$38/($AB$146-$R$146)*(Y146-$R$146)))</f>
        <v>4375666014539.5596</v>
      </c>
      <c r="Z147" s="99">
        <f>IF(ISBLANK(Calculations!Z147),"",Calculations!Z147+('IRA Buildings Changes'!$E$38/($AB$146-$R$146)*(Z146-$R$146)))</f>
        <v>4341960583627.3203</v>
      </c>
      <c r="AA147" s="99">
        <f>IF(ISBLANK(Calculations!AA147),"",Calculations!AA147+('IRA Buildings Changes'!$E$38/($AB$146-$R$146)*(AA146-$R$146)))</f>
        <v>4308176406764.5693</v>
      </c>
      <c r="AB147" s="98">
        <f>IF(ISBLANK(Calculations!AB147),"",Calculations!AB147 + 'IRA Buildings Changes'!E38)</f>
        <v>4274731225544.2896</v>
      </c>
      <c r="AC147" s="99">
        <f>IF(ISBLANK(Calculations!AC147),"",Calculations!AC147  + 'IRA Buildings Changes'!$E$38)</f>
        <v>4264884530264.6089</v>
      </c>
      <c r="AD147" s="99">
        <f>IF(ISBLANK(Calculations!AD147),"",Calculations!AD147  + 'IRA Buildings Changes'!$E$38)</f>
        <v>4255596405230.1763</v>
      </c>
      <c r="AE147" s="99">
        <f>IF(ISBLANK(Calculations!AE147),"",Calculations!AE147  + 'IRA Buildings Changes'!$E$38)</f>
        <v>4248721756093.606</v>
      </c>
      <c r="AF147" s="99">
        <f>IF(ISBLANK(Calculations!AF147),"",Calculations!AF147  + 'IRA Buildings Changes'!$E$38)</f>
        <v>4243593123284.7554</v>
      </c>
      <c r="AG147" s="99">
        <f>IF(ISBLANK(Calculations!AG147),"",Calculations!AG147  + 'IRA Buildings Changes'!$E$38)</f>
        <v>4240141268127.564</v>
      </c>
      <c r="AH147" s="99">
        <f>IF(ISBLANK(Calculations!AH147),"",Calculations!AH147  + 'IRA Buildings Changes'!$E$38)</f>
        <v>4240832147713.7661</v>
      </c>
      <c r="AI147" s="99">
        <f>IF(ISBLANK(Calculations!AI147),"",Calculations!AI147  + 'IRA Buildings Changes'!$E$38)</f>
        <v>4245164771881.1265</v>
      </c>
      <c r="AJ147" s="99">
        <f>IF(ISBLANK(Calculations!AJ147),"",Calculations!AJ147  + 'IRA Buildings Changes'!$E$38)</f>
        <v>4252998503547.3081</v>
      </c>
      <c r="AK147" s="99">
        <f>IF(ISBLANK(Calculations!AK147),"",Calculations!AK147  + 'IRA Buildings Changes'!$E$38)</f>
        <v>4264134449647.7271</v>
      </c>
      <c r="AL147" s="99">
        <f>IF(ISBLANK(Calculations!AL147),"",Calculations!AL147  + 'IRA Buildings Changes'!$E$38)</f>
        <v>4278584415853.3071</v>
      </c>
      <c r="AM147" s="99">
        <f>IF(ISBLANK(Calculations!AM147),"",Calculations!AM147  + 'IRA Buildings Changes'!$E$38)</f>
        <v>4297444751710.9829</v>
      </c>
      <c r="AN147" s="99">
        <f>IF(ISBLANK(Calculations!AN147),"",Calculations!AN147  + 'IRA Buildings Changes'!$E$38)</f>
        <v>4319865229031.4146</v>
      </c>
      <c r="AO147" s="99">
        <f>IF(ISBLANK(Calculations!AO147),"",Calculations!AO147  + 'IRA Buildings Changes'!$E$38)</f>
        <v>4346116930698.0425</v>
      </c>
      <c r="AP147" s="99">
        <f>IF(ISBLANK(Calculations!AP147),"",Calculations!AP147  + 'IRA Buildings Changes'!$E$38)</f>
        <v>4376494636381.1382</v>
      </c>
      <c r="AQ147" s="99">
        <f>IF(ISBLANK(Calculations!AQ147),"",Calculations!AQ147  + 'IRA Buildings Changes'!$E$38)</f>
        <v>4409738058326.834</v>
      </c>
      <c r="AR147" s="99">
        <f>IF(ISBLANK(Calculations!AR147),"",Calculations!AR147  + 'IRA Buildings Changes'!$E$38)</f>
        <v>4445606336260.9473</v>
      </c>
      <c r="AS147" s="99">
        <f>IF(ISBLANK(Calculations!AS147),"",Calculations!AS147  + 'IRA Buildings Changes'!$E$38)</f>
        <v>4484903706668.002</v>
      </c>
      <c r="AT147" s="99">
        <f>IF(ISBLANK(Calculations!AT147),"",Calculations!AT147  + 'IRA Buildings Changes'!$E$38)</f>
        <v>4526175910425.7559</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4.0910474425665325E-3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100427032620.12325</v>
      </c>
      <c r="P149">
        <f>IF(ISBLANK(Calculations!P149),"",Calculations!P149)</f>
        <v>100427032620.12325</v>
      </c>
      <c r="Q149">
        <f>IF(ISBLANK(Calculations!Q149),"",Calculations!Q149)</f>
        <v>100427032620.12325</v>
      </c>
      <c r="R149">
        <f>IF(ISBLANK(Calculations!R149),"",Calculations!R149)</f>
        <v>99403100814.199783</v>
      </c>
      <c r="S149">
        <f>IF(ISBLANK(Calculations!S149),"",Calculations!S149)</f>
        <v>98336774420.076797</v>
      </c>
      <c r="T149">
        <f>IF(ISBLANK(Calculations!T149),"",Calculations!T149)</f>
        <v>97203974067.056641</v>
      </c>
      <c r="U149">
        <f>IF(ISBLANK(Calculations!U149),"",Calculations!U149)</f>
        <v>95994061953.114639</v>
      </c>
      <c r="V149">
        <f>IF(ISBLANK(Calculations!V149),"",Calculations!V149)</f>
        <v>94705837938.555573</v>
      </c>
      <c r="W149">
        <f>IF(ISBLANK(Calculations!W149),"",Calculations!W149)</f>
        <v>93328087101.555908</v>
      </c>
      <c r="X149">
        <f>IF(ISBLANK(Calculations!X149),"",Calculations!X149)</f>
        <v>91866115337.820465</v>
      </c>
      <c r="Y149">
        <f>IF(ISBLANK(Calculations!Y149),"",Calculations!Y149)</f>
        <v>90319338317.332458</v>
      </c>
      <c r="Z149">
        <f>IF(ISBLANK(Calculations!Z149),"",Calculations!Z149)</f>
        <v>88683275482.809479</v>
      </c>
      <c r="AA149">
        <f>IF(ISBLANK(Calculations!AA149),"",Calculations!AA149)</f>
        <v>86946756939.60701</v>
      </c>
      <c r="AB149">
        <f>IF(ISBLANK(Calculations!AB149),"",Calculations!AB149)</f>
        <v>85107347112.513245</v>
      </c>
      <c r="AC149">
        <f>IF(ISBLANK(Calculations!AC149),"",Calculations!AC149)</f>
        <v>83167619692.99646</v>
      </c>
      <c r="AD149">
        <f>IF(ISBLANK(Calculations!AD149),"",Calculations!AD149)</f>
        <v>81134728064.966644</v>
      </c>
      <c r="AE149">
        <f>IF(ISBLANK(Calculations!AE149),"",Calculations!AE149)</f>
        <v>78993064658.300949</v>
      </c>
      <c r="AF149">
        <f>IF(ISBLANK(Calculations!AF149),"",Calculations!AF149)</f>
        <v>76757512820.140945</v>
      </c>
      <c r="AG149">
        <f>IF(ISBLANK(Calculations!AG149),"",Calculations!AG149)</f>
        <v>74435988578.325577</v>
      </c>
      <c r="AH149">
        <f>IF(ISBLANK(Calculations!AH149),"",Calculations!AH149)</f>
        <v>72048823262.432922</v>
      </c>
      <c r="AI149">
        <f>IF(ISBLANK(Calculations!AI149),"",Calculations!AI149)</f>
        <v>69618779015.0849</v>
      </c>
      <c r="AJ149">
        <f>IF(ISBLANK(Calculations!AJ149),"",Calculations!AJ149)</f>
        <v>67167378199.813423</v>
      </c>
      <c r="AK149">
        <f>IF(ISBLANK(Calculations!AK149),"",Calculations!AK149)</f>
        <v>64734126518.905174</v>
      </c>
      <c r="AL149">
        <f>IF(ISBLANK(Calculations!AL149),"",Calculations!AL149)</f>
        <v>62357933817.942993</v>
      </c>
      <c r="AM149">
        <f>IF(ISBLANK(Calculations!AM149),"",Calculations!AM149)</f>
        <v>60092144696.947128</v>
      </c>
      <c r="AN149">
        <f>IF(ISBLANK(Calculations!AN149),"",Calculations!AN149)</f>
        <v>57965548675.991714</v>
      </c>
      <c r="AO149">
        <f>IF(ISBLANK(Calculations!AO149),"",Calculations!AO149)</f>
        <v>56024159717.316727</v>
      </c>
      <c r="AP149">
        <f>IF(ISBLANK(Calculations!AP149),"",Calculations!AP149)</f>
        <v>54285384846.277382</v>
      </c>
      <c r="AQ149">
        <f>IF(ISBLANK(Calculations!AQ149),"",Calculations!AQ149)</f>
        <v>52761640964.62851</v>
      </c>
      <c r="AR149">
        <f>IF(ISBLANK(Calculations!AR149),"",Calculations!AR149)</f>
        <v>51456304573.673737</v>
      </c>
      <c r="AS149">
        <f>IF(ISBLANK(Calculations!AS149),"",Calculations!AS149)</f>
        <v>50363280660.454849</v>
      </c>
      <c r="AT149">
        <f>IF(ISBLANK(Calculations!AT149),"",Calculations!AT149)</f>
        <v>49466819074.772568</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3008827.8031706698</v>
      </c>
      <c r="S158">
        <f>IF(ISBLANK(Calculations!S158),"",Calculations!S158)</f>
        <v>3051552.5311705698</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0.12035191572130848</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2938632726167.189</v>
      </c>
      <c r="P160">
        <f>IF(ISBLANK(Calculations!P160),"",Calculations!P160)</f>
        <v>2938632726167.189</v>
      </c>
      <c r="Q160">
        <f>IF(ISBLANK(Calculations!Q160),"",Calculations!Q160)</f>
        <v>2938632726167.189</v>
      </c>
      <c r="R160">
        <f>IF(ISBLANK(Calculations!R160),"",Calculations!R160)</f>
        <v>2897488986174.3086</v>
      </c>
      <c r="S160">
        <f>IF(ISBLANK(Calculations!S160),"",Calculations!S160)</f>
        <v>2829229537155.9287</v>
      </c>
      <c r="T160">
        <f>IF(ISBLANK(Calculations!T160),"",Calculations!T160)</f>
        <v>2754688569614.5537</v>
      </c>
      <c r="U160">
        <f>IF(ISBLANK(Calculations!U160),"",Calculations!U160)</f>
        <v>2682004664987.7637</v>
      </c>
      <c r="V160">
        <f>IF(ISBLANK(Calculations!V160),"",Calculations!V160)</f>
        <v>2610403410800.8486</v>
      </c>
      <c r="W160">
        <f>IF(ISBLANK(Calculations!W160),"",Calculations!W160)</f>
        <v>2540947810235.9448</v>
      </c>
      <c r="X160">
        <f>IF(ISBLANK(Calculations!X160),"",Calculations!X160)</f>
        <v>2475580030593.1929</v>
      </c>
      <c r="Y160">
        <f>IF(ISBLANK(Calculations!Y160),"",Calculations!Y160)</f>
        <v>2416216991154.9277</v>
      </c>
      <c r="Z160">
        <f>IF(ISBLANK(Calculations!Z160),"",Calculations!Z160)</f>
        <v>2363418386459.3442</v>
      </c>
      <c r="AA160">
        <f>IF(ISBLANK(Calculations!AA160),"",Calculations!AA160)</f>
        <v>2318806208020.9761</v>
      </c>
      <c r="AB160">
        <f>IF(ISBLANK(Calculations!AB160),"",Calculations!AB160)</f>
        <v>2281902310857.4248</v>
      </c>
      <c r="AC160">
        <f>IF(ISBLANK(Calculations!AC160),"",Calculations!AC160)</f>
        <v>2251099966381.5493</v>
      </c>
      <c r="AD160">
        <f>IF(ISBLANK(Calculations!AD160),"",Calculations!AD160)</f>
        <v>2224332983064.5044</v>
      </c>
      <c r="AE160">
        <f>IF(ISBLANK(Calculations!AE160),"",Calculations!AE160)</f>
        <v>2200407855217.9561</v>
      </c>
      <c r="AF160">
        <f>IF(ISBLANK(Calculations!AF160),"",Calculations!AF160)</f>
        <v>2177891832867.2896</v>
      </c>
      <c r="AG160">
        <f>IF(ISBLANK(Calculations!AG160),"",Calculations!AG160)</f>
        <v>2157930599079.7615</v>
      </c>
      <c r="AH160">
        <f>IF(ISBLANK(Calculations!AH160),"",Calculations!AH160)</f>
        <v>2141127600061.5156</v>
      </c>
      <c r="AI160">
        <f>IF(ISBLANK(Calculations!AI160),"",Calculations!AI160)</f>
        <v>2126300567932.8215</v>
      </c>
      <c r="AJ160">
        <f>IF(ISBLANK(Calculations!AJ160),"",Calculations!AJ160)</f>
        <v>2112842332356.4175</v>
      </c>
      <c r="AK160">
        <f>IF(ISBLANK(Calculations!AK160),"",Calculations!AK160)</f>
        <v>2101884466152.2029</v>
      </c>
      <c r="AL160">
        <f>IF(ISBLANK(Calculations!AL160),"",Calculations!AL160)</f>
        <v>2094358991444.7393</v>
      </c>
      <c r="AM160">
        <f>IF(ISBLANK(Calculations!AM160),"",Calculations!AM160)</f>
        <v>2090010775231.4661</v>
      </c>
      <c r="AN160">
        <f>IF(ISBLANK(Calculations!AN160),"",Calculations!AN160)</f>
        <v>2088407328892.0889</v>
      </c>
      <c r="AO160">
        <f>IF(ISBLANK(Calculations!AO160),"",Calculations!AO160)</f>
        <v>2089434896727.9917</v>
      </c>
      <c r="AP160">
        <f>IF(ISBLANK(Calculations!AP160),"",Calculations!AP160)</f>
        <v>2092725981984.6125</v>
      </c>
      <c r="AQ160">
        <f>IF(ISBLANK(Calculations!AQ160),"",Calculations!AQ160)</f>
        <v>2098336672882.293</v>
      </c>
      <c r="AR160">
        <f>IF(ISBLANK(Calculations!AR160),"",Calculations!AR160)</f>
        <v>2106308037460.7217</v>
      </c>
      <c r="AS160">
        <f>IF(ISBLANK(Calculations!AS160),"",Calculations!AS160)</f>
        <v>2116773662071.3867</v>
      </c>
      <c r="AT160">
        <f>IF(ISBLANK(Calculations!AT160),"",Calculations!AT160)</f>
        <v>2129850739814.1377</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0.20846517659969518</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5090094217034.7568</v>
      </c>
      <c r="P173">
        <f>IF(ISBLANK(Calculations!P173),"",Calculations!P173)</f>
        <v>5090094217034.7568</v>
      </c>
      <c r="Q173">
        <f>IF(ISBLANK(Calculations!Q173),"",Calculations!Q173)</f>
        <v>5090094217034.7568</v>
      </c>
      <c r="R173">
        <f>IF(ISBLANK(Calculations!R173),"",Calculations!R173)</f>
        <v>5143745143491.7188</v>
      </c>
      <c r="S173">
        <f>IF(ISBLANK(Calculations!S173),"",Calculations!S173)</f>
        <v>5191631190612.3027</v>
      </c>
      <c r="T173">
        <f>IF(ISBLANK(Calculations!T173),"",Calculations!T173)</f>
        <v>5230170505218.8193</v>
      </c>
      <c r="U173">
        <f>IF(ISBLANK(Calculations!U173),"",Calculations!U173)</f>
        <v>5255814729215.6719</v>
      </c>
      <c r="V173">
        <f>IF(ISBLANK(Calculations!V173),"",Calculations!V173)</f>
        <v>5267975662520.4082</v>
      </c>
      <c r="W173">
        <f>IF(ISBLANK(Calculations!W173),"",Calculations!W173)</f>
        <v>5270481694063.7451</v>
      </c>
      <c r="X173">
        <f>IF(ISBLANK(Calculations!X173),"",Calculations!X173)</f>
        <v>5268312681936.3662</v>
      </c>
      <c r="Y173">
        <f>IF(ISBLANK(Calculations!Y173),"",Calculations!Y173)</f>
        <v>5264972491003.5322</v>
      </c>
      <c r="Z173">
        <f>IF(ISBLANK(Calculations!Z173),"",Calculations!Z173)</f>
        <v>5263347374215.2852</v>
      </c>
      <c r="AA173">
        <f>IF(ISBLANK(Calculations!AA173),"",Calculations!AA173)</f>
        <v>5266348330823.8164</v>
      </c>
      <c r="AB173">
        <f>IF(ISBLANK(Calculations!AB173),"",Calculations!AB173)</f>
        <v>5274366360270.7451</v>
      </c>
      <c r="AC173">
        <f>IF(ISBLANK(Calculations!AC173),"",Calculations!AC173)</f>
        <v>5288061360802.4707</v>
      </c>
      <c r="AD173">
        <f>IF(ISBLANK(Calculations!AD173),"",Calculations!AD173)</f>
        <v>5306972820838.9365</v>
      </c>
      <c r="AE173">
        <f>IF(ISBLANK(Calculations!AE173),"",Calculations!AE173)</f>
        <v>5329586143238.5732</v>
      </c>
      <c r="AF173">
        <f>IF(ISBLANK(Calculations!AF173),"",Calculations!AF173)</f>
        <v>5354129478022.5088</v>
      </c>
      <c r="AG173">
        <f>IF(ISBLANK(Calculations!AG173),"",Calculations!AG173)</f>
        <v>5380948886763.7588</v>
      </c>
      <c r="AH173">
        <f>IF(ISBLANK(Calculations!AH173),"",Calculations!AH173)</f>
        <v>5410653253350.5322</v>
      </c>
      <c r="AI173">
        <f>IF(ISBLANK(Calculations!AI173),"",Calculations!AI173)</f>
        <v>5442502543803.4912</v>
      </c>
      <c r="AJ173">
        <f>IF(ISBLANK(Calculations!AJ173),"",Calculations!AJ173)</f>
        <v>5475520888022.5869</v>
      </c>
      <c r="AK173">
        <f>IF(ISBLANK(Calculations!AK173),"",Calculations!AK173)</f>
        <v>5510664687802.127</v>
      </c>
      <c r="AL173">
        <f>IF(ISBLANK(Calculations!AL173),"",Calculations!AL173)</f>
        <v>5547745595862.8438</v>
      </c>
      <c r="AM173">
        <f>IF(ISBLANK(Calculations!AM173),"",Calculations!AM173)</f>
        <v>5587353772684.584</v>
      </c>
      <c r="AN173">
        <f>IF(ISBLANK(Calculations!AN173),"",Calculations!AN173)</f>
        <v>5629435544330.5293</v>
      </c>
      <c r="AO173">
        <f>IF(ISBLANK(Calculations!AO173),"",Calculations!AO173)</f>
        <v>5673744791938.2842</v>
      </c>
      <c r="AP173">
        <f>IF(ISBLANK(Calculations!AP173),"",Calculations!AP173)</f>
        <v>5720358322996.5889</v>
      </c>
      <c r="AQ173">
        <f>IF(ISBLANK(Calculations!AQ173),"",Calculations!AQ173)</f>
        <v>5768214864428.9336</v>
      </c>
      <c r="AR173">
        <f>IF(ISBLANK(Calculations!AR173),"",Calculations!AR173)</f>
        <v>5816723875215.1221</v>
      </c>
      <c r="AS173">
        <f>IF(ISBLANK(Calculations!AS173),"",Calculations!AS173)</f>
        <v>5866193072593.0674</v>
      </c>
      <c r="AT173">
        <f>IF(ISBLANK(Calculations!AT173),"",Calculations!AT173)</f>
        <v>5916046770213.6367</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0.32177951672747429</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7899043576626.0391</v>
      </c>
      <c r="P175">
        <f>IF(ISBLANK(Calculations!P175),"",Calculations!P175)</f>
        <v>7899043576626.0391</v>
      </c>
      <c r="Q175">
        <f>IF(ISBLANK(Calculations!Q175),"",Calculations!Q175)</f>
        <v>7899043576626.0391</v>
      </c>
      <c r="R175">
        <f>IF(ISBLANK(Calculations!R175),"",Calculations!R175)</f>
        <v>8017153298724.7822</v>
      </c>
      <c r="S175">
        <f>IF(ISBLANK(Calculations!S175),"",Calculations!S175)</f>
        <v>8128891788238.4375</v>
      </c>
      <c r="T175">
        <f>IF(ISBLANK(Calculations!T175),"",Calculations!T175)</f>
        <v>8234710510301.7979</v>
      </c>
      <c r="U175">
        <f>IF(ISBLANK(Calculations!U175),"",Calculations!U175)</f>
        <v>8334768364159.4004</v>
      </c>
      <c r="V175">
        <f>IF(ISBLANK(Calculations!V175),"",Calculations!V175)</f>
        <v>8432360566279.8115</v>
      </c>
      <c r="W175">
        <f>IF(ISBLANK(Calculations!W175),"",Calculations!W175)</f>
        <v>8531276257355.9229</v>
      </c>
      <c r="X175">
        <f>IF(ISBLANK(Calculations!X175),"",Calculations!X175)</f>
        <v>8633892030022.5332</v>
      </c>
      <c r="Y175">
        <f>IF(ISBLANK(Calculations!Y175),"",Calculations!Y175)</f>
        <v>8738106327989.9141</v>
      </c>
      <c r="Z175">
        <f>IF(ISBLANK(Calculations!Z175),"",Calculations!Z175)</f>
        <v>8843748659044.5605</v>
      </c>
      <c r="AA175">
        <f>IF(ISBLANK(Calculations!AA175),"",Calculations!AA175)</f>
        <v>8949689252578.4062</v>
      </c>
      <c r="AB175">
        <f>IF(ISBLANK(Calculations!AB175),"",Calculations!AB175)</f>
        <v>9054663707712.834</v>
      </c>
      <c r="AC175">
        <f>IF(ISBLANK(Calculations!AC175),"",Calculations!AC175)</f>
        <v>9160139327121.7383</v>
      </c>
      <c r="AD175">
        <f>IF(ISBLANK(Calculations!AD175),"",Calculations!AD175)</f>
        <v>9267697783041.6816</v>
      </c>
      <c r="AE175">
        <f>IF(ISBLANK(Calculations!AE175),"",Calculations!AE175)</f>
        <v>9375039518810.041</v>
      </c>
      <c r="AF175">
        <f>IF(ISBLANK(Calculations!AF175),"",Calculations!AF175)</f>
        <v>9481552226249.0449</v>
      </c>
      <c r="AG175">
        <f>IF(ISBLANK(Calculations!AG175),"",Calculations!AG175)</f>
        <v>9588978696383.1328</v>
      </c>
      <c r="AH175">
        <f>IF(ISBLANK(Calculations!AH175),"",Calculations!AH175)</f>
        <v>9697392502391.4961</v>
      </c>
      <c r="AI175">
        <f>IF(ISBLANK(Calculations!AI175),"",Calculations!AI175)</f>
        <v>9808586177400.3711</v>
      </c>
      <c r="AJ175">
        <f>IF(ISBLANK(Calculations!AJ175),"",Calculations!AJ175)</f>
        <v>9919589787608.1211</v>
      </c>
      <c r="AK175">
        <f>IF(ISBLANK(Calculations!AK175),"",Calculations!AK175)</f>
        <v>10030317485610.146</v>
      </c>
      <c r="AL175">
        <f>IF(ISBLANK(Calculations!AL175),"",Calculations!AL175)</f>
        <v>10140186556217.559</v>
      </c>
      <c r="AM175">
        <f>IF(ISBLANK(Calculations!AM175),"",Calculations!AM175)</f>
        <v>10251668885963.029</v>
      </c>
      <c r="AN175">
        <f>IF(ISBLANK(Calculations!AN175),"",Calculations!AN175)</f>
        <v>10363361310509.557</v>
      </c>
      <c r="AO175">
        <f>IF(ISBLANK(Calculations!AO175),"",Calculations!AO175)</f>
        <v>10477773703424.971</v>
      </c>
      <c r="AP175">
        <f>IF(ISBLANK(Calculations!AP175),"",Calculations!AP175)</f>
        <v>10592890801089.805</v>
      </c>
      <c r="AQ175">
        <f>IF(ISBLANK(Calculations!AQ175),"",Calculations!AQ175)</f>
        <v>10707072773588.031</v>
      </c>
      <c r="AR175">
        <f>IF(ISBLANK(Calculations!AR175),"",Calculations!AR175)</f>
        <v>10820941242362.949</v>
      </c>
      <c r="AS175">
        <f>IF(ISBLANK(Calculations!AS175),"",Calculations!AS175)</f>
        <v>10934495790458.127</v>
      </c>
      <c r="AT175">
        <f>IF(ISBLANK(Calculations!AT175),"",Calculations!AT175)</f>
        <v>11047741304945.055</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2.952759599363022E-2</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121801333473.72466</v>
      </c>
      <c r="P176">
        <f>IF(ISBLANK(Calculations!P176),"",Calculations!P176)</f>
        <v>121801333473.72466</v>
      </c>
      <c r="Q176">
        <f>IF(ISBLANK(Calculations!Q176),"",Calculations!Q176)</f>
        <v>121801333473.72466</v>
      </c>
      <c r="R176">
        <f>IF(ISBLANK(Calculations!R176),"",Calculations!R176)</f>
        <v>116487880059.27209</v>
      </c>
      <c r="S176">
        <f>IF(ISBLANK(Calculations!S176),"",Calculations!S176)</f>
        <v>111145112226.12691</v>
      </c>
      <c r="T176">
        <f>IF(ISBLANK(Calculations!T176),"",Calculations!T176)</f>
        <v>105869342442.40605</v>
      </c>
      <c r="U176">
        <f>IF(ISBLANK(Calculations!U176),"",Calculations!U176)</f>
        <v>100784484561.7233</v>
      </c>
      <c r="V176">
        <f>IF(ISBLANK(Calculations!V176),"",Calculations!V176)</f>
        <v>96038309117.885208</v>
      </c>
      <c r="W176">
        <f>IF(ISBLANK(Calculations!W176),"",Calculations!W176)</f>
        <v>91768684112.301193</v>
      </c>
      <c r="X176">
        <f>IF(ISBLANK(Calculations!X176),"",Calculations!X176)</f>
        <v>88099764179.221268</v>
      </c>
      <c r="Y176">
        <f>IF(ISBLANK(Calculations!Y176),"",Calculations!Y176)</f>
        <v>85066427358.759964</v>
      </c>
      <c r="Z176">
        <f>IF(ISBLANK(Calculations!Z176),"",Calculations!Z176)</f>
        <v>82675406859.828857</v>
      </c>
      <c r="AA176">
        <f>IF(ISBLANK(Calculations!AA176),"",Calculations!AA176)</f>
        <v>80877527805.376328</v>
      </c>
      <c r="AB176">
        <f>IF(ISBLANK(Calculations!AB176),"",Calculations!AB176)</f>
        <v>79561724717.121292</v>
      </c>
      <c r="AC176">
        <f>IF(ISBLANK(Calculations!AC176),"",Calculations!AC176)</f>
        <v>78628497826.714813</v>
      </c>
      <c r="AD176">
        <f>IF(ISBLANK(Calculations!AD176),"",Calculations!AD176)</f>
        <v>77949164221.814423</v>
      </c>
      <c r="AE176">
        <f>IF(ISBLANK(Calculations!AE176),"",Calculations!AE176)</f>
        <v>77416373669.774765</v>
      </c>
      <c r="AF176">
        <f>IF(ISBLANK(Calculations!AF176),"",Calculations!AF176)</f>
        <v>76936445699.913147</v>
      </c>
      <c r="AG176">
        <f>IF(ISBLANK(Calculations!AG176),"",Calculations!AG176)</f>
        <v>76487000472.547653</v>
      </c>
      <c r="AH176">
        <f>IF(ISBLANK(Calculations!AH176),"",Calculations!AH176)</f>
        <v>76043376523.117523</v>
      </c>
      <c r="AI176">
        <f>IF(ISBLANK(Calculations!AI176),"",Calculations!AI176)</f>
        <v>75601893413.726913</v>
      </c>
      <c r="AJ176">
        <f>IF(ISBLANK(Calculations!AJ176),"",Calculations!AJ176)</f>
        <v>75143977344.048325</v>
      </c>
      <c r="AK176">
        <f>IF(ISBLANK(Calculations!AK176),"",Calculations!AK176)</f>
        <v>74658892060.969376</v>
      </c>
      <c r="AL176">
        <f>IF(ISBLANK(Calculations!AL176),"",Calculations!AL176)</f>
        <v>74142348238.583237</v>
      </c>
      <c r="AM176">
        <f>IF(ISBLANK(Calculations!AM176),"",Calculations!AM176)</f>
        <v>73604216706.271606</v>
      </c>
      <c r="AN176">
        <f>IF(ISBLANK(Calculations!AN176),"",Calculations!AN176)</f>
        <v>73034821714.720306</v>
      </c>
      <c r="AO176">
        <f>IF(ISBLANK(Calculations!AO176),"",Calculations!AO176)</f>
        <v>72453451069.604645</v>
      </c>
      <c r="AP176">
        <f>IF(ISBLANK(Calculations!AP176),"",Calculations!AP176)</f>
        <v>71851921330.455719</v>
      </c>
      <c r="AQ176">
        <f>IF(ISBLANK(Calculations!AQ176),"",Calculations!AQ176)</f>
        <v>71218622900.247604</v>
      </c>
      <c r="AR176">
        <f>IF(ISBLANK(Calculations!AR176),"",Calculations!AR176)</f>
        <v>70561937838.259155</v>
      </c>
      <c r="AS176">
        <f>IF(ISBLANK(Calculations!AS176),"",Calculations!AS176)</f>
        <v>69883888253.452087</v>
      </c>
      <c r="AT176">
        <f>IF(ISBLANK(Calculations!AT176),"",Calculations!AT176)</f>
        <v>69182460162.188065</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0.45938579830127096</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11216823037122.133</v>
      </c>
      <c r="P186">
        <f>IF(ISBLANK(Calculations!P186),"",Calculations!P186)</f>
        <v>11216823037122.133</v>
      </c>
      <c r="Q186">
        <f>IF(ISBLANK(Calculations!Q186),"",Calculations!Q186)</f>
        <v>11216823037122.133</v>
      </c>
      <c r="R186">
        <f>IF(ISBLANK(Calculations!R186),"",Calculations!R186)</f>
        <v>11327727475017.996</v>
      </c>
      <c r="S186">
        <f>IF(ISBLANK(Calculations!S186),"",Calculations!S186)</f>
        <v>11456447078990.682</v>
      </c>
      <c r="T186">
        <f>IF(ISBLANK(Calculations!T186),"",Calculations!T186)</f>
        <v>11606063073026.973</v>
      </c>
      <c r="U186">
        <f>IF(ISBLANK(Calculations!U186),"",Calculations!U186)</f>
        <v>11759672882867.811</v>
      </c>
      <c r="V186">
        <f>IF(ISBLANK(Calculations!V186),"",Calculations!V186)</f>
        <v>11923963942102.555</v>
      </c>
      <c r="W186">
        <f>IF(ISBLANK(Calculations!W186),"",Calculations!W186)</f>
        <v>12095433075688.885</v>
      </c>
      <c r="X186">
        <f>IF(ISBLANK(Calculations!X186),"",Calculations!X186)</f>
        <v>12271352320988.691</v>
      </c>
      <c r="Y186">
        <f>IF(ISBLANK(Calculations!Y186),"",Calculations!Y186)</f>
        <v>12454768557135.365</v>
      </c>
      <c r="Z186">
        <f>IF(ISBLANK(Calculations!Z186),"",Calculations!Z186)</f>
        <v>12643047043235.875</v>
      </c>
      <c r="AA186">
        <f>IF(ISBLANK(Calculations!AA186),"",Calculations!AA186)</f>
        <v>12835255561841.891</v>
      </c>
      <c r="AB186">
        <f>IF(ISBLANK(Calculations!AB186),"",Calculations!AB186)</f>
        <v>13036531121733.961</v>
      </c>
      <c r="AC186">
        <f>IF(ISBLANK(Calculations!AC186),"",Calculations!AC186)</f>
        <v>13242335295861.562</v>
      </c>
      <c r="AD186">
        <f>IF(ISBLANK(Calculations!AD186),"",Calculations!AD186)</f>
        <v>13455469642976.93</v>
      </c>
      <c r="AE186">
        <f>IF(ISBLANK(Calculations!AE186),"",Calculations!AE186)</f>
        <v>13674810595734.627</v>
      </c>
      <c r="AF186">
        <f>IF(ISBLANK(Calculations!AF186),"",Calculations!AF186)</f>
        <v>13896472279297.617</v>
      </c>
      <c r="AG186">
        <f>IF(ISBLANK(Calculations!AG186),"",Calculations!AG186)</f>
        <v>14127882994806.285</v>
      </c>
      <c r="AH186">
        <f>IF(ISBLANK(Calculations!AH186),"",Calculations!AH186)</f>
        <v>14360809790270.283</v>
      </c>
      <c r="AI186">
        <f>IF(ISBLANK(Calculations!AI186),"",Calculations!AI186)</f>
        <v>14600953911346.799</v>
      </c>
      <c r="AJ186">
        <f>IF(ISBLANK(Calculations!AJ186),"",Calculations!AJ186)</f>
        <v>14847731495528.635</v>
      </c>
      <c r="AK186">
        <f>IF(ISBLANK(Calculations!AK186),"",Calculations!AK186)</f>
        <v>15102025696187.998</v>
      </c>
      <c r="AL186">
        <f>IF(ISBLANK(Calculations!AL186),"",Calculations!AL186)</f>
        <v>15361550127372.785</v>
      </c>
      <c r="AM186">
        <f>IF(ISBLANK(Calculations!AM186),"",Calculations!AM186)</f>
        <v>15629214288803.137</v>
      </c>
      <c r="AN186">
        <f>IF(ISBLANK(Calculations!AN186),"",Calculations!AN186)</f>
        <v>15901382532430.719</v>
      </c>
      <c r="AO186">
        <f>IF(ISBLANK(Calculations!AO186),"",Calculations!AO186)</f>
        <v>16176293457919.234</v>
      </c>
      <c r="AP186">
        <f>IF(ISBLANK(Calculations!AP186),"",Calculations!AP186)</f>
        <v>16461360647186.053</v>
      </c>
      <c r="AQ186">
        <f>IF(ISBLANK(Calculations!AQ186),"",Calculations!AQ186)</f>
        <v>16746054949473.635</v>
      </c>
      <c r="AR186">
        <f>IF(ISBLANK(Calculations!AR186),"",Calculations!AR186)</f>
        <v>17039762322563.42</v>
      </c>
      <c r="AS186">
        <f>IF(ISBLANK(Calculations!AS186),"",Calculations!AS186)</f>
        <v>17340171848465.295</v>
      </c>
      <c r="AT186">
        <f>IF(ISBLANK(Calculations!AT186),"",Calculations!AT186)</f>
        <v>17648956612178.609</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0.2571346819940451</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6312142173589.8193</v>
      </c>
      <c r="P188">
        <f>IF(ISBLANK(Calculations!P188),"",Calculations!P188)</f>
        <v>6312142173589.8193</v>
      </c>
      <c r="Q188">
        <f>IF(ISBLANK(Calculations!Q188),"",Calculations!Q188)</f>
        <v>6312142173589.8193</v>
      </c>
      <c r="R188">
        <f>IF(ISBLANK(Calculations!R188),"",Calculations!R188)</f>
        <v>6290375665715.1875</v>
      </c>
      <c r="S188">
        <f>IF(ISBLANK(Calculations!S188),"",Calculations!S188)</f>
        <v>6283401313817.0205</v>
      </c>
      <c r="T188">
        <f>IF(ISBLANK(Calculations!T188),"",Calculations!T188)</f>
        <v>6274114270457.1816</v>
      </c>
      <c r="U188">
        <f>IF(ISBLANK(Calculations!U188),"",Calculations!U188)</f>
        <v>6261399002107.0986</v>
      </c>
      <c r="V188">
        <f>IF(ISBLANK(Calculations!V188),"",Calculations!V188)</f>
        <v>6248511415569.6602</v>
      </c>
      <c r="W188">
        <f>IF(ISBLANK(Calculations!W188),"",Calculations!W188)</f>
        <v>6219643584500.918</v>
      </c>
      <c r="X188">
        <f>IF(ISBLANK(Calculations!X188),"",Calculations!X188)</f>
        <v>6195219748789.9395</v>
      </c>
      <c r="Y188">
        <f>IF(ISBLANK(Calculations!Y188),"",Calculations!Y188)</f>
        <v>6177597946789.7734</v>
      </c>
      <c r="Z188">
        <f>IF(ISBLANK(Calculations!Z188),"",Calculations!Z188)</f>
        <v>6169707587685.208</v>
      </c>
      <c r="AA188">
        <f>IF(ISBLANK(Calculations!AA188),"",Calculations!AA188)</f>
        <v>6164828262169.9805</v>
      </c>
      <c r="AB188">
        <f>IF(ISBLANK(Calculations!AB188),"",Calculations!AB188)</f>
        <v>6163340884131.8789</v>
      </c>
      <c r="AC188">
        <f>IF(ISBLANK(Calculations!AC188),"",Calculations!AC188)</f>
        <v>6165925656941.9932</v>
      </c>
      <c r="AD188">
        <f>IF(ISBLANK(Calculations!AD188),"",Calculations!AD188)</f>
        <v>6165444979893.0977</v>
      </c>
      <c r="AE188">
        <f>IF(ISBLANK(Calculations!AE188),"",Calculations!AE188)</f>
        <v>6154634280982.04</v>
      </c>
      <c r="AF188">
        <f>IF(ISBLANK(Calculations!AF188),"",Calculations!AF188)</f>
        <v>6145710012753.4336</v>
      </c>
      <c r="AG188">
        <f>IF(ISBLANK(Calculations!AG188),"",Calculations!AG188)</f>
        <v>6139316101065.2666</v>
      </c>
      <c r="AH188">
        <f>IF(ISBLANK(Calculations!AH188),"",Calculations!AH188)</f>
        <v>6137484086652.4912</v>
      </c>
      <c r="AI188">
        <f>IF(ISBLANK(Calculations!AI188),"",Calculations!AI188)</f>
        <v>6135869737318.4473</v>
      </c>
      <c r="AJ188">
        <f>IF(ISBLANK(Calculations!AJ188),"",Calculations!AJ188)</f>
        <v>6139334239821.8242</v>
      </c>
      <c r="AK188">
        <f>IF(ISBLANK(Calculations!AK188),"",Calculations!AK188)</f>
        <v>6142218302115.2188</v>
      </c>
      <c r="AL188">
        <f>IF(ISBLANK(Calculations!AL188),"",Calculations!AL188)</f>
        <v>6140930450399.292</v>
      </c>
      <c r="AM188">
        <f>IF(ISBLANK(Calculations!AM188),"",Calculations!AM188)</f>
        <v>6135008146381.7422</v>
      </c>
      <c r="AN188">
        <f>IF(ISBLANK(Calculations!AN188),"",Calculations!AN188)</f>
        <v>6127290105464.5322</v>
      </c>
      <c r="AO188">
        <f>IF(ISBLANK(Calculations!AO188),"",Calculations!AO188)</f>
        <v>6118565363558.1172</v>
      </c>
      <c r="AP188">
        <f>IF(ISBLANK(Calculations!AP188),"",Calculations!AP188)</f>
        <v>6110638726940.4365</v>
      </c>
      <c r="AQ188">
        <f>IF(ISBLANK(Calculations!AQ188),"",Calculations!AQ188)</f>
        <v>6104716422922.8867</v>
      </c>
      <c r="AR188">
        <f>IF(ISBLANK(Calculations!AR188),"",Calculations!AR188)</f>
        <v>6096608398739.5898</v>
      </c>
      <c r="AS188">
        <f>IF(ISBLANK(Calculations!AS188),"",Calculations!AS188)</f>
        <v>6090976314827.0234</v>
      </c>
      <c r="AT188">
        <f>IF(ISBLANK(Calculations!AT188),"",Calculations!AT188)</f>
        <v>6084727513191.3564</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0.54301960030810914</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2239955851270.9502</v>
      </c>
      <c r="P189">
        <f>IF(ISBLANK(Calculations!P189),"",Calculations!P189)</f>
        <v>2239955851270.9502</v>
      </c>
      <c r="Q189">
        <f>IF(ISBLANK(Calculations!Q189),"",Calculations!Q189)</f>
        <v>2239955851270.9502</v>
      </c>
      <c r="R189">
        <f>IF(ISBLANK(Calculations!R189),"",Calculations!R189)</f>
        <v>2242450795603.9204</v>
      </c>
      <c r="S189">
        <f>IF(ISBLANK(Calculations!S189),"",Calculations!S189)</f>
        <v>2241830291313.854</v>
      </c>
      <c r="T189">
        <f>IF(ISBLANK(Calculations!T189),"",Calculations!T189)</f>
        <v>2239244856771.916</v>
      </c>
      <c r="U189">
        <f>IF(ISBLANK(Calculations!U189),"",Calculations!U189)</f>
        <v>2232199547645.1382</v>
      </c>
      <c r="V189">
        <f>IF(ISBLANK(Calculations!V189),"",Calculations!V189)</f>
        <v>2225529126526.9404</v>
      </c>
      <c r="W189">
        <f>IF(ISBLANK(Calculations!W189),"",Calculations!W189)</f>
        <v>2221405358432.5503</v>
      </c>
      <c r="X189">
        <f>IF(ISBLANK(Calculations!X189),"",Calculations!X189)</f>
        <v>2221922445340.9375</v>
      </c>
      <c r="Y189">
        <f>IF(ISBLANK(Calculations!Y189),"",Calculations!Y189)</f>
        <v>2221857809477.3887</v>
      </c>
      <c r="Z189">
        <f>IF(ISBLANK(Calculations!Z189),"",Calculations!Z189)</f>
        <v>2218147710909.7085</v>
      </c>
      <c r="AA189">
        <f>IF(ISBLANK(Calculations!AA189),"",Calculations!AA189)</f>
        <v>2213028550516.6719</v>
      </c>
      <c r="AB189">
        <f>IF(ISBLANK(Calculations!AB189),"",Calculations!AB189)</f>
        <v>2207275958660.8623</v>
      </c>
      <c r="AC189">
        <f>IF(ISBLANK(Calculations!AC189),"",Calculations!AC189)</f>
        <v>2207146686933.7666</v>
      </c>
      <c r="AD189">
        <f>IF(ISBLANK(Calculations!AD189),"",Calculations!AD189)</f>
        <v>2206965706515.8315</v>
      </c>
      <c r="AE189">
        <f>IF(ISBLANK(Calculations!AE189),"",Calculations!AE189)</f>
        <v>2207637919496.7329</v>
      </c>
      <c r="AF189">
        <f>IF(ISBLANK(Calculations!AF189),"",Calculations!AF189)</f>
        <v>2204276854592.2168</v>
      </c>
      <c r="AG189">
        <f>IF(ISBLANK(Calculations!AG189),"",Calculations!AG189)</f>
        <v>2204082947001.5698</v>
      </c>
      <c r="AH189">
        <f>IF(ISBLANK(Calculations!AH189),"",Calculations!AH189)</f>
        <v>2205569571863.1846</v>
      </c>
      <c r="AI189">
        <f>IF(ISBLANK(Calculations!AI189),"",Calculations!AI189)</f>
        <v>2206022022908.0229</v>
      </c>
      <c r="AJ189">
        <f>IF(ISBLANK(Calculations!AJ189),"",Calculations!AJ189)</f>
        <v>2206629600025.3774</v>
      </c>
      <c r="AK189">
        <f>IF(ISBLANK(Calculations!AK189),"",Calculations!AK189)</f>
        <v>2208917709594.9941</v>
      </c>
      <c r="AL189">
        <f>IF(ISBLANK(Calculations!AL189),"",Calculations!AL189)</f>
        <v>2213235385280.0288</v>
      </c>
      <c r="AM189">
        <f>IF(ISBLANK(Calculations!AM189),"",Calculations!AM189)</f>
        <v>2218083075046.1626</v>
      </c>
      <c r="AN189">
        <f>IF(ISBLANK(Calculations!AN189),"",Calculations!AN189)</f>
        <v>2222581731149.1328</v>
      </c>
      <c r="AO189">
        <f>IF(ISBLANK(Calculations!AO189),"",Calculations!AO189)</f>
        <v>2226059140608.0376</v>
      </c>
      <c r="AP189">
        <f>IF(ISBLANK(Calculations!AP189),"",Calculations!AP189)</f>
        <v>2228024070859.9087</v>
      </c>
      <c r="AQ189">
        <f>IF(ISBLANK(Calculations!AQ189),"",Calculations!AQ189)</f>
        <v>2228515303422.8774</v>
      </c>
      <c r="AR189">
        <f>IF(ISBLANK(Calculations!AR189),"",Calculations!AR189)</f>
        <v>2230001928284.4922</v>
      </c>
      <c r="AS189">
        <f>IF(ISBLANK(Calculations!AS189),"",Calculations!AS189)</f>
        <v>2231850513981.9775</v>
      </c>
      <c r="AT189">
        <f>IF(ISBLANK(Calculations!AT189),"",Calculations!AT189)</f>
        <v>2232548581308.2998</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37705000000000</v>
      </c>
      <c r="P199">
        <f>IF(ISBLANK(Calculations!P199),"",Calculations!P199)</f>
        <v>37705000000000</v>
      </c>
      <c r="Q199">
        <f>IF(ISBLANK(Calculations!Q199),"",Calculations!Q199)</f>
        <v>37705000000000</v>
      </c>
      <c r="R199">
        <f>IF(ISBLANK(Calculations!R199),"",Calculations!R199)</f>
        <v>37826938965348.023</v>
      </c>
      <c r="S199">
        <f>IF(ISBLANK(Calculations!S199),"",Calculations!S199)</f>
        <v>37962717941481.695</v>
      </c>
      <c r="T199">
        <f>IF(ISBLANK(Calculations!T199),"",Calculations!T199)</f>
        <v>38109586693715.992</v>
      </c>
      <c r="U199">
        <f>IF(ISBLANK(Calculations!U199),"",Calculations!U199)</f>
        <v>38262909820205.484</v>
      </c>
      <c r="V199">
        <f>IF(ISBLANK(Calculations!V199),"",Calculations!V199)</f>
        <v>38420505649750.578</v>
      </c>
      <c r="W199">
        <f>IF(ISBLANK(Calculations!W199),"",Calculations!W199)</f>
        <v>38609151108125.266</v>
      </c>
      <c r="X199">
        <f>IF(ISBLANK(Calculations!X199),"",Calculations!X199)</f>
        <v>38806001572438.055</v>
      </c>
      <c r="Y199">
        <f>IF(ISBLANK(Calculations!Y199),"",Calculations!Y199)</f>
        <v>39001401487041.531</v>
      </c>
      <c r="Z199">
        <f>IF(ISBLANK(Calculations!Z199),"",Calculations!Z199)</f>
        <v>39186226038347.359</v>
      </c>
      <c r="AA199">
        <f>IF(ISBLANK(Calculations!AA199),"",Calculations!AA199)</f>
        <v>39397216567497.375</v>
      </c>
      <c r="AB199">
        <f>IF(ISBLANK(Calculations!AB199),"",Calculations!AB199)</f>
        <v>39625762869938.812</v>
      </c>
      <c r="AC199">
        <f>IF(ISBLANK(Calculations!AC199),"",Calculations!AC199)</f>
        <v>39875867693244.094</v>
      </c>
      <c r="AD199">
        <f>IF(ISBLANK(Calculations!AD199),"",Calculations!AD199)</f>
        <v>40159845799792.844</v>
      </c>
      <c r="AE199">
        <f>IF(ISBLANK(Calculations!AE199),"",Calculations!AE199)</f>
        <v>40466942554021.484</v>
      </c>
      <c r="AF199">
        <f>IF(ISBLANK(Calculations!AF199),"",Calculations!AF199)</f>
        <v>40793385766724.969</v>
      </c>
      <c r="AG199">
        <f>IF(ISBLANK(Calculations!AG199),"",Calculations!AG199)</f>
        <v>41119339826462.367</v>
      </c>
      <c r="AH199">
        <f>IF(ISBLANK(Calculations!AH199),"",Calculations!AH199)</f>
        <v>41469239074072.773</v>
      </c>
      <c r="AI199">
        <f>IF(ISBLANK(Calculations!AI199),"",Calculations!AI199)</f>
        <v>41814328599678.188</v>
      </c>
      <c r="AJ199">
        <f>IF(ISBLANK(Calculations!AJ199),"",Calculations!AJ199)</f>
        <v>42147813024815.828</v>
      </c>
      <c r="AK199">
        <f>IF(ISBLANK(Calculations!AK199),"",Calculations!AK199)</f>
        <v>42411237007162.273</v>
      </c>
      <c r="AL199">
        <f>IF(ISBLANK(Calculations!AL199),"",Calculations!AL199)</f>
        <v>42666685611150.422</v>
      </c>
      <c r="AM199">
        <f>IF(ISBLANK(Calculations!AM199),"",Calculations!AM199)</f>
        <v>42929820386085.516</v>
      </c>
      <c r="AN199">
        <f>IF(ISBLANK(Calculations!AN199),"",Calculations!AN199)</f>
        <v>43191225057332.391</v>
      </c>
      <c r="AO199">
        <f>IF(ISBLANK(Calculations!AO199),"",Calculations!AO199)</f>
        <v>43454429856508.969</v>
      </c>
      <c r="AP199">
        <f>IF(ISBLANK(Calculations!AP199),"",Calculations!AP199)</f>
        <v>43701496722914.375</v>
      </c>
      <c r="AQ199">
        <f>IF(ISBLANK(Calculations!AQ199),"",Calculations!AQ199)</f>
        <v>43933989468832.703</v>
      </c>
      <c r="AR199">
        <f>IF(ISBLANK(Calculations!AR199),"",Calculations!AR199)</f>
        <v>44149951030123.883</v>
      </c>
      <c r="AS199">
        <f>IF(ISBLANK(Calculations!AS199),"",Calculations!AS199)</f>
        <v>44361796915887.797</v>
      </c>
      <c r="AT199">
        <f>IF(ISBLANK(Calculations!AT199),"",Calculations!AT199)</f>
        <v>44564852301348.586</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24417000000000</v>
      </c>
      <c r="P202">
        <f>IF(ISBLANK(Calculations!P202),"",Calculations!P202)</f>
        <v>24417000000000</v>
      </c>
      <c r="Q202">
        <f>IF(ISBLANK(Calculations!Q202),"",Calculations!Q202)</f>
        <v>24417000000000</v>
      </c>
      <c r="R202">
        <f>IF(ISBLANK(Calculations!R202),"",Calculations!R202)</f>
        <v>24569215140588.215</v>
      </c>
      <c r="S202">
        <f>IF(ISBLANK(Calculations!S202),"",Calculations!S202)</f>
        <v>24701598839095.867</v>
      </c>
      <c r="T202">
        <f>IF(ISBLANK(Calculations!T202),"",Calculations!T202)</f>
        <v>24833397920165.977</v>
      </c>
      <c r="U202">
        <f>IF(ISBLANK(Calculations!U202),"",Calculations!U202)</f>
        <v>24952798966051.32</v>
      </c>
      <c r="V202">
        <f>IF(ISBLANK(Calculations!V202),"",Calculations!V202)</f>
        <v>25065275024387.281</v>
      </c>
      <c r="W202">
        <f>IF(ISBLANK(Calculations!W202),"",Calculations!W202)</f>
        <v>25173088176506.938</v>
      </c>
      <c r="X202">
        <f>IF(ISBLANK(Calculations!X202),"",Calculations!X202)</f>
        <v>25280877492116.086</v>
      </c>
      <c r="Y202">
        <f>IF(ISBLANK(Calculations!Y202),"",Calculations!Y202)</f>
        <v>25396347873876.422</v>
      </c>
      <c r="Z202">
        <f>IF(ISBLANK(Calculations!Z202),"",Calculations!Z202)</f>
        <v>25520570847889.883</v>
      </c>
      <c r="AA202">
        <f>IF(ISBLANK(Calculations!AA202),"",Calculations!AA202)</f>
        <v>25661458843906.27</v>
      </c>
      <c r="AB202">
        <f>IF(ISBLANK(Calculations!AB202),"",Calculations!AB202)</f>
        <v>25824213835438.641</v>
      </c>
      <c r="AC202">
        <f>IF(ISBLANK(Calculations!AC202),"",Calculations!AC202)</f>
        <v>26004772388515.035</v>
      </c>
      <c r="AD202">
        <f>IF(ISBLANK(Calculations!AD202),"",Calculations!AD202)</f>
        <v>26202222355753.918</v>
      </c>
      <c r="AE202">
        <f>IF(ISBLANK(Calculations!AE202),"",Calculations!AE202)</f>
        <v>26414716645144.812</v>
      </c>
      <c r="AF202">
        <f>IF(ISBLANK(Calculations!AF202),"",Calculations!AF202)</f>
        <v>26634236482970.074</v>
      </c>
      <c r="AG202">
        <f>IF(ISBLANK(Calculations!AG202),"",Calculations!AG202)</f>
        <v>26869793675343.312</v>
      </c>
      <c r="AH202">
        <f>IF(ISBLANK(Calculations!AH202),"",Calculations!AH202)</f>
        <v>27117101788405.281</v>
      </c>
      <c r="AI202">
        <f>IF(ISBLANK(Calculations!AI202),"",Calculations!AI202)</f>
        <v>27379302740517.008</v>
      </c>
      <c r="AJ202">
        <f>IF(ISBLANK(Calculations!AJ202),"",Calculations!AJ202)</f>
        <v>27654246343991.984</v>
      </c>
      <c r="AK202">
        <f>IF(ISBLANK(Calculations!AK202),"",Calculations!AK202)</f>
        <v>27944561346839.094</v>
      </c>
      <c r="AL202">
        <f>IF(ISBLANK(Calculations!AL202),"",Calculations!AL202)</f>
        <v>28248825514822.816</v>
      </c>
      <c r="AM202">
        <f>IF(ISBLANK(Calculations!AM202),"",Calculations!AM202)</f>
        <v>28571338079087.195</v>
      </c>
      <c r="AN202">
        <f>IF(ISBLANK(Calculations!AN202),"",Calculations!AN202)</f>
        <v>28907331584169.539</v>
      </c>
      <c r="AO202">
        <f>IF(ISBLANK(Calculations!AO202),"",Calculations!AO202)</f>
        <v>29254669690078.691</v>
      </c>
      <c r="AP202">
        <f>IF(ISBLANK(Calculations!AP202),"",Calculations!AP202)</f>
        <v>29620961769263.781</v>
      </c>
      <c r="AQ202">
        <f>IF(ISBLANK(Calculations!AQ202),"",Calculations!AQ202)</f>
        <v>29993211633808.922</v>
      </c>
      <c r="AR202">
        <f>IF(ISBLANK(Calculations!AR202),"",Calculations!AR202)</f>
        <v>30380052918035.883</v>
      </c>
      <c r="AS202">
        <f>IF(ISBLANK(Calculations!AS202),"",Calculations!AS202)</f>
        <v>30780460938293.727</v>
      </c>
      <c r="AT202">
        <f>IF(ISBLANK(Calculations!AT202),"",Calculations!AT202)</f>
        <v>31194153558495.445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3294120081350.5425</v>
      </c>
      <c r="C2" s="7">
        <f>'IRA Calculations'!Q4</f>
        <v>3294117150780.813</v>
      </c>
      <c r="D2" s="7">
        <f>'IRA Calculations'!R4</f>
        <v>3303068482733.1855</v>
      </c>
      <c r="E2" s="7">
        <f>'IRA Calculations'!S4</f>
        <v>3310734497709.7505</v>
      </c>
      <c r="F2" s="7">
        <f>'IRA Calculations'!T4</f>
        <v>3314583271977.0938</v>
      </c>
      <c r="G2" s="7">
        <f>'IRA Calculations'!U4</f>
        <v>3315458688113.397</v>
      </c>
      <c r="H2" s="7">
        <f>'IRA Calculations'!V4</f>
        <v>3314521623176.0557</v>
      </c>
      <c r="I2" s="7">
        <f>'IRA Calculations'!W4</f>
        <v>3312942425969.1748</v>
      </c>
      <c r="J2" s="7">
        <f>'IRA Calculations'!X4</f>
        <v>3306429316454.3047</v>
      </c>
      <c r="K2" s="7">
        <f>'IRA Calculations'!Y4</f>
        <v>3300311853973.4038</v>
      </c>
      <c r="L2" s="7">
        <f>'IRA Calculations'!Z4</f>
        <v>3290765839401.0298</v>
      </c>
      <c r="M2" s="7">
        <f>'IRA Calculations'!AA4</f>
        <v>3281851015494.9009</v>
      </c>
      <c r="N2" s="7">
        <f>'IRA Calculations'!AB4</f>
        <v>3272971453465.2104</v>
      </c>
      <c r="O2" s="7">
        <f>'IRA Calculations'!AC4</f>
        <v>3262590068350.8594</v>
      </c>
      <c r="P2" s="7">
        <f>'IRA Calculations'!AD4</f>
        <v>3255888286506.0337</v>
      </c>
      <c r="Q2" s="7">
        <f>'IRA Calculations'!AE4</f>
        <v>3249642764227.8472</v>
      </c>
      <c r="R2" s="7">
        <f>'IRA Calculations'!AF4</f>
        <v>3249025331470.8374</v>
      </c>
      <c r="S2" s="7">
        <f>'IRA Calculations'!AG4</f>
        <v>3250938119207.8613</v>
      </c>
      <c r="T2" s="7">
        <f>'IRA Calculations'!AH4</f>
        <v>3255318290861.2939</v>
      </c>
      <c r="U2" s="7">
        <f>'IRA Calculations'!AI4</f>
        <v>3261587412172.5762</v>
      </c>
      <c r="V2" s="7">
        <f>'IRA Calculations'!AJ4</f>
        <v>3271021204568.8291</v>
      </c>
      <c r="W2" s="7">
        <f>'IRA Calculations'!AK4</f>
        <v>3270325230650.8003</v>
      </c>
      <c r="X2" s="7">
        <f>'IRA Calculations'!AL4</f>
        <v>3270062239626.7188</v>
      </c>
      <c r="Y2" s="7">
        <f>'IRA Calculations'!AM4</f>
        <v>3271991925664.7114</v>
      </c>
      <c r="Z2" s="7">
        <f>'IRA Calculations'!AN4</f>
        <v>3274360897579.5581</v>
      </c>
      <c r="AA2" s="7">
        <f>'IRA Calculations'!AO4</f>
        <v>3277955206370.2783</v>
      </c>
      <c r="AB2" s="7">
        <f>'IRA Calculations'!AP4</f>
        <v>3280384174888.6924</v>
      </c>
      <c r="AC2" s="7">
        <f>'IRA Calculations'!AQ4</f>
        <v>3283028284402.6167</v>
      </c>
      <c r="AD2" s="7">
        <f>'IRA Calculations'!AR4</f>
        <v>3286099108380.1821</v>
      </c>
      <c r="AE2" s="7">
        <f>'IRA Calculations'!AS4</f>
        <v>3289629567850.4692</v>
      </c>
      <c r="AF2" s="7">
        <f>'IRA Calculations'!AT4</f>
        <v>3293672925902.6626</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8303346949660.5547</v>
      </c>
      <c r="C4" s="7">
        <f>'IRA Calculations'!Q6</f>
        <v>8303346949660.5547</v>
      </c>
      <c r="D4" s="7">
        <f>'IRA Calculations'!R6</f>
        <v>8293283652546.7158</v>
      </c>
      <c r="E4" s="7">
        <f>'IRA Calculations'!S6</f>
        <v>8045888420831.8135</v>
      </c>
      <c r="F4" s="7">
        <f>'IRA Calculations'!T6</f>
        <v>7793359728413.4717</v>
      </c>
      <c r="G4" s="7">
        <f>'IRA Calculations'!U6</f>
        <v>7538701292991.5107</v>
      </c>
      <c r="H4" s="7">
        <f>'IRA Calculations'!V6</f>
        <v>7288156264457.6904</v>
      </c>
      <c r="I4" s="7">
        <f>'IRA Calculations'!W6</f>
        <v>7046461712459.0879</v>
      </c>
      <c r="J4" s="7">
        <f>'IRA Calculations'!X6</f>
        <v>6802412096440.6279</v>
      </c>
      <c r="K4" s="7">
        <f>'IRA Calculations'!Y6</f>
        <v>6568434749393.1406</v>
      </c>
      <c r="L4" s="7">
        <f>'IRA Calculations'!Z6</f>
        <v>6334836718993.0332</v>
      </c>
      <c r="M4" s="7">
        <f>'IRA Calculations'!AA6</f>
        <v>6109756428089.4893</v>
      </c>
      <c r="N4" s="7">
        <f>'IRA Calculations'!AB6</f>
        <v>5891231513006.0879</v>
      </c>
      <c r="O4" s="7">
        <f>'IRA Calculations'!AC6</f>
        <v>5907641651498.707</v>
      </c>
      <c r="P4" s="7">
        <f>'IRA Calculations'!AD6</f>
        <v>5932143240663.0273</v>
      </c>
      <c r="Q4" s="7">
        <f>'IRA Calculations'!AE6</f>
        <v>5954350541288.5664</v>
      </c>
      <c r="R4" s="7">
        <f>'IRA Calculations'!AF6</f>
        <v>5988900269556.0176</v>
      </c>
      <c r="S4" s="7">
        <f>'IRA Calculations'!AG6</f>
        <v>6026704376854.3105</v>
      </c>
      <c r="T4" s="7">
        <f>'IRA Calculations'!AH6</f>
        <v>6065260792186.5215</v>
      </c>
      <c r="U4" s="7">
        <f>'IRA Calculations'!AI6</f>
        <v>6106559647695.082</v>
      </c>
      <c r="V4" s="7">
        <f>'IRA Calculations'!AJ6</f>
        <v>6153750926281.3496</v>
      </c>
      <c r="W4" s="7">
        <f>'IRA Calculations'!AK6</f>
        <v>6167591253799.4141</v>
      </c>
      <c r="X4" s="7">
        <f>'IRA Calculations'!AL6</f>
        <v>6180904847211.7207</v>
      </c>
      <c r="Y4" s="7">
        <f>'IRA Calculations'!AM6</f>
        <v>6200325659635.9453</v>
      </c>
      <c r="Z4" s="7">
        <f>'IRA Calculations'!AN6</f>
        <v>6222689963199.3105</v>
      </c>
      <c r="AA4" s="7">
        <f>'IRA Calculations'!AO6</f>
        <v>6251839333815.041</v>
      </c>
      <c r="AB4" s="7">
        <f>'IRA Calculations'!AP6</f>
        <v>6280029906220.8164</v>
      </c>
      <c r="AC4" s="7">
        <f>'IRA Calculations'!AQ6</f>
        <v>6309374159145.166</v>
      </c>
      <c r="AD4" s="7">
        <f>'IRA Calculations'!AR6</f>
        <v>6338536674850.6211</v>
      </c>
      <c r="AE4" s="7">
        <f>'IRA Calculations'!AS6</f>
        <v>6365909611465.5605</v>
      </c>
      <c r="AF4" s="7">
        <f>'IRA Calculations'!AT6</f>
        <v>6390478746749.3633</v>
      </c>
    </row>
    <row r="5" spans="1:34" x14ac:dyDescent="0.2">
      <c r="A5" s="1" t="s">
        <v>79</v>
      </c>
      <c r="B5" s="7">
        <f>'IRA Calculations'!P7</f>
        <v>615234579572.25293</v>
      </c>
      <c r="C5" s="7">
        <f>'IRA Calculations'!Q7</f>
        <v>615234579572.25293</v>
      </c>
      <c r="D5" s="7">
        <f>'IRA Calculations'!R7</f>
        <v>612614316459.69128</v>
      </c>
      <c r="E5" s="7">
        <f>'IRA Calculations'!S7</f>
        <v>609080224755.90515</v>
      </c>
      <c r="F5" s="7">
        <f>'IRA Calculations'!T7</f>
        <v>604440417055.72083</v>
      </c>
      <c r="G5" s="7">
        <f>'IRA Calculations'!U7</f>
        <v>598445962269.89062</v>
      </c>
      <c r="H5" s="7">
        <f>'IRA Calculations'!V7</f>
        <v>591108261215.08362</v>
      </c>
      <c r="I5" s="7">
        <f>'IRA Calculations'!W7</f>
        <v>582063820403.54871</v>
      </c>
      <c r="J5" s="7">
        <f>'IRA Calculations'!X7</f>
        <v>570013488739.61487</v>
      </c>
      <c r="K5" s="7">
        <f>'IRA Calculations'!Y7</f>
        <v>555358459282.63354</v>
      </c>
      <c r="L5" s="7">
        <f>'IRA Calculations'!Z7</f>
        <v>537379929437.53845</v>
      </c>
      <c r="M5" s="7">
        <f>'IRA Calculations'!AA7</f>
        <v>516789468298.72473</v>
      </c>
      <c r="N5" s="7">
        <f>'IRA Calculations'!AB7</f>
        <v>494062755494.36414</v>
      </c>
      <c r="O5" s="7">
        <f>'IRA Calculations'!AC7</f>
        <v>469391452248.24249</v>
      </c>
      <c r="P5" s="7">
        <f>'IRA Calculations'!AD7</f>
        <v>443326972816.30463</v>
      </c>
      <c r="Q5" s="7">
        <f>'IRA Calculations'!AE7</f>
        <v>415771079024.28442</v>
      </c>
      <c r="R5" s="7">
        <f>'IRA Calculations'!AF7</f>
        <v>387920051297.53027</v>
      </c>
      <c r="S5" s="7">
        <f>'IRA Calculations'!AG7</f>
        <v>359691383630.40643</v>
      </c>
      <c r="T5" s="7">
        <f>'IRA Calculations'!AH7</f>
        <v>331166715724.07983</v>
      </c>
      <c r="U5" s="7">
        <f>'IRA Calculations'!AI7</f>
        <v>302727344038.06213</v>
      </c>
      <c r="V5" s="7">
        <f>'IRA Calculations'!AJ7</f>
        <v>274669951745.57956</v>
      </c>
      <c r="W5" s="7">
        <f>'IRA Calculations'!AK7</f>
        <v>246035381125.88379</v>
      </c>
      <c r="X5" s="7">
        <f>'IRA Calculations'!AL7</f>
        <v>218381103667.44553</v>
      </c>
      <c r="Y5" s="7">
        <f>'IRA Calculations'!AM7</f>
        <v>192042796632.60001</v>
      </c>
      <c r="Z5" s="7">
        <f>'IRA Calculations'!AN7</f>
        <v>167109577534.18823</v>
      </c>
      <c r="AA5" s="7">
        <f>'IRA Calculations'!AO7</f>
        <v>143888874643.95856</v>
      </c>
      <c r="AB5" s="7">
        <f>'IRA Calculations'!AP7</f>
        <v>122520695571.28252</v>
      </c>
      <c r="AC5" s="7">
        <f>'IRA Calculations'!AQ7</f>
        <v>103289865427.69591</v>
      </c>
      <c r="AD5" s="7">
        <f>'IRA Calculations'!AR7</f>
        <v>86306659617.091644</v>
      </c>
      <c r="AE5" s="7">
        <f>'IRA Calculations'!AS7</f>
        <v>71556515545.689209</v>
      </c>
      <c r="AF5" s="7">
        <f>'IRA Calculations'!AT7</f>
        <v>58950789906.334702</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3934375276799.6724</v>
      </c>
      <c r="C7" s="7">
        <f>'IRA Calculations'!Q9</f>
        <v>3934375276799.6724</v>
      </c>
      <c r="D7" s="7">
        <f>'IRA Calculations'!R9</f>
        <v>3923184034611.0044</v>
      </c>
      <c r="E7" s="7">
        <f>'IRA Calculations'!S9</f>
        <v>3910388917894.1709</v>
      </c>
      <c r="F7" s="7">
        <f>'IRA Calculations'!T9</f>
        <v>3896527277894.2144</v>
      </c>
      <c r="G7" s="7">
        <f>'IRA Calculations'!U9</f>
        <v>3880956676702.9346</v>
      </c>
      <c r="H7" s="7">
        <f>'IRA Calculations'!V9</f>
        <v>3866688488217.8823</v>
      </c>
      <c r="I7" s="7">
        <f>'IRA Calculations'!W9</f>
        <v>3854150838773.8291</v>
      </c>
      <c r="J7" s="7">
        <f>'IRA Calculations'!X9</f>
        <v>3839327191718.812</v>
      </c>
      <c r="K7" s="7">
        <f>'IRA Calculations'!Y9</f>
        <v>3826370509025.1943</v>
      </c>
      <c r="L7" s="7">
        <f>'IRA Calculations'!Z9</f>
        <v>3811378909787.2407</v>
      </c>
      <c r="M7" s="7">
        <f>'IRA Calculations'!AA9</f>
        <v>3797786453025.8296</v>
      </c>
      <c r="N7" s="7">
        <f>'IRA Calculations'!AB9</f>
        <v>3786860889188.3462</v>
      </c>
      <c r="O7" s="7">
        <f>'IRA Calculations'!AC9</f>
        <v>3776092883252.3423</v>
      </c>
      <c r="P7" s="7">
        <f>'IRA Calculations'!AD9</f>
        <v>3769356252323.2959</v>
      </c>
      <c r="Q7" s="7">
        <f>'IRA Calculations'!AE9</f>
        <v>3764526163111.9834</v>
      </c>
      <c r="R7" s="7">
        <f>'IRA Calculations'!AF9</f>
        <v>3767121338787.665</v>
      </c>
      <c r="S7" s="7">
        <f>'IRA Calculations'!AG9</f>
        <v>3774765564658.0083</v>
      </c>
      <c r="T7" s="7">
        <f>'IRA Calculations'!AH9</f>
        <v>3785192888110.0654</v>
      </c>
      <c r="U7" s="7">
        <f>'IRA Calculations'!AI9</f>
        <v>3798810789739.1523</v>
      </c>
      <c r="V7" s="7">
        <f>'IRA Calculations'!AJ9</f>
        <v>3814791397179.5264</v>
      </c>
      <c r="W7" s="7">
        <f>'IRA Calculations'!AK9</f>
        <v>3825637043801.6748</v>
      </c>
      <c r="X7" s="7">
        <f>'IRA Calculations'!AL9</f>
        <v>3834863071802.7759</v>
      </c>
      <c r="Y7" s="7">
        <f>'IRA Calculations'!AM9</f>
        <v>3844190572172.4844</v>
      </c>
      <c r="Z7" s="7">
        <f>'IRA Calculations'!AN9</f>
        <v>3851047701022.1138</v>
      </c>
      <c r="AA7" s="7">
        <f>'IRA Calculations'!AO9</f>
        <v>3856990778857.2759</v>
      </c>
      <c r="AB7" s="7">
        <f>'IRA Calculations'!AP9</f>
        <v>3859482340627.6958</v>
      </c>
      <c r="AC7" s="7">
        <f>'IRA Calculations'!AQ9</f>
        <v>3861163659787.3179</v>
      </c>
      <c r="AD7" s="7">
        <f>'IRA Calculations'!AR9</f>
        <v>3862851301026.9214</v>
      </c>
      <c r="AE7" s="7">
        <f>'IRA Calculations'!AS9</f>
        <v>3864596266643.9829</v>
      </c>
      <c r="AF7" s="7">
        <f>'IRA Calculations'!AT9</f>
        <v>3866442623296.5127</v>
      </c>
    </row>
    <row r="8" spans="1:34" x14ac:dyDescent="0.2">
      <c r="A8" s="1" t="s">
        <v>344</v>
      </c>
      <c r="B8" s="7">
        <f>'IRA Calculations'!P10</f>
        <v>62953576262.908958</v>
      </c>
      <c r="C8" s="7">
        <f>'IRA Calculations'!Q10</f>
        <v>62953576262.908958</v>
      </c>
      <c r="D8" s="7">
        <f>'IRA Calculations'!R10</f>
        <v>62788412698.426582</v>
      </c>
      <c r="E8" s="7">
        <f>'IRA Calculations'!S10</f>
        <v>62551069444.709557</v>
      </c>
      <c r="F8" s="7">
        <f>'IRA Calculations'!T10</f>
        <v>62217266658.521751</v>
      </c>
      <c r="G8" s="7">
        <f>'IRA Calculations'!U10</f>
        <v>61742774310.007866</v>
      </c>
      <c r="H8" s="7">
        <f>'IRA Calculations'!V10</f>
        <v>61127550451.705498</v>
      </c>
      <c r="I8" s="7">
        <f>'IRA Calculations'!W10</f>
        <v>60325676991.007271</v>
      </c>
      <c r="J8" s="7">
        <f>'IRA Calculations'!X10</f>
        <v>59226602536.822807</v>
      </c>
      <c r="K8" s="7">
        <f>'IRA Calculations'!Y10</f>
        <v>57873779400.778061</v>
      </c>
      <c r="L8" s="7">
        <f>'IRA Calculations'!Z10</f>
        <v>56200522737.430359</v>
      </c>
      <c r="M8" s="7">
        <f>'IRA Calculations'!AA10</f>
        <v>54280779368.932671</v>
      </c>
      <c r="N8" s="7">
        <f>'IRA Calculations'!AB10</f>
        <v>52173139383.874763</v>
      </c>
      <c r="O8" s="7">
        <f>'IRA Calculations'!AC10</f>
        <v>49877479511.543404</v>
      </c>
      <c r="P8" s="7">
        <f>'IRA Calculations'!AD10</f>
        <v>47454655160.12355</v>
      </c>
      <c r="Q8" s="7">
        <f>'IRA Calculations'!AE10</f>
        <v>44892246255.92907</v>
      </c>
      <c r="R8" s="7">
        <f>'IRA Calculations'!AF10</f>
        <v>42285307119.057953</v>
      </c>
      <c r="S8" s="7">
        <f>'IRA Calculations'!AG10</f>
        <v>39628719149.049179</v>
      </c>
      <c r="T8" s="7">
        <f>'IRA Calculations'!AH10</f>
        <v>36930150114.338921</v>
      </c>
      <c r="U8" s="7">
        <f>'IRA Calculations'!AI10</f>
        <v>34238430084.447952</v>
      </c>
      <c r="V8" s="7">
        <f>'IRA Calculations'!AJ10</f>
        <v>31591008888.420559</v>
      </c>
      <c r="W8" s="7">
        <f>'IRA Calculations'!AK10</f>
        <v>28987700624.230328</v>
      </c>
      <c r="X8" s="7">
        <f>'IRA Calculations'!AL10</f>
        <v>26499981833.330833</v>
      </c>
      <c r="Y8" s="7">
        <f>'IRA Calculations'!AM10</f>
        <v>24179720587.846676</v>
      </c>
      <c r="Z8" s="7">
        <f>'IRA Calculations'!AN10</f>
        <v>22043559604.584377</v>
      </c>
      <c r="AA8" s="7">
        <f>'IRA Calculations'!AO10</f>
        <v>20125385722.361633</v>
      </c>
      <c r="AB8" s="7">
        <f>'IRA Calculations'!AP10</f>
        <v>18425562545.536346</v>
      </c>
      <c r="AC8" s="7">
        <f>'IRA Calculations'!AQ10</f>
        <v>16962839374.538847</v>
      </c>
      <c r="AD8" s="7">
        <f>'IRA Calculations'!AR10</f>
        <v>15737624499.381104</v>
      </c>
      <c r="AE8" s="7">
        <f>'IRA Calculations'!AS10</f>
        <v>14739685852.508871</v>
      </c>
      <c r="AF8" s="7">
        <f>'IRA Calculations'!AT10</f>
        <v>13951294408.373981</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1074493927310.0537</v>
      </c>
      <c r="C10" s="7">
        <f>'IRA Calculations'!Q12</f>
        <v>1074493927310.0537</v>
      </c>
      <c r="D10" s="7">
        <f>'IRA Calculations'!R12</f>
        <v>1079280144473.0084</v>
      </c>
      <c r="E10" s="7">
        <f>'IRA Calculations'!S12</f>
        <v>1083706657792.2491</v>
      </c>
      <c r="F10" s="7">
        <f>'IRA Calculations'!T12</f>
        <v>1087922867818.9639</v>
      </c>
      <c r="G10" s="7">
        <f>'IRA Calculations'!U12</f>
        <v>1091722309112.1549</v>
      </c>
      <c r="H10" s="7">
        <f>'IRA Calculations'!V12</f>
        <v>1095880868791.3563</v>
      </c>
      <c r="I10" s="7">
        <f>'IRA Calculations'!W12</f>
        <v>1100573941973.9309</v>
      </c>
      <c r="J10" s="7">
        <f>'IRA Calculations'!X12</f>
        <v>1104550055814.9543</v>
      </c>
      <c r="K10" s="7">
        <f>'IRA Calculations'!Y12</f>
        <v>1108996657139.6904</v>
      </c>
      <c r="L10" s="7">
        <f>'IRA Calculations'!Z12</f>
        <v>1112822241781.0864</v>
      </c>
      <c r="M10" s="7">
        <f>'IRA Calculations'!AA12</f>
        <v>1116782251694.8271</v>
      </c>
      <c r="N10" s="7">
        <f>'IRA Calculations'!AB12</f>
        <v>1120954446802.6868</v>
      </c>
      <c r="O10" s="7">
        <f>'IRA Calculations'!AC12</f>
        <v>1124445046196.7344</v>
      </c>
      <c r="P10" s="7">
        <f>'IRA Calculations'!AD12</f>
        <v>1128055246818.8311</v>
      </c>
      <c r="Q10" s="7">
        <f>'IRA Calculations'!AE12</f>
        <v>1130695284847.2542</v>
      </c>
      <c r="R10" s="7">
        <f>'IRA Calculations'!AF12</f>
        <v>1133740657715.3926</v>
      </c>
      <c r="S10" s="7">
        <f>'IRA Calculations'!AG12</f>
        <v>1136332302740.0684</v>
      </c>
      <c r="T10" s="7">
        <f>'IRA Calculations'!AH12</f>
        <v>1138102446926.0181</v>
      </c>
      <c r="U10" s="7">
        <f>'IRA Calculations'!AI12</f>
        <v>1139747782747.1892</v>
      </c>
      <c r="V10" s="7">
        <f>'IRA Calculations'!AJ12</f>
        <v>1141562017026.3359</v>
      </c>
      <c r="W10" s="7">
        <f>'IRA Calculations'!AK12</f>
        <v>1141336787746.6384</v>
      </c>
      <c r="X10" s="7">
        <f>'IRA Calculations'!AL12</f>
        <v>1140963939255.3928</v>
      </c>
      <c r="Y10" s="7">
        <f>'IRA Calculations'!AM12</f>
        <v>1141474290049.6528</v>
      </c>
      <c r="Z10" s="7">
        <f>'IRA Calculations'!AN12</f>
        <v>1142527006734.4932</v>
      </c>
      <c r="AA10" s="7">
        <f>'IRA Calculations'!AO12</f>
        <v>1144694044689.5596</v>
      </c>
      <c r="AB10" s="7">
        <f>'IRA Calculations'!AP12</f>
        <v>1146999084159.0308</v>
      </c>
      <c r="AC10" s="7">
        <f>'IRA Calculations'!AQ12</f>
        <v>1149812420918.7332</v>
      </c>
      <c r="AD10" s="7">
        <f>'IRA Calculations'!AR12</f>
        <v>1153020877141.2151</v>
      </c>
      <c r="AE10" s="7">
        <f>'IRA Calculations'!AS12</f>
        <v>1156454575178.2744</v>
      </c>
      <c r="AF10" s="7">
        <f>'IRA Calculations'!AT12</f>
        <v>1159993008340.3926</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1022927920163.9564</v>
      </c>
      <c r="C2" s="7">
        <f>'IRA Calculations'!P17</f>
        <v>1022927920163.9564</v>
      </c>
      <c r="D2" s="7">
        <f>'IRA Calculations'!Q17</f>
        <v>1022927920163.9564</v>
      </c>
      <c r="E2" s="7">
        <f>'IRA Calculations'!R17</f>
        <v>1002778812622.7968</v>
      </c>
      <c r="F2" s="7">
        <f>'IRA Calculations'!S17</f>
        <v>1082464772423.853</v>
      </c>
      <c r="G2" s="7">
        <f>'IRA Calculations'!T17</f>
        <v>1163315176393.9136</v>
      </c>
      <c r="H2" s="7">
        <f>'IRA Calculations'!U17</f>
        <v>1245065535440.8645</v>
      </c>
      <c r="I2" s="7">
        <f>'IRA Calculations'!V17</f>
        <v>1328807571756.8994</v>
      </c>
      <c r="J2" s="7">
        <f>'IRA Calculations'!W17</f>
        <v>1414127898290.5166</v>
      </c>
      <c r="K2" s="7">
        <f>'IRA Calculations'!X17</f>
        <v>1500940659786.9248</v>
      </c>
      <c r="L2" s="7">
        <f>'IRA Calculations'!Y17</f>
        <v>1589049482266.3198</v>
      </c>
      <c r="M2" s="7">
        <f>'IRA Calculations'!Z17</f>
        <v>1677790302892.9863</v>
      </c>
      <c r="N2" s="7">
        <f>'IRA Calculations'!AA17</f>
        <v>1768193245338.606</v>
      </c>
      <c r="O2" s="7">
        <f>'IRA Calculations'!AB17</f>
        <v>1859713666680.7825</v>
      </c>
      <c r="P2" s="7">
        <f>'IRA Calculations'!AC17</f>
        <v>1853248571986.5732</v>
      </c>
      <c r="Q2" s="7">
        <f>'IRA Calculations'!AD17</f>
        <v>1847455641737.1353</v>
      </c>
      <c r="R2" s="7">
        <f>'IRA Calculations'!AE17</f>
        <v>1842287471558.8376</v>
      </c>
      <c r="S2" s="7">
        <f>'IRA Calculations'!AF17</f>
        <v>1837777762308.478</v>
      </c>
      <c r="T2" s="7">
        <f>'IRA Calculations'!AG17</f>
        <v>1833575356002.7986</v>
      </c>
      <c r="U2" s="7">
        <f>'IRA Calculations'!AH17</f>
        <v>1830314603378.7803</v>
      </c>
      <c r="V2" s="7">
        <f>'IRA Calculations'!AI17</f>
        <v>1827584470722.0781</v>
      </c>
      <c r="W2" s="7">
        <f>'IRA Calculations'!AJ17</f>
        <v>1825311559192.5112</v>
      </c>
      <c r="X2" s="7">
        <f>'IRA Calculations'!AK17</f>
        <v>1823454876313.8208</v>
      </c>
      <c r="Y2" s="7">
        <f>'IRA Calculations'!AL17</f>
        <v>1821665075174.1904</v>
      </c>
      <c r="Z2" s="7">
        <f>'IRA Calculations'!AM17</f>
        <v>1820558094909.5806</v>
      </c>
      <c r="AA2" s="7">
        <f>'IRA Calculations'!AN17</f>
        <v>1819734674967.4705</v>
      </c>
      <c r="AB2" s="7">
        <f>'IRA Calculations'!AO17</f>
        <v>1818832097525.3481</v>
      </c>
      <c r="AC2" s="7">
        <f>'IRA Calculations'!AP17</f>
        <v>1818500367858.3784</v>
      </c>
      <c r="AD2" s="7">
        <f>'IRA Calculations'!AQ17</f>
        <v>1818374604359.9292</v>
      </c>
      <c r="AE2" s="7">
        <f>'IRA Calculations'!AR17</f>
        <v>1818100911212.4751</v>
      </c>
      <c r="AF2" s="7">
        <f>'IRA Calculations'!AS17</f>
        <v>1818283995101.189</v>
      </c>
      <c r="AG2" s="7">
        <f>'IRA Calculations'!AT17</f>
        <v>1818528760873.6265</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777752947277.95215</v>
      </c>
      <c r="C2" s="7">
        <f>'IRA Calculations'!P30</f>
        <v>777752947277.95215</v>
      </c>
      <c r="D2" s="7">
        <f>'IRA Calculations'!Q30</f>
        <v>777752947277.95215</v>
      </c>
      <c r="E2" s="7">
        <f>'IRA Calculations'!R30</f>
        <v>778501666715.90369</v>
      </c>
      <c r="F2" s="7">
        <f>'IRA Calculations'!S30</f>
        <v>779717319803.74561</v>
      </c>
      <c r="G2" s="7">
        <f>'IRA Calculations'!T30</f>
        <v>781343488913.74585</v>
      </c>
      <c r="H2" s="7">
        <f>'IRA Calculations'!U30</f>
        <v>785382604224.72559</v>
      </c>
      <c r="I2" s="7">
        <f>'IRA Calculations'!V30</f>
        <v>791707396969.19702</v>
      </c>
      <c r="J2" s="7">
        <f>'IRA Calculations'!W30</f>
        <v>798716621217.30164</v>
      </c>
      <c r="K2" s="7">
        <f>'IRA Calculations'!X30</f>
        <v>805791077504.12793</v>
      </c>
      <c r="L2" s="7">
        <f>'IRA Calculations'!Y30</f>
        <v>812908713963.01929</v>
      </c>
      <c r="M2" s="7">
        <f>'IRA Calculations'!Z30</f>
        <v>820500204484.91479</v>
      </c>
      <c r="N2" s="7">
        <f>'IRA Calculations'!AA30</f>
        <v>829193571527.93506</v>
      </c>
      <c r="O2" s="7">
        <f>'IRA Calculations'!AB30</f>
        <v>838873654170.84924</v>
      </c>
      <c r="P2" s="7">
        <f>'IRA Calculations'!AC30</f>
        <v>849369327750.09717</v>
      </c>
      <c r="Q2" s="7">
        <f>'IRA Calculations'!AD30</f>
        <v>859889015532.69446</v>
      </c>
      <c r="R2" s="7">
        <f>'IRA Calculations'!AE30</f>
        <v>870570806808.08264</v>
      </c>
      <c r="S2" s="7">
        <f>'IRA Calculations'!AF30</f>
        <v>879484265481.65698</v>
      </c>
      <c r="T2" s="7">
        <f>'IRA Calculations'!AG30</f>
        <v>888053443874.62769</v>
      </c>
      <c r="U2" s="7">
        <f>'IRA Calculations'!AH30</f>
        <v>896397570863.43701</v>
      </c>
      <c r="V2" s="7">
        <f>'IRA Calculations'!AI30</f>
        <v>904573245721.87842</v>
      </c>
      <c r="W2" s="7">
        <f>'IRA Calculations'!AJ30</f>
        <v>912620794279.23584</v>
      </c>
      <c r="X2" s="7">
        <f>'IRA Calculations'!AK30</f>
        <v>920131823492.15161</v>
      </c>
      <c r="Y2" s="7">
        <f>'IRA Calculations'!AL30</f>
        <v>927904676720.25073</v>
      </c>
      <c r="Z2" s="7">
        <f>'IRA Calculations'!AM30</f>
        <v>936026733167.20093</v>
      </c>
      <c r="AA2" s="7">
        <f>'IRA Calculations'!AN30</f>
        <v>944566915114.71472</v>
      </c>
      <c r="AB2" s="7">
        <f>'IRA Calculations'!AO30</f>
        <v>953517522880.44727</v>
      </c>
      <c r="AC2" s="7">
        <f>'IRA Calculations'!AP30</f>
        <v>962847713607.57666</v>
      </c>
      <c r="AD2" s="7">
        <f>'IRA Calculations'!AQ30</f>
        <v>972503754183.9104</v>
      </c>
      <c r="AE2" s="7">
        <f>'IRA Calculations'!AR30</f>
        <v>982426944207.66321</v>
      </c>
      <c r="AF2" s="7">
        <f>'IRA Calculations'!AS30</f>
        <v>992584350198.42627</v>
      </c>
      <c r="AG2" s="7">
        <f>'IRA Calculations'!AT30</f>
        <v>1002963911774.6637</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4958565627252.0547</v>
      </c>
      <c r="C2" s="7">
        <f>'IRA Calculations'!P43</f>
        <v>4958565627252.0547</v>
      </c>
      <c r="D2" s="7">
        <f>'IRA Calculations'!Q43</f>
        <v>4958565627252.0547</v>
      </c>
      <c r="E2" s="7">
        <f>'IRA Calculations'!R43</f>
        <v>4943335718713.9287</v>
      </c>
      <c r="F2" s="7">
        <f>'IRA Calculations'!S43</f>
        <v>4929212243782.3115</v>
      </c>
      <c r="G2" s="7">
        <f>'IRA Calculations'!T43</f>
        <v>4917834481873.7383</v>
      </c>
      <c r="H2" s="7">
        <f>'IRA Calculations'!U43</f>
        <v>4910383626429.8594</v>
      </c>
      <c r="I2" s="7">
        <f>'IRA Calculations'!V43</f>
        <v>4908067843052.376</v>
      </c>
      <c r="J2" s="7">
        <f>'IRA Calculations'!W43</f>
        <v>4910984381564.9004</v>
      </c>
      <c r="K2" s="7">
        <f>'IRA Calculations'!X43</f>
        <v>4918955462140.7363</v>
      </c>
      <c r="L2" s="7">
        <f>'IRA Calculations'!Y43</f>
        <v>4931009199418.5742</v>
      </c>
      <c r="M2" s="7">
        <f>'IRA Calculations'!Z43</f>
        <v>4947710846612.6602</v>
      </c>
      <c r="N2" s="7">
        <f>'IRA Calculations'!AA43</f>
        <v>4969406990271.2314</v>
      </c>
      <c r="O2" s="7">
        <f>'IRA Calculations'!AB43</f>
        <v>4994986758047.8057</v>
      </c>
      <c r="P2" s="7">
        <f>'IRA Calculations'!AC43</f>
        <v>5023597388294.9131</v>
      </c>
      <c r="Q2" s="7">
        <f>'IRA Calculations'!AD43</f>
        <v>5055693781306.583</v>
      </c>
      <c r="R2" s="7">
        <f>'IRA Calculations'!AE43</f>
        <v>5090997412131.6074</v>
      </c>
      <c r="S2" s="7">
        <f>'IRA Calculations'!AF43</f>
        <v>5129002888045.0566</v>
      </c>
      <c r="T2" s="7">
        <f>'IRA Calculations'!AG43</f>
        <v>5168348305736.1904</v>
      </c>
      <c r="U2" s="7">
        <f>'IRA Calculations'!AH43</f>
        <v>5208359459718.501</v>
      </c>
      <c r="V2" s="7">
        <f>'IRA Calculations'!AI43</f>
        <v>5248646884974.0977</v>
      </c>
      <c r="W2" s="7">
        <f>'IRA Calculations'!AJ43</f>
        <v>5289055291981.5596</v>
      </c>
      <c r="X2" s="7">
        <f>'IRA Calculations'!AK43</f>
        <v>5325480580344.7881</v>
      </c>
      <c r="Y2" s="7">
        <f>'IRA Calculations'!AL43</f>
        <v>5362237025070.9111</v>
      </c>
      <c r="Z2" s="7">
        <f>'IRA Calculations'!AM43</f>
        <v>5399318379612.3672</v>
      </c>
      <c r="AA2" s="7">
        <f>'IRA Calculations'!AN43</f>
        <v>5436755996986.2119</v>
      </c>
      <c r="AB2" s="7">
        <f>'IRA Calculations'!AO43</f>
        <v>5474601226416.2012</v>
      </c>
      <c r="AC2" s="7">
        <f>'IRA Calculations'!AP43</f>
        <v>5512888856943.0566</v>
      </c>
      <c r="AD2" s="7">
        <f>'IRA Calculations'!AQ43</f>
        <v>5551636134572.0215</v>
      </c>
      <c r="AE2" s="7">
        <f>'IRA Calculations'!AR43</f>
        <v>5590882953787.8623</v>
      </c>
      <c r="AF2" s="7">
        <f>'IRA Calculations'!AS43</f>
        <v>5630597896869.6084</v>
      </c>
      <c r="AG2" s="7">
        <f>'IRA Calculations'!AT43</f>
        <v>5670744774781.6514</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3186099414253.3877</v>
      </c>
      <c r="C4" s="7">
        <f>'IRA Calculations'!P45</f>
        <v>3186099414253.3877</v>
      </c>
      <c r="D4" s="7">
        <f>'IRA Calculations'!Q45</f>
        <v>3186099414253.3877</v>
      </c>
      <c r="E4" s="7">
        <f>'IRA Calculations'!R45</f>
        <v>3206621967160.5308</v>
      </c>
      <c r="F4" s="7">
        <f>'IRA Calculations'!S45</f>
        <v>3227682392380.9683</v>
      </c>
      <c r="G4" s="7">
        <f>'IRA Calculations'!T45</f>
        <v>3249701233361.4897</v>
      </c>
      <c r="H4" s="7">
        <f>'IRA Calculations'!U45</f>
        <v>3273161166482.4585</v>
      </c>
      <c r="I4" s="7">
        <f>'IRA Calculations'!V45</f>
        <v>3298735664828.4229</v>
      </c>
      <c r="J4" s="7">
        <f>'IRA Calculations'!W45</f>
        <v>3325881014328.5132</v>
      </c>
      <c r="K4" s="7">
        <f>'IRA Calculations'!X45</f>
        <v>3353750266638.3745</v>
      </c>
      <c r="L4" s="7">
        <f>'IRA Calculations'!Y45</f>
        <v>3381581580273.9551</v>
      </c>
      <c r="M4" s="7">
        <f>'IRA Calculations'!Z45</f>
        <v>3410008440735.4551</v>
      </c>
      <c r="N4" s="7">
        <f>'IRA Calculations'!AA45</f>
        <v>3438903653429.2578</v>
      </c>
      <c r="O4" s="7">
        <f>'IRA Calculations'!AB45</f>
        <v>3467346038768.8242</v>
      </c>
      <c r="P4" s="7">
        <f>'IRA Calculations'!AC45</f>
        <v>3495361798321.791</v>
      </c>
      <c r="Q4" s="7">
        <f>'IRA Calculations'!AD45</f>
        <v>3524137937158.6128</v>
      </c>
      <c r="R4" s="7">
        <f>'IRA Calculations'!AE45</f>
        <v>3553982541050.4277</v>
      </c>
      <c r="S4" s="7">
        <f>'IRA Calculations'!AF45</f>
        <v>3584722296135.6812</v>
      </c>
      <c r="T4" s="7">
        <f>'IRA Calculations'!AG45</f>
        <v>3615691224098.8364</v>
      </c>
      <c r="U4" s="7">
        <f>'IRA Calculations'!AH45</f>
        <v>3646796201788.4971</v>
      </c>
      <c r="V4" s="7">
        <f>'IRA Calculations'!AI45</f>
        <v>3677752883376.1294</v>
      </c>
      <c r="W4" s="7">
        <f>'IRA Calculations'!AJ45</f>
        <v>3708493802808.4155</v>
      </c>
      <c r="X4" s="7">
        <f>'IRA Calculations'!AK45</f>
        <v>3733696354257.5483</v>
      </c>
      <c r="Y4" s="7">
        <f>'IRA Calculations'!AL45</f>
        <v>3758948994670.4478</v>
      </c>
      <c r="Z4" s="7">
        <f>'IRA Calculations'!AM45</f>
        <v>3784410758058.3027</v>
      </c>
      <c r="AA4" s="7">
        <f>'IRA Calculations'!AN45</f>
        <v>3810179844310.6616</v>
      </c>
      <c r="AB4" s="7">
        <f>'IRA Calculations'!AO45</f>
        <v>3836276842993.3022</v>
      </c>
      <c r="AC4" s="7">
        <f>'IRA Calculations'!AP45</f>
        <v>3862666732121.7632</v>
      </c>
      <c r="AD4" s="7">
        <f>'IRA Calculations'!AQ45</f>
        <v>3889358182423.2603</v>
      </c>
      <c r="AE4" s="7">
        <f>'IRA Calculations'!AR45</f>
        <v>3916264629712.7158</v>
      </c>
      <c r="AF4" s="7">
        <f>'IRA Calculations'!AS45</f>
        <v>3943456804552.3105</v>
      </c>
      <c r="AG4" s="7">
        <f>'IRA Calculations'!AT45</f>
        <v>3970999997461.1895</v>
      </c>
    </row>
    <row r="5" spans="1:35" x14ac:dyDescent="0.2">
      <c r="A5" s="1" t="s">
        <v>79</v>
      </c>
      <c r="B5" s="7">
        <f>'IRA Calculations'!O46</f>
        <v>5371597771.3176785</v>
      </c>
      <c r="C5" s="7">
        <f>'IRA Calculations'!P46</f>
        <v>5371597771.3176785</v>
      </c>
      <c r="D5" s="7">
        <f>'IRA Calculations'!Q46</f>
        <v>5371597771.3176785</v>
      </c>
      <c r="E5" s="7">
        <f>'IRA Calculations'!R46</f>
        <v>5192222274.2629833</v>
      </c>
      <c r="F5" s="7">
        <f>'IRA Calculations'!S46</f>
        <v>5065162452.2206488</v>
      </c>
      <c r="G5" s="7">
        <f>'IRA Calculations'!T46</f>
        <v>4981091098.8619404</v>
      </c>
      <c r="H5" s="7">
        <f>'IRA Calculations'!U46</f>
        <v>4931318654.7375641</v>
      </c>
      <c r="I5" s="7">
        <f>'IRA Calculations'!V46</f>
        <v>4909026068.5489607</v>
      </c>
      <c r="J5" s="7">
        <f>'IRA Calculations'!W46</f>
        <v>4906672638.3231459</v>
      </c>
      <c r="K5" s="7">
        <f>'IRA Calculations'!X46</f>
        <v>4917549130.1492844</v>
      </c>
      <c r="L5" s="7">
        <f>'IRA Calculations'!Y46</f>
        <v>4936528633.3976831</v>
      </c>
      <c r="M5" s="7">
        <f>'IRA Calculations'!Z46</f>
        <v>4961952007.5170326</v>
      </c>
      <c r="N5" s="7">
        <f>'IRA Calculations'!AA46</f>
        <v>4991794995.3330402</v>
      </c>
      <c r="O5" s="7">
        <f>'IRA Calculations'!AB46</f>
        <v>5023375096.3872995</v>
      </c>
      <c r="P5" s="7">
        <f>'IRA Calculations'!AC46</f>
        <v>5055930700.089159</v>
      </c>
      <c r="Q5" s="7">
        <f>'IRA Calculations'!AD46</f>
        <v>5090893604.0814648</v>
      </c>
      <c r="R5" s="7">
        <f>'IRA Calculations'!AE46</f>
        <v>5128286819.4576092</v>
      </c>
      <c r="S5" s="7">
        <f>'IRA Calculations'!AF46</f>
        <v>5167510087.8463764</v>
      </c>
      <c r="T5" s="7">
        <f>'IRA Calculations'!AG46</f>
        <v>5207271951.5699778</v>
      </c>
      <c r="U5" s="7">
        <f>'IRA Calculations'!AH46</f>
        <v>5247390815.0288763</v>
      </c>
      <c r="V5" s="7">
        <f>'IRA Calculations'!AI46</f>
        <v>5287388379.1622629</v>
      </c>
      <c r="W5" s="7">
        <f>'IRA Calculations'!AJ46</f>
        <v>5327115163.2033358</v>
      </c>
      <c r="X5" s="7">
        <f>'IRA Calculations'!AK46</f>
        <v>5362610567.9268045</v>
      </c>
      <c r="Y5" s="7">
        <f>'IRA Calculations'!AL46</f>
        <v>5398211627.2584124</v>
      </c>
      <c r="Z5" s="7">
        <f>'IRA Calculations'!AM46</f>
        <v>5434203316.6147146</v>
      </c>
      <c r="AA5" s="7">
        <f>'IRA Calculations'!AN46</f>
        <v>5470757843.8729019</v>
      </c>
      <c r="AB5" s="7">
        <f>'IRA Calculations'!AO46</f>
        <v>5507916100.5866966</v>
      </c>
      <c r="AC5" s="7">
        <f>'IRA Calculations'!AP46</f>
        <v>5545565347.303297</v>
      </c>
      <c r="AD5" s="7">
        <f>'IRA Calculations'!AQ46</f>
        <v>5583683894.7596703</v>
      </c>
      <c r="AE5" s="7">
        <f>'IRA Calculations'!AR46</f>
        <v>5622109181.2581587</v>
      </c>
      <c r="AF5" s="7">
        <f>'IRA Calculations'!AS46</f>
        <v>5660931048.8687954</v>
      </c>
      <c r="AG5" s="7">
        <f>'IRA Calculations'!AT46</f>
        <v>5700280775.7414169</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221635376883.02951</v>
      </c>
      <c r="C10" s="7">
        <f>'IRA Calculations'!P51</f>
        <v>221635376883.02951</v>
      </c>
      <c r="D10" s="7">
        <f>'IRA Calculations'!Q51</f>
        <v>221635376883.02951</v>
      </c>
      <c r="E10" s="7">
        <f>'IRA Calculations'!R51</f>
        <v>219824831834.51346</v>
      </c>
      <c r="F10" s="7">
        <f>'IRA Calculations'!S51</f>
        <v>218668436532.07529</v>
      </c>
      <c r="G10" s="7">
        <f>'IRA Calculations'!T51</f>
        <v>218110863585.10147</v>
      </c>
      <c r="H10" s="7">
        <f>'IRA Calculations'!U51</f>
        <v>218062194580.2179</v>
      </c>
      <c r="I10" s="7">
        <f>'IRA Calculations'!V51</f>
        <v>218451116974.7804</v>
      </c>
      <c r="J10" s="7">
        <f>'IRA Calculations'!W51</f>
        <v>219166354932.07672</v>
      </c>
      <c r="K10" s="7">
        <f>'IRA Calculations'!X51</f>
        <v>220112496526.93332</v>
      </c>
      <c r="L10" s="7">
        <f>'IRA Calculations'!Y51</f>
        <v>221200393272.53189</v>
      </c>
      <c r="M10" s="7">
        <f>'IRA Calculations'!Z51</f>
        <v>222447365001.09198</v>
      </c>
      <c r="N10" s="7">
        <f>'IRA Calculations'!AA51</f>
        <v>223823550928.53043</v>
      </c>
      <c r="O10" s="7">
        <f>'IRA Calculations'!AB51</f>
        <v>225245472554.53384</v>
      </c>
      <c r="P10" s="7">
        <f>'IRA Calculations'!AC51</f>
        <v>226675529656.13882</v>
      </c>
      <c r="Q10" s="7">
        <f>'IRA Calculations'!AD51</f>
        <v>228153104595.55374</v>
      </c>
      <c r="R10" s="7">
        <f>'IRA Calculations'!AE51</f>
        <v>229685219374.19601</v>
      </c>
      <c r="S10" s="7">
        <f>'IRA Calculations'!AF51</f>
        <v>231268582338.34515</v>
      </c>
      <c r="T10" s="7">
        <f>'IRA Calculations'!AG51</f>
        <v>232862737131.51892</v>
      </c>
      <c r="U10" s="7">
        <f>'IRA Calculations'!AH51</f>
        <v>234463922262.95404</v>
      </c>
      <c r="V10" s="7">
        <f>'IRA Calculations'!AI51</f>
        <v>236058321772.59122</v>
      </c>
      <c r="W10" s="7">
        <f>'IRA Calculations'!AJ51</f>
        <v>237644046923.75171</v>
      </c>
      <c r="X10" s="7">
        <f>'IRA Calculations'!AK51</f>
        <v>239367231180.05423</v>
      </c>
      <c r="Y10" s="7">
        <f>'IRA Calculations'!AL51</f>
        <v>241085828570.98746</v>
      </c>
      <c r="Z10" s="7">
        <f>'IRA Calculations'!AM51</f>
        <v>242806733084.30826</v>
      </c>
      <c r="AA10" s="7">
        <f>'IRA Calculations'!AN51</f>
        <v>244535059075.27719</v>
      </c>
      <c r="AB10" s="7">
        <f>'IRA Calculations'!AO51</f>
        <v>246273135429.92746</v>
      </c>
      <c r="AC10" s="7">
        <f>'IRA Calculations'!AP51</f>
        <v>248021394767.38406</v>
      </c>
      <c r="AD10" s="7">
        <f>'IRA Calculations'!AQ51</f>
        <v>249781146664.0311</v>
      </c>
      <c r="AE10" s="7">
        <f>'IRA Calculations'!AR51</f>
        <v>251550589315.65781</v>
      </c>
      <c r="AF10" s="7">
        <f>'IRA Calculations'!AS51</f>
        <v>253333589869.53394</v>
      </c>
      <c r="AG10" s="7">
        <f>'IRA Calculations'!AT51</f>
        <v>255133778694.98663</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6781134083480.1934</v>
      </c>
      <c r="C2" s="7">
        <f>'IRA Calculations'!P56</f>
        <v>6781134083480.1934</v>
      </c>
      <c r="D2" s="7">
        <f>'IRA Calculations'!Q56</f>
        <v>6781134083480.1934</v>
      </c>
      <c r="E2" s="7">
        <f>'IRA Calculations'!R56</f>
        <v>6861256842281.5234</v>
      </c>
      <c r="F2" s="7">
        <f>'IRA Calculations'!S56</f>
        <v>6947872184332.292</v>
      </c>
      <c r="G2" s="7">
        <f>'IRA Calculations'!T56</f>
        <v>7038934154627.5146</v>
      </c>
      <c r="H2" s="7">
        <f>'IRA Calculations'!U56</f>
        <v>7128612432056.5488</v>
      </c>
      <c r="I2" s="7">
        <f>'IRA Calculations'!V56</f>
        <v>7212598438123.4863</v>
      </c>
      <c r="J2" s="7">
        <f>'IRA Calculations'!W56</f>
        <v>7303594540334.5176</v>
      </c>
      <c r="K2" s="7">
        <f>'IRA Calculations'!X56</f>
        <v>7396575700060.1221</v>
      </c>
      <c r="L2" s="7">
        <f>'IRA Calculations'!Y56</f>
        <v>7483093081280.8135</v>
      </c>
      <c r="M2" s="7">
        <f>'IRA Calculations'!Z56</f>
        <v>7562562284200.4072</v>
      </c>
      <c r="N2" s="7">
        <f>'IRA Calculations'!AA56</f>
        <v>7645322668453.8301</v>
      </c>
      <c r="O2" s="7">
        <f>'IRA Calculations'!AB56</f>
        <v>7729903540349.4834</v>
      </c>
      <c r="P2" s="7">
        <f>'IRA Calculations'!AC56</f>
        <v>7819310333832.8984</v>
      </c>
      <c r="Q2" s="7">
        <f>'IRA Calculations'!AD56</f>
        <v>7915978006890.3047</v>
      </c>
      <c r="R2" s="7">
        <f>'IRA Calculations'!AE56</f>
        <v>8018518328287.4785</v>
      </c>
      <c r="S2" s="7">
        <f>'IRA Calculations'!AF56</f>
        <v>8122476380311.6045</v>
      </c>
      <c r="T2" s="7">
        <f>'IRA Calculations'!AG56</f>
        <v>8222382842793.4248</v>
      </c>
      <c r="U2" s="7">
        <f>'IRA Calculations'!AH56</f>
        <v>8329130601911.4346</v>
      </c>
      <c r="V2" s="7">
        <f>'IRA Calculations'!AI56</f>
        <v>8431204937872.3193</v>
      </c>
      <c r="W2" s="7">
        <f>'IRA Calculations'!AJ56</f>
        <v>8524481801610.1523</v>
      </c>
      <c r="X2" s="7">
        <f>'IRA Calculations'!AK56</f>
        <v>8600709606315.5176</v>
      </c>
      <c r="Y2" s="7">
        <f>'IRA Calculations'!AL56</f>
        <v>8672285259534.709</v>
      </c>
      <c r="Z2" s="7">
        <f>'IRA Calculations'!AM56</f>
        <v>8743743007802.6943</v>
      </c>
      <c r="AA2" s="7">
        <f>'IRA Calculations'!AN56</f>
        <v>8812931031731.6836</v>
      </c>
      <c r="AB2" s="7">
        <f>'IRA Calculations'!AO56</f>
        <v>8880958530100.0488</v>
      </c>
      <c r="AC2" s="7">
        <f>'IRA Calculations'!AP56</f>
        <v>8941553277497.8867</v>
      </c>
      <c r="AD2" s="7">
        <f>'IRA Calculations'!AQ56</f>
        <v>8994434358200.8125</v>
      </c>
      <c r="AE2" s="7">
        <f>'IRA Calculations'!AR56</f>
        <v>9038889109485.4102</v>
      </c>
      <c r="AF2" s="7">
        <f>'IRA Calculations'!AS56</f>
        <v>9079887538408.6035</v>
      </c>
      <c r="AG2" s="7">
        <f>'IRA Calculations'!AT56</f>
        <v>9115732480535.3066</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4081039040928.6714</v>
      </c>
      <c r="C2" s="7">
        <f>'IRA Calculations'!P69</f>
        <v>4081039040928.6714</v>
      </c>
      <c r="D2" s="7">
        <f>'IRA Calculations'!Q69</f>
        <v>4081039040928.6714</v>
      </c>
      <c r="E2" s="7">
        <f>'IRA Calculations'!R69</f>
        <v>4091739872766.6094</v>
      </c>
      <c r="F2" s="7">
        <f>'IRA Calculations'!S69</f>
        <v>4100839899550.0688</v>
      </c>
      <c r="G2" s="7">
        <f>'IRA Calculations'!T69</f>
        <v>4105216111074.5098</v>
      </c>
      <c r="H2" s="7">
        <f>'IRA Calculations'!U69</f>
        <v>4106027050705.5103</v>
      </c>
      <c r="I2" s="7">
        <f>'IRA Calculations'!V69</f>
        <v>4104556209523.7368</v>
      </c>
      <c r="J2" s="7">
        <f>'IRA Calculations'!W69</f>
        <v>4102336531646.8237</v>
      </c>
      <c r="K2" s="7">
        <f>'IRA Calculations'!X69</f>
        <v>4094069491824.8296</v>
      </c>
      <c r="L2" s="7">
        <f>'IRA Calculations'!Y69</f>
        <v>4086232835923.019</v>
      </c>
      <c r="M2" s="7">
        <f>'IRA Calculations'!Z69</f>
        <v>4074247889123.2544</v>
      </c>
      <c r="N2" s="7">
        <f>'IRA Calculations'!AA69</f>
        <v>4062961449413.9019</v>
      </c>
      <c r="O2" s="7">
        <f>'IRA Calculations'!AB69</f>
        <v>4051789579945.6597</v>
      </c>
      <c r="P2" s="7">
        <f>'IRA Calculations'!AC69</f>
        <v>4038679178985.209</v>
      </c>
      <c r="Q2" s="7">
        <f>'IRA Calculations'!AD69</f>
        <v>4030161902683.6729</v>
      </c>
      <c r="R2" s="7">
        <f>'IRA Calculations'!AE69</f>
        <v>4022333830405.4707</v>
      </c>
      <c r="S2" s="7">
        <f>'IRA Calculations'!AF69</f>
        <v>4021333431870.936</v>
      </c>
      <c r="T2" s="7">
        <f>'IRA Calculations'!AG69</f>
        <v>4023470917137.4165</v>
      </c>
      <c r="U2" s="7">
        <f>'IRA Calculations'!AH69</f>
        <v>4028690939471.5889</v>
      </c>
      <c r="V2" s="7">
        <f>'IRA Calculations'!AI69</f>
        <v>4036131752523.4004</v>
      </c>
      <c r="W2" s="7">
        <f>'IRA Calculations'!AJ69</f>
        <v>4047525524776.8164</v>
      </c>
      <c r="X2" s="7">
        <f>'IRA Calculations'!AK69</f>
        <v>4046420332115.0659</v>
      </c>
      <c r="Y2" s="7">
        <f>'IRA Calculations'!AL69</f>
        <v>4045799256286.3765</v>
      </c>
      <c r="Z2" s="7">
        <f>'IRA Calculations'!AM69</f>
        <v>4047863407717.4097</v>
      </c>
      <c r="AA2" s="7">
        <f>'IRA Calculations'!AN69</f>
        <v>4050605307094.5449</v>
      </c>
      <c r="AB2" s="7">
        <f>'IRA Calculations'!AO69</f>
        <v>4054721410803.4082</v>
      </c>
      <c r="AC2" s="7">
        <f>'IRA Calculations'!AP69</f>
        <v>4057294026938.5898</v>
      </c>
      <c r="AD2" s="7">
        <f>'IRA Calculations'!AQ69</f>
        <v>4060325553916.8833</v>
      </c>
      <c r="AE2" s="7">
        <f>'IRA Calculations'!AR69</f>
        <v>4063755383504.1318</v>
      </c>
      <c r="AF2" s="7">
        <f>'IRA Calculations'!AS69</f>
        <v>4067823764159.1992</v>
      </c>
      <c r="AG2" s="7">
        <f>'IRA Calculations'!AT69</f>
        <v>4072837136624.478</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10294038447679.207</v>
      </c>
      <c r="C4" s="7">
        <f>'IRA Calculations'!P71</f>
        <v>10294038447679.207</v>
      </c>
      <c r="D4" s="7">
        <f>'IRA Calculations'!Q71</f>
        <v>10294038447679.207</v>
      </c>
      <c r="E4" s="7">
        <f>'IRA Calculations'!R71</f>
        <v>10281562518631.764</v>
      </c>
      <c r="F4" s="7">
        <f>'IRA Calculations'!S71</f>
        <v>9974855350728.8477</v>
      </c>
      <c r="G4" s="7">
        <f>'IRA Calculations'!T71</f>
        <v>9661783997134.1582</v>
      </c>
      <c r="H4" s="7">
        <f>'IRA Calculations'!U71</f>
        <v>9346072303867.3027</v>
      </c>
      <c r="I4" s="7">
        <f>'IRA Calculations'!V71</f>
        <v>9035460188989.041</v>
      </c>
      <c r="J4" s="7">
        <f>'IRA Calculations'!W71</f>
        <v>8735820414094.4199</v>
      </c>
      <c r="K4" s="7">
        <f>'IRA Calculations'!X71</f>
        <v>8433260958772.8438</v>
      </c>
      <c r="L4" s="7">
        <f>'IRA Calculations'!Y71</f>
        <v>8143188555319.7646</v>
      </c>
      <c r="M4" s="7">
        <f>'IRA Calculations'!Z71</f>
        <v>7853586408038.7637</v>
      </c>
      <c r="N4" s="7">
        <f>'IRA Calculations'!AA71</f>
        <v>7574544091437.6719</v>
      </c>
      <c r="O4" s="7">
        <f>'IRA Calculations'!AB71</f>
        <v>7303628773640.873</v>
      </c>
      <c r="P4" s="7">
        <f>'IRA Calculations'!AC71</f>
        <v>7323973171821.377</v>
      </c>
      <c r="Q4" s="7">
        <f>'IRA Calculations'!AD71</f>
        <v>7354348910955.9512</v>
      </c>
      <c r="R4" s="7">
        <f>'IRA Calculations'!AE71</f>
        <v>7381880315803.2246</v>
      </c>
      <c r="S4" s="7">
        <f>'IRA Calculations'!AF71</f>
        <v>7424713191907.0645</v>
      </c>
      <c r="T4" s="7">
        <f>'IRA Calculations'!AG71</f>
        <v>7471580670330.8965</v>
      </c>
      <c r="U4" s="7">
        <f>'IRA Calculations'!AH71</f>
        <v>7519380819384.125</v>
      </c>
      <c r="V4" s="7">
        <f>'IRA Calculations'!AI71</f>
        <v>7570580896777.9336</v>
      </c>
      <c r="W4" s="7">
        <f>'IRA Calculations'!AJ71</f>
        <v>7629086080182.5664</v>
      </c>
      <c r="X4" s="7">
        <f>'IRA Calculations'!AK71</f>
        <v>7646244566328.3555</v>
      </c>
      <c r="Y4" s="7">
        <f>'IRA Calculations'!AL71</f>
        <v>7662750036146</v>
      </c>
      <c r="Z4" s="7">
        <f>'IRA Calculations'!AM71</f>
        <v>7686826904304.3633</v>
      </c>
      <c r="AA4" s="7">
        <f>'IRA Calculations'!AN71</f>
        <v>7714552952864.3672</v>
      </c>
      <c r="AB4" s="7">
        <f>'IRA Calculations'!AO71</f>
        <v>7750690758939.8145</v>
      </c>
      <c r="AC4" s="7">
        <f>'IRA Calculations'!AP71</f>
        <v>7785639899083.7168</v>
      </c>
      <c r="AD4" s="7">
        <f>'IRA Calculations'!AQ71</f>
        <v>7822019309657.9082</v>
      </c>
      <c r="AE4" s="7">
        <f>'IRA Calculations'!AR71</f>
        <v>7858173412301.4531</v>
      </c>
      <c r="AF4" s="7">
        <f>'IRA Calculations'!AS71</f>
        <v>7892108892012.0293</v>
      </c>
      <c r="AG4" s="7">
        <f>'IRA Calculations'!AT71</f>
        <v>7922568371155.9219</v>
      </c>
    </row>
    <row r="5" spans="1:35" x14ac:dyDescent="0.2">
      <c r="A5" s="1" t="s">
        <v>79</v>
      </c>
      <c r="B5" s="7">
        <f>'IRA Calculations'!O72</f>
        <v>762734407565.30493</v>
      </c>
      <c r="C5" s="7">
        <f>'IRA Calculations'!P72</f>
        <v>762734407565.30493</v>
      </c>
      <c r="D5" s="7">
        <f>'IRA Calculations'!Q72</f>
        <v>762734407565.30493</v>
      </c>
      <c r="E5" s="7">
        <f>'IRA Calculations'!R72</f>
        <v>759485947710.83057</v>
      </c>
      <c r="F5" s="7">
        <f>'IRA Calculations'!S72</f>
        <v>755104572815.026</v>
      </c>
      <c r="G5" s="7">
        <f>'IRA Calculations'!T72</f>
        <v>749352391297.72986</v>
      </c>
      <c r="H5" s="7">
        <f>'IRA Calculations'!U72</f>
        <v>741920791918.30933</v>
      </c>
      <c r="I5" s="7">
        <f>'IRA Calculations'!V72</f>
        <v>732823908789.89233</v>
      </c>
      <c r="J5" s="7">
        <f>'IRA Calculations'!W72</f>
        <v>721611102434.07642</v>
      </c>
      <c r="K5" s="7">
        <f>'IRA Calculations'!X72</f>
        <v>706671755902.14661</v>
      </c>
      <c r="L5" s="7">
        <f>'IRA Calculations'!Y72</f>
        <v>688503246553.25037</v>
      </c>
      <c r="M5" s="7">
        <f>'IRA Calculations'!Z72</f>
        <v>666214441980.80945</v>
      </c>
      <c r="N5" s="7">
        <f>'IRA Calculations'!AA72</f>
        <v>640687506890.24841</v>
      </c>
      <c r="O5" s="7">
        <f>'IRA Calculations'!AB72</f>
        <v>612512163042.06494</v>
      </c>
      <c r="P5" s="7">
        <f>'IRA Calculations'!AC72</f>
        <v>581926021609.0238</v>
      </c>
      <c r="Q5" s="7">
        <f>'IRA Calculations'!AD72</f>
        <v>549612696028.65875</v>
      </c>
      <c r="R5" s="7">
        <f>'IRA Calculations'!AE72</f>
        <v>515450395949.5542</v>
      </c>
      <c r="S5" s="7">
        <f>'IRA Calculations'!AF72</f>
        <v>480922204852.07062</v>
      </c>
      <c r="T5" s="7">
        <f>'IRA Calculations'!AG72</f>
        <v>445925836272.77008</v>
      </c>
      <c r="U5" s="7">
        <f>'IRA Calculations'!AH72</f>
        <v>410562502677.87421</v>
      </c>
      <c r="V5" s="7">
        <f>'IRA Calculations'!AI72</f>
        <v>375304914702.98248</v>
      </c>
      <c r="W5" s="7">
        <f>'IRA Calculations'!AJ72</f>
        <v>340520884028.19043</v>
      </c>
      <c r="X5" s="7">
        <f>'IRA Calculations'!AK72</f>
        <v>305021299020.00476</v>
      </c>
      <c r="Y5" s="7">
        <f>'IRA Calculations'!AL72</f>
        <v>270737028216.21887</v>
      </c>
      <c r="Z5" s="7">
        <f>'IRA Calculations'!AM72</f>
        <v>238084226050.15216</v>
      </c>
      <c r="AA5" s="7">
        <f>'IRA Calculations'!AN72</f>
        <v>207173375572.68863</v>
      </c>
      <c r="AB5" s="7">
        <f>'IRA Calculations'!AO72</f>
        <v>178385609653.31656</v>
      </c>
      <c r="AC5" s="7">
        <f>'IRA Calculations'!AP72</f>
        <v>151894502119.86417</v>
      </c>
      <c r="AD5" s="7">
        <f>'IRA Calculations'!AQ72</f>
        <v>128053163671.76262</v>
      </c>
      <c r="AE5" s="7">
        <f>'IRA Calculations'!AR72</f>
        <v>106998307763.76562</v>
      </c>
      <c r="AF5" s="7">
        <f>'IRA Calculations'!AS72</f>
        <v>88711880483.254181</v>
      </c>
      <c r="AG5" s="7">
        <f>'IRA Calculations'!AT72</f>
        <v>73083986673.792709</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4877624723200.3281</v>
      </c>
      <c r="C7" s="7">
        <f>'IRA Calculations'!P74</f>
        <v>4877624723200.3281</v>
      </c>
      <c r="D7" s="7">
        <f>'IRA Calculations'!Q74</f>
        <v>4877624723200.3281</v>
      </c>
      <c r="E7" s="7">
        <f>'IRA Calculations'!R74</f>
        <v>4863750429127.6045</v>
      </c>
      <c r="F7" s="7">
        <f>'IRA Calculations'!S74</f>
        <v>4847887738549.4385</v>
      </c>
      <c r="G7" s="7">
        <f>'IRA Calculations'!T74</f>
        <v>4830702830346.4551</v>
      </c>
      <c r="H7" s="7">
        <f>'IRA Calculations'!U74</f>
        <v>4811399244902.1465</v>
      </c>
      <c r="I7" s="7">
        <f>'IRA Calculations'!V74</f>
        <v>4793710319974.125</v>
      </c>
      <c r="J7" s="7">
        <f>'IRA Calculations'!W74</f>
        <v>4778166823333.1855</v>
      </c>
      <c r="K7" s="7">
        <f>'IRA Calculations'!X74</f>
        <v>4759789271046.8262</v>
      </c>
      <c r="L7" s="7">
        <f>'IRA Calculations'!Y74</f>
        <v>4743726279748.127</v>
      </c>
      <c r="M7" s="7">
        <f>'IRA Calculations'!Z74</f>
        <v>4725140509469.793</v>
      </c>
      <c r="N7" s="7">
        <f>'IRA Calculations'!AA74</f>
        <v>4708289320021.8916</v>
      </c>
      <c r="O7" s="7">
        <f>'IRA Calculations'!AB74</f>
        <v>4694744399535.3135</v>
      </c>
      <c r="P7" s="7">
        <f>'IRA Calculations'!AC74</f>
        <v>4681394810775.2539</v>
      </c>
      <c r="Q7" s="7">
        <f>'IRA Calculations'!AD74</f>
        <v>4673043101734.0869</v>
      </c>
      <c r="R7" s="7">
        <f>'IRA Calculations'!AE74</f>
        <v>4667055019536.8223</v>
      </c>
      <c r="S7" s="7">
        <f>'IRA Calculations'!AF74</f>
        <v>4670272377349.9912</v>
      </c>
      <c r="T7" s="7">
        <f>'IRA Calculations'!AG74</f>
        <v>4679749273291.9668</v>
      </c>
      <c r="U7" s="7">
        <f>'IRA Calculations'!AH74</f>
        <v>4692676502416.874</v>
      </c>
      <c r="V7" s="7">
        <f>'IRA Calculations'!AI74</f>
        <v>4709559237029.3623</v>
      </c>
      <c r="W7" s="7">
        <f>'IRA Calculations'!AJ74</f>
        <v>4729371125946.6621</v>
      </c>
      <c r="X7" s="7">
        <f>'IRA Calculations'!AK74</f>
        <v>4742816969411.375</v>
      </c>
      <c r="Y7" s="7">
        <f>'IRA Calculations'!AL74</f>
        <v>4754254897699.6279</v>
      </c>
      <c r="Z7" s="7">
        <f>'IRA Calculations'!AM74</f>
        <v>4765818625917.7354</v>
      </c>
      <c r="AA7" s="7">
        <f>'IRA Calculations'!AN74</f>
        <v>4774319721734.4844</v>
      </c>
      <c r="AB7" s="7">
        <f>'IRA Calculations'!AO74</f>
        <v>4781687626761.6504</v>
      </c>
      <c r="AC7" s="7">
        <f>'IRA Calculations'!AP74</f>
        <v>4784776529684.166</v>
      </c>
      <c r="AD7" s="7">
        <f>'IRA Calculations'!AQ74</f>
        <v>4786860937836.3125</v>
      </c>
      <c r="AE7" s="7">
        <f>'IRA Calculations'!AR74</f>
        <v>4788953183759.7568</v>
      </c>
      <c r="AF7" s="7">
        <f>'IRA Calculations'!AS74</f>
        <v>4791116497332.0801</v>
      </c>
      <c r="AG7" s="7">
        <f>'IRA Calculations'!AT74</f>
        <v>4793405510001.8506</v>
      </c>
    </row>
    <row r="8" spans="1:35" x14ac:dyDescent="0.2">
      <c r="A8" s="1" t="s">
        <v>344</v>
      </c>
      <c r="B8" s="7">
        <f>'IRA Calculations'!O75</f>
        <v>78046423737.091034</v>
      </c>
      <c r="C8" s="7">
        <f>'IRA Calculations'!P75</f>
        <v>78046423737.091034</v>
      </c>
      <c r="D8" s="7">
        <f>'IRA Calculations'!Q75</f>
        <v>78046423737.091034</v>
      </c>
      <c r="E8" s="7">
        <f>'IRA Calculations'!R75</f>
        <v>77841662922.777863</v>
      </c>
      <c r="F8" s="7">
        <f>'IRA Calculations'!S75</f>
        <v>77547417651.097366</v>
      </c>
      <c r="G8" s="7">
        <f>'IRA Calculations'!T75</f>
        <v>77133587091.469818</v>
      </c>
      <c r="H8" s="7">
        <f>'IRA Calculations'!U75</f>
        <v>76545337255.789856</v>
      </c>
      <c r="I8" s="7">
        <f>'IRA Calculations'!V75</f>
        <v>75782616139.872498</v>
      </c>
      <c r="J8" s="7">
        <f>'IRA Calculations'!W75</f>
        <v>74788496987.120667</v>
      </c>
      <c r="K8" s="7">
        <f>'IRA Calculations'!X75</f>
        <v>73425924188.846909</v>
      </c>
      <c r="L8" s="7">
        <f>'IRA Calculations'!Y75</f>
        <v>71748767560.347366</v>
      </c>
      <c r="M8" s="7">
        <f>'IRA Calculations'!Z75</f>
        <v>69674354853.06662</v>
      </c>
      <c r="N8" s="7">
        <f>'IRA Calculations'!AA75</f>
        <v>67294361319.760117</v>
      </c>
      <c r="O8" s="7">
        <f>'IRA Calculations'!AB75</f>
        <v>64681423769.205383</v>
      </c>
      <c r="P8" s="7">
        <f>'IRA Calculations'!AC75</f>
        <v>61835389377.06916</v>
      </c>
      <c r="Q8" s="7">
        <f>'IRA Calculations'!AD75</f>
        <v>58831703372.293816</v>
      </c>
      <c r="R8" s="7">
        <f>'IRA Calculations'!AE75</f>
        <v>55654968022.27549</v>
      </c>
      <c r="S8" s="7">
        <f>'IRA Calculations'!AF75</f>
        <v>52423026509.003181</v>
      </c>
      <c r="T8" s="7">
        <f>'IRA Calculations'!AG75</f>
        <v>49129533069.706352</v>
      </c>
      <c r="U8" s="7">
        <f>'IRA Calculations'!AH75</f>
        <v>45783993787.121086</v>
      </c>
      <c r="V8" s="7">
        <f>'IRA Calculations'!AI75</f>
        <v>42446945528.621109</v>
      </c>
      <c r="W8" s="7">
        <f>'IRA Calculations'!AJ75</f>
        <v>39164816557.698006</v>
      </c>
      <c r="X8" s="7">
        <f>'IRA Calculations'!AK75</f>
        <v>35937376403.119034</v>
      </c>
      <c r="Y8" s="7">
        <f>'IRA Calculations'!AL75</f>
        <v>32853237797.832844</v>
      </c>
      <c r="Z8" s="7">
        <f>'IRA Calculations'!AM75</f>
        <v>29976703959.794151</v>
      </c>
      <c r="AA8" s="7">
        <f>'IRA Calculations'!AN75</f>
        <v>27328407625.141617</v>
      </c>
      <c r="AB8" s="7">
        <f>'IRA Calculations'!AO75</f>
        <v>24950359855.652443</v>
      </c>
      <c r="AC8" s="7">
        <f>'IRA Calculations'!AP75</f>
        <v>22843011428.255821</v>
      </c>
      <c r="AD8" s="7">
        <f>'IRA Calculations'!AQ75</f>
        <v>21029606707.021687</v>
      </c>
      <c r="AE8" s="7">
        <f>'IRA Calculations'!AR75</f>
        <v>19510651867.725479</v>
      </c>
      <c r="AF8" s="7">
        <f>'IRA Calculations'!AS75</f>
        <v>18273461748.896629</v>
      </c>
      <c r="AG8" s="7">
        <f>'IRA Calculations'!AT75</f>
        <v>17296056867.835064</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1332099196454.7134</v>
      </c>
      <c r="C10" s="7">
        <f>'IRA Calculations'!P77</f>
        <v>1332099196454.7134</v>
      </c>
      <c r="D10" s="7">
        <f>'IRA Calculations'!Q77</f>
        <v>1332099196454.7134</v>
      </c>
      <c r="E10" s="7">
        <f>'IRA Calculations'!R77</f>
        <v>1338032888469.8848</v>
      </c>
      <c r="F10" s="7">
        <f>'IRA Calculations'!S77</f>
        <v>1343520639201.4485</v>
      </c>
      <c r="G10" s="7">
        <f>'IRA Calculations'!T77</f>
        <v>1348747667336.2017</v>
      </c>
      <c r="H10" s="7">
        <f>'IRA Calculations'!U77</f>
        <v>1353458008237.157</v>
      </c>
      <c r="I10" s="7">
        <f>'IRA Calculations'!V77</f>
        <v>1358613564603.0652</v>
      </c>
      <c r="J10" s="7">
        <f>'IRA Calculations'!W77</f>
        <v>1364431781771.6455</v>
      </c>
      <c r="K10" s="7">
        <f>'IRA Calculations'!X77</f>
        <v>1369361151699.2166</v>
      </c>
      <c r="L10" s="7">
        <f>'IRA Calculations'!Y77</f>
        <v>1374873806448.6614</v>
      </c>
      <c r="M10" s="7">
        <f>'IRA Calculations'!Z77</f>
        <v>1379616558452.4172</v>
      </c>
      <c r="N10" s="7">
        <f>'IRA Calculations'!AA77</f>
        <v>1384525963605.8301</v>
      </c>
      <c r="O10" s="7">
        <f>'IRA Calculations'!AB77</f>
        <v>1389698424435.4094</v>
      </c>
      <c r="P10" s="7">
        <f>'IRA Calculations'!AC77</f>
        <v>1394025879928.4309</v>
      </c>
      <c r="Q10" s="7">
        <f>'IRA Calculations'!AD77</f>
        <v>1398501610526.3457</v>
      </c>
      <c r="R10" s="7">
        <f>'IRA Calculations'!AE77</f>
        <v>1401774586247.1824</v>
      </c>
      <c r="S10" s="7">
        <f>'IRA Calculations'!AF77</f>
        <v>1405550074081.4487</v>
      </c>
      <c r="T10" s="7">
        <f>'IRA Calculations'!AG77</f>
        <v>1408763054785.313</v>
      </c>
      <c r="U10" s="7">
        <f>'IRA Calculations'!AH77</f>
        <v>1410957583379.4539</v>
      </c>
      <c r="V10" s="7">
        <f>'IRA Calculations'!AI77</f>
        <v>1412997381343.4751</v>
      </c>
      <c r="W10" s="7">
        <f>'IRA Calculations'!AJ77</f>
        <v>1415246570439.8547</v>
      </c>
      <c r="X10" s="7">
        <f>'IRA Calculations'!AK77</f>
        <v>1414967343415.0413</v>
      </c>
      <c r="Y10" s="7">
        <f>'IRA Calculations'!AL77</f>
        <v>1414505106111.5408</v>
      </c>
      <c r="Z10" s="7">
        <f>'IRA Calculations'!AM77</f>
        <v>1415137811300.155</v>
      </c>
      <c r="AA10" s="7">
        <f>'IRA Calculations'!AN77</f>
        <v>1416442912254.5</v>
      </c>
      <c r="AB10" s="7">
        <f>'IRA Calculations'!AO77</f>
        <v>1419129488181.325</v>
      </c>
      <c r="AC10" s="7">
        <f>'IRA Calculations'!AP77</f>
        <v>1421987150888.4246</v>
      </c>
      <c r="AD10" s="7">
        <f>'IRA Calculations'!AQ77</f>
        <v>1425474972961.4055</v>
      </c>
      <c r="AE10" s="7">
        <f>'IRA Calculations'!AR77</f>
        <v>1429452642678.4678</v>
      </c>
      <c r="AF10" s="7">
        <f>'IRA Calculations'!AS77</f>
        <v>1433709554960.4065</v>
      </c>
      <c r="AG10" s="7">
        <f>'IRA Calculations'!AT77</f>
        <v>1438096312160.3904</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1267291014034.1765</v>
      </c>
      <c r="C2" s="7">
        <f>'IRA Calculations'!P82</f>
        <v>1267291014034.1765</v>
      </c>
      <c r="D2" s="7">
        <f>'IRA Calculations'!Q82</f>
        <v>1267291014034.1765</v>
      </c>
      <c r="E2" s="7">
        <f>'IRA Calculations'!R82</f>
        <v>1242188327214.072</v>
      </c>
      <c r="F2" s="7">
        <f>'IRA Calculations'!S82</f>
        <v>1340853232931.2261</v>
      </c>
      <c r="G2" s="7">
        <f>'IRA Calculations'!T82</f>
        <v>1440963923186.1519</v>
      </c>
      <c r="H2" s="7">
        <f>'IRA Calculations'!U82</f>
        <v>1542228273063.4695</v>
      </c>
      <c r="I2" s="7">
        <f>'IRA Calculations'!V82</f>
        <v>1645951000904.9683</v>
      </c>
      <c r="J2" s="7">
        <f>'IRA Calculations'!W82</f>
        <v>1751645074903.4998</v>
      </c>
      <c r="K2" s="7">
        <f>'IRA Calculations'!X82</f>
        <v>1859210946145.2966</v>
      </c>
      <c r="L2" s="7">
        <f>'IRA Calculations'!Y82</f>
        <v>1968365476492.4382</v>
      </c>
      <c r="M2" s="7">
        <f>'IRA Calculations'!Z82</f>
        <v>2078334777285.1133</v>
      </c>
      <c r="N2" s="7">
        <f>'IRA Calculations'!AA82</f>
        <v>2190337944669.5208</v>
      </c>
      <c r="O2" s="7">
        <f>'IRA Calculations'!AB82</f>
        <v>2303750536685.7012</v>
      </c>
      <c r="P2" s="7">
        <f>'IRA Calculations'!AC82</f>
        <v>2295660897556.1284</v>
      </c>
      <c r="Q2" s="7">
        <f>'IRA Calculations'!AD82</f>
        <v>2288413809014.5005</v>
      </c>
      <c r="R2" s="7">
        <f>'IRA Calculations'!AE82</f>
        <v>2281980022558.9668</v>
      </c>
      <c r="S2" s="7">
        <f>'IRA Calculations'!AF82</f>
        <v>2276316065983.0933</v>
      </c>
      <c r="T2" s="7">
        <f>'IRA Calculations'!AG82</f>
        <v>2271033411109.3818</v>
      </c>
      <c r="U2" s="7">
        <f>'IRA Calculations'!AH82</f>
        <v>2266925494369.4043</v>
      </c>
      <c r="V2" s="7">
        <f>'IRA Calculations'!AI82</f>
        <v>2263438370490.394</v>
      </c>
      <c r="W2" s="7">
        <f>'IRA Calculations'!AJ82</f>
        <v>2260526771743.1401</v>
      </c>
      <c r="X2" s="7">
        <f>'IRA Calculations'!AK82</f>
        <v>2258148972254.9868</v>
      </c>
      <c r="Y2" s="7">
        <f>'IRA Calculations'!AL82</f>
        <v>2255838323636.4727</v>
      </c>
      <c r="Z2" s="7">
        <f>'IRA Calculations'!AM82</f>
        <v>2254363906072.3271</v>
      </c>
      <c r="AA2" s="7">
        <f>'IRA Calculations'!AN82</f>
        <v>2253282363721.0186</v>
      </c>
      <c r="AB2" s="7">
        <f>'IRA Calculations'!AO82</f>
        <v>2252057678827.752</v>
      </c>
      <c r="AC2" s="7">
        <f>'IRA Calculations'!AP82</f>
        <v>2251510028563.3525</v>
      </c>
      <c r="AD2" s="7">
        <f>'IRA Calculations'!AQ82</f>
        <v>2251277397536.9697</v>
      </c>
      <c r="AE2" s="7">
        <f>'IRA Calculations'!AR82</f>
        <v>2250820771679.3784</v>
      </c>
      <c r="AF2" s="7">
        <f>'IRA Calculations'!AS82</f>
        <v>2250951770489.7114</v>
      </c>
      <c r="AG2" s="7">
        <f>'IRA Calculations'!AT82</f>
        <v>2251255217796.854</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963547188218.27222</v>
      </c>
      <c r="C2" s="7">
        <f>'IRA Calculations'!P95</f>
        <v>963547188218.27222</v>
      </c>
      <c r="D2" s="7">
        <f>'IRA Calculations'!Q95</f>
        <v>963547188218.27222</v>
      </c>
      <c r="E2" s="7">
        <f>'IRA Calculations'!R95</f>
        <v>964381952884.50964</v>
      </c>
      <c r="F2" s="7">
        <f>'IRA Calculations'!S95</f>
        <v>965793695600.78894</v>
      </c>
      <c r="G2" s="7">
        <f>'IRA Calculations'!T95</f>
        <v>967716023612.22839</v>
      </c>
      <c r="H2" s="7">
        <f>'IRA Calculations'!U95</f>
        <v>972658640990.75256</v>
      </c>
      <c r="I2" s="7">
        <f>'IRA Calculations'!V95</f>
        <v>980426709181.0144</v>
      </c>
      <c r="J2" s="7">
        <f>'IRA Calculations'!W95</f>
        <v>989054450509.5979</v>
      </c>
      <c r="K2" s="7">
        <f>'IRA Calculations'!X95</f>
        <v>997779453549.63684</v>
      </c>
      <c r="L2" s="7">
        <f>'IRA Calculations'!Y95</f>
        <v>1006544206777.5425</v>
      </c>
      <c r="M2" s="7">
        <f>'IRA Calculations'!Z95</f>
        <v>1015920181185.3574</v>
      </c>
      <c r="N2" s="7">
        <f>'IRA Calculations'!AA95</f>
        <v>1026641869951.5291</v>
      </c>
      <c r="O2" s="7">
        <f>'IRA Calculations'!AB95</f>
        <v>1038605109417.3385</v>
      </c>
      <c r="P2" s="7">
        <f>'IRA Calculations'!AC95</f>
        <v>1051560381297.0839</v>
      </c>
      <c r="Q2" s="7">
        <f>'IRA Calculations'!AD95</f>
        <v>1064552448237.1179</v>
      </c>
      <c r="R2" s="7">
        <f>'IRA Calculations'!AE95</f>
        <v>1077774951151.962</v>
      </c>
      <c r="S2" s="7">
        <f>'IRA Calculations'!AF95</f>
        <v>1088769820883.6066</v>
      </c>
      <c r="T2" s="7">
        <f>'IRA Calculations'!AG95</f>
        <v>1099338117127.9701</v>
      </c>
      <c r="U2" s="7">
        <f>'IRA Calculations'!AH95</f>
        <v>1109632977778.6865</v>
      </c>
      <c r="V2" s="7">
        <f>'IRA Calculations'!AI95</f>
        <v>1119690837642.6099</v>
      </c>
      <c r="W2" s="7">
        <f>'IRA Calculations'!AJ95</f>
        <v>1129596458548.1768</v>
      </c>
      <c r="X2" s="7">
        <f>'IRA Calculations'!AK95</f>
        <v>1138850451623.9187</v>
      </c>
      <c r="Y2" s="7">
        <f>'IRA Calculations'!AL95</f>
        <v>1148417053075.9834</v>
      </c>
      <c r="Z2" s="7">
        <f>'IRA Calculations'!AM95</f>
        <v>1158408751600.0989</v>
      </c>
      <c r="AA2" s="7">
        <f>'IRA Calculations'!AN95</f>
        <v>1168950245369.1934</v>
      </c>
      <c r="AB2" s="7">
        <f>'IRA Calculations'!AO95</f>
        <v>1179966342746.5762</v>
      </c>
      <c r="AC2" s="7">
        <f>'IRA Calculations'!AP95</f>
        <v>1191429706344.2998</v>
      </c>
      <c r="AD2" s="7">
        <f>'IRA Calculations'!AQ95</f>
        <v>1203342411915.4578</v>
      </c>
      <c r="AE2" s="7">
        <f>'IRA Calculations'!AR95</f>
        <v>1215555446086.8689</v>
      </c>
      <c r="AF2" s="7">
        <f>'IRA Calculations'!AS95</f>
        <v>1228075071684.5825</v>
      </c>
      <c r="AG2" s="7">
        <f>'IRA Calculations'!AT95</f>
        <v>1240943088230.6343</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6143097219311.4736</v>
      </c>
      <c r="C2" s="7">
        <f>'IRA Calculations'!P108</f>
        <v>6143097219311.4736</v>
      </c>
      <c r="D2" s="7">
        <f>'IRA Calculations'!Q108</f>
        <v>6143097219311.4736</v>
      </c>
      <c r="E2" s="7">
        <f>'IRA Calculations'!R108</f>
        <v>6123620170692.9717</v>
      </c>
      <c r="F2" s="7">
        <f>'IRA Calculations'!S108</f>
        <v>6105502699019.3154</v>
      </c>
      <c r="G2" s="7">
        <f>'IRA Calculations'!T108</f>
        <v>6090799731699.0801</v>
      </c>
      <c r="H2" s="7">
        <f>'IRA Calculations'!U108</f>
        <v>6081149061361.0693</v>
      </c>
      <c r="I2" s="7">
        <f>'IRA Calculations'!V108</f>
        <v>6077812244942.1484</v>
      </c>
      <c r="J2" s="7">
        <f>'IRA Calculations'!W108</f>
        <v>6081033277459.3223</v>
      </c>
      <c r="K2" s="7">
        <f>'IRA Calculations'!X108</f>
        <v>6090625154764.6836</v>
      </c>
      <c r="L2" s="7">
        <f>'IRA Calculations'!Y108</f>
        <v>6105190619324.1221</v>
      </c>
      <c r="M2" s="7">
        <f>'IRA Calculations'!Z108</f>
        <v>6125669808953.332</v>
      </c>
      <c r="N2" s="7">
        <f>'IRA Calculations'!AA108</f>
        <v>6152211275399.0107</v>
      </c>
      <c r="O2" s="7">
        <f>'IRA Calculations'!AB108</f>
        <v>6183683955908.4404</v>
      </c>
      <c r="P2" s="7">
        <f>'IRA Calculations'!AC108</f>
        <v>6218792408096.833</v>
      </c>
      <c r="Q2" s="7">
        <f>'IRA Calculations'!AD108</f>
        <v>6258267098282.0166</v>
      </c>
      <c r="R2" s="7">
        <f>'IRA Calculations'!AE108</f>
        <v>6301905826519.5986</v>
      </c>
      <c r="S2" s="7">
        <f>'IRA Calculations'!AF108</f>
        <v>6348668778369.4707</v>
      </c>
      <c r="T2" s="7">
        <f>'IRA Calculations'!AG108</f>
        <v>6397094488805.3594</v>
      </c>
      <c r="U2" s="7">
        <f>'IRA Calculations'!AH108</f>
        <v>6446381060280.9131</v>
      </c>
      <c r="V2" s="7">
        <f>'IRA Calculations'!AI108</f>
        <v>6495830584685.3516</v>
      </c>
      <c r="W2" s="7">
        <f>'IRA Calculations'!AJ108</f>
        <v>6545472206324.6709</v>
      </c>
      <c r="X2" s="7">
        <f>'IRA Calculations'!AK108</f>
        <v>6590261968774.9648</v>
      </c>
      <c r="Y2" s="7">
        <f>'IRA Calculations'!AL108</f>
        <v>6635385858937.5645</v>
      </c>
      <c r="Z2" s="7">
        <f>'IRA Calculations'!AM108</f>
        <v>6680862659273.1855</v>
      </c>
      <c r="AA2" s="7">
        <f>'IRA Calculations'!AN108</f>
        <v>6726981491223.2744</v>
      </c>
      <c r="AB2" s="7">
        <f>'IRA Calculations'!AO108</f>
        <v>6773387488619.5254</v>
      </c>
      <c r="AC2" s="7">
        <f>'IRA Calculations'!AP108</f>
        <v>6820193273426.8809</v>
      </c>
      <c r="AD2" s="7">
        <f>'IRA Calculations'!AQ108</f>
        <v>6867858166860.7832</v>
      </c>
      <c r="AE2" s="7">
        <f>'IRA Calculations'!AR108</f>
        <v>6915945560897.25</v>
      </c>
      <c r="AF2" s="7">
        <f>'IRA Calculations'!AS108</f>
        <v>6964716740484.6895</v>
      </c>
      <c r="AG2" s="7">
        <f>'IRA Calculations'!AT108</f>
        <v>7014488658638.459</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3949952960810.9854</v>
      </c>
      <c r="C4" s="7">
        <f>'IRA Calculations'!P110</f>
        <v>3949952960810.9854</v>
      </c>
      <c r="D4" s="7">
        <f>'IRA Calculations'!Q110</f>
        <v>3949952960810.9854</v>
      </c>
      <c r="E4" s="7">
        <f>'IRA Calculations'!R110</f>
        <v>3975395706965.209</v>
      </c>
      <c r="F4" s="7">
        <f>'IRA Calculations'!S110</f>
        <v>4001505277992.1689</v>
      </c>
      <c r="G4" s="7">
        <f>'IRA Calculations'!T110</f>
        <v>4028803040810.0996</v>
      </c>
      <c r="H4" s="7">
        <f>'IRA Calculations'!U110</f>
        <v>4057887391372.749</v>
      </c>
      <c r="I4" s="7">
        <f>'IRA Calculations'!V110</f>
        <v>4089593265022.1968</v>
      </c>
      <c r="J4" s="7">
        <f>'IRA Calculations'!W110</f>
        <v>4123246594592.0327</v>
      </c>
      <c r="K4" s="7">
        <f>'IRA Calculations'!X110</f>
        <v>4157797379537.5557</v>
      </c>
      <c r="L4" s="7">
        <f>'IRA Calculations'!Y110</f>
        <v>4192301130175.8203</v>
      </c>
      <c r="M4" s="7">
        <f>'IRA Calculations'!Z110</f>
        <v>4227543207414.2593</v>
      </c>
      <c r="N4" s="7">
        <f>'IRA Calculations'!AA110</f>
        <v>4263365922305.877</v>
      </c>
      <c r="O4" s="7">
        <f>'IRA Calculations'!AB110</f>
        <v>4298627246444.7139</v>
      </c>
      <c r="P4" s="7">
        <f>'IRA Calculations'!AC110</f>
        <v>4333359663110.8594</v>
      </c>
      <c r="Q4" s="7">
        <f>'IRA Calculations'!AD110</f>
        <v>4369034756703.583</v>
      </c>
      <c r="R4" s="7">
        <f>'IRA Calculations'!AE110</f>
        <v>4406034475224.3965</v>
      </c>
      <c r="S4" s="7">
        <f>'IRA Calculations'!AF110</f>
        <v>4444143953563.4629</v>
      </c>
      <c r="T4" s="7">
        <f>'IRA Calculations'!AG110</f>
        <v>4482537547986.1504</v>
      </c>
      <c r="U4" s="7">
        <f>'IRA Calculations'!AH110</f>
        <v>4521099809468.5107</v>
      </c>
      <c r="V4" s="7">
        <f>'IRA Calculations'!AI110</f>
        <v>4559478221500.1406</v>
      </c>
      <c r="W4" s="7">
        <f>'IRA Calculations'!AJ110</f>
        <v>4597589143333.4023</v>
      </c>
      <c r="X4" s="7">
        <f>'IRA Calculations'!AK110</f>
        <v>4628833897427.1221</v>
      </c>
      <c r="Y4" s="7">
        <f>'IRA Calculations'!AL110</f>
        <v>4660140749096.9092</v>
      </c>
      <c r="Z4" s="7">
        <f>'IRA Calculations'!AM110</f>
        <v>4691706860069.9072</v>
      </c>
      <c r="AA4" s="7">
        <f>'IRA Calculations'!AN110</f>
        <v>4723653973234.2188</v>
      </c>
      <c r="AB4" s="7">
        <f>'IRA Calculations'!AO110</f>
        <v>4756007614414.9141</v>
      </c>
      <c r="AC4" s="7">
        <f>'IRA Calculations'!AP110</f>
        <v>4788724365258.3164</v>
      </c>
      <c r="AD4" s="7">
        <f>'IRA Calculations'!AQ110</f>
        <v>4821814975260.9688</v>
      </c>
      <c r="AE4" s="7">
        <f>'IRA Calculations'!AR110</f>
        <v>4855172126849.0322</v>
      </c>
      <c r="AF4" s="7">
        <f>'IRA Calculations'!AS110</f>
        <v>4888883507930.8799</v>
      </c>
      <c r="AG4" s="7">
        <f>'IRA Calculations'!AT110</f>
        <v>4923030062145.0732</v>
      </c>
    </row>
    <row r="5" spans="1:35" x14ac:dyDescent="0.2">
      <c r="A5" s="1" t="s">
        <v>79</v>
      </c>
      <c r="B5" s="7">
        <f>'IRA Calculations'!O111</f>
        <v>6659415091.124506</v>
      </c>
      <c r="C5" s="7">
        <f>'IRA Calculations'!P111</f>
        <v>6659415091.124506</v>
      </c>
      <c r="D5" s="7">
        <f>'IRA Calculations'!Q111</f>
        <v>6659415091.124506</v>
      </c>
      <c r="E5" s="7">
        <f>'IRA Calculations'!R111</f>
        <v>6437035094.9076691</v>
      </c>
      <c r="F5" s="7">
        <f>'IRA Calculations'!S111</f>
        <v>6279513230.3886223</v>
      </c>
      <c r="G5" s="7">
        <f>'IRA Calculations'!T111</f>
        <v>6175286133.8852835</v>
      </c>
      <c r="H5" s="7">
        <f>'IRA Calculations'!U111</f>
        <v>6113580961.6749086</v>
      </c>
      <c r="I5" s="7">
        <f>'IRA Calculations'!V111</f>
        <v>6085943824.4199047</v>
      </c>
      <c r="J5" s="7">
        <f>'IRA Calculations'!W111</f>
        <v>6083026169.4820423</v>
      </c>
      <c r="K5" s="7">
        <f>'IRA Calculations'!X111</f>
        <v>6096510253.1549177</v>
      </c>
      <c r="L5" s="7">
        <f>'IRA Calculations'!Y111</f>
        <v>6120040010.1723404</v>
      </c>
      <c r="M5" s="7">
        <f>'IRA Calculations'!Z111</f>
        <v>6151558528.2158403</v>
      </c>
      <c r="N5" s="7">
        <f>'IRA Calculations'!AA111</f>
        <v>6188556243.213665</v>
      </c>
      <c r="O5" s="7">
        <f>'IRA Calculations'!AB111</f>
        <v>6227707536.8311653</v>
      </c>
      <c r="P5" s="7">
        <f>'IRA Calculations'!AC111</f>
        <v>6268068205.63449</v>
      </c>
      <c r="Q5" s="7">
        <f>'IRA Calculations'!AD111</f>
        <v>6311413314.5551796</v>
      </c>
      <c r="R5" s="7">
        <f>'IRA Calculations'!AE111</f>
        <v>6357771391.496685</v>
      </c>
      <c r="S5" s="7">
        <f>'IRA Calculations'!AF111</f>
        <v>6406398268.7409401</v>
      </c>
      <c r="T5" s="7">
        <f>'IRA Calculations'!AG111</f>
        <v>6455692867.2207565</v>
      </c>
      <c r="U5" s="7">
        <f>'IRA Calculations'!AH111</f>
        <v>6505430054.5774736</v>
      </c>
      <c r="V5" s="7">
        <f>'IRA Calculations'!AI111</f>
        <v>6555016861.6203165</v>
      </c>
      <c r="W5" s="7">
        <f>'IRA Calculations'!AJ111</f>
        <v>6604267970.2155285</v>
      </c>
      <c r="X5" s="7">
        <f>'IRA Calculations'!AK111</f>
        <v>6648273244.6132536</v>
      </c>
      <c r="Y5" s="7">
        <f>'IRA Calculations'!AL111</f>
        <v>6692409503.8541937</v>
      </c>
      <c r="Z5" s="7">
        <f>'IRA Calculations'!AM111</f>
        <v>6737030044.9777765</v>
      </c>
      <c r="AA5" s="7">
        <f>'IRA Calculations'!AN111</f>
        <v>6782348361.9545116</v>
      </c>
      <c r="AB5" s="7">
        <f>'IRA Calculations'!AO111</f>
        <v>6828415149.9111652</v>
      </c>
      <c r="AC5" s="7">
        <f>'IRA Calculations'!AP111</f>
        <v>6875090640.5990124</v>
      </c>
      <c r="AD5" s="7">
        <f>'IRA Calculations'!AQ111</f>
        <v>6922347944.8480692</v>
      </c>
      <c r="AE5" s="7">
        <f>'IRA Calculations'!AR111</f>
        <v>6969985527.49716</v>
      </c>
      <c r="AF5" s="7">
        <f>'IRA Calculations'!AS111</f>
        <v>7018114769.8638115</v>
      </c>
      <c r="AG5" s="7">
        <f>'IRA Calculations'!AT111</f>
        <v>7066898423.4661703</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274771499352.20364</v>
      </c>
      <c r="C10" s="7">
        <f>'IRA Calculations'!P116</f>
        <v>274771499352.20364</v>
      </c>
      <c r="D10" s="7">
        <f>'IRA Calculations'!Q116</f>
        <v>274771499352.20364</v>
      </c>
      <c r="E10" s="7">
        <f>'IRA Calculations'!R116</f>
        <v>272526883963.53299</v>
      </c>
      <c r="F10" s="7">
        <f>'IRA Calculations'!S116</f>
        <v>271093247891.69562</v>
      </c>
      <c r="G10" s="7">
        <f>'IRA Calculations'!T116</f>
        <v>270401999243.61053</v>
      </c>
      <c r="H10" s="7">
        <f>'IRA Calculations'!U116</f>
        <v>270341662055.42374</v>
      </c>
      <c r="I10" s="7">
        <f>'IRA Calculations'!V116</f>
        <v>270823826911.00085</v>
      </c>
      <c r="J10" s="7">
        <f>'IRA Calculations'!W116</f>
        <v>271710540073.3298</v>
      </c>
      <c r="K10" s="7">
        <f>'IRA Calculations'!X116</f>
        <v>272883515021.07666</v>
      </c>
      <c r="L10" s="7">
        <f>'IRA Calculations'!Y116</f>
        <v>274232230303.50317</v>
      </c>
      <c r="M10" s="7">
        <f>'IRA Calculations'!Z116</f>
        <v>275778158107.65106</v>
      </c>
      <c r="N10" s="7">
        <f>'IRA Calculations'!AA116</f>
        <v>277484278655.67725</v>
      </c>
      <c r="O10" s="7">
        <f>'IRA Calculations'!AB116</f>
        <v>279247099838.07574</v>
      </c>
      <c r="P10" s="7">
        <f>'IRA Calculations'!AC116</f>
        <v>281020006941.14459</v>
      </c>
      <c r="Q10" s="7">
        <f>'IRA Calculations'!AD116</f>
        <v>282851824078.00244</v>
      </c>
      <c r="R10" s="7">
        <f>'IRA Calculations'!AE116</f>
        <v>284751256744.51843</v>
      </c>
      <c r="S10" s="7">
        <f>'IRA Calculations'!AF116</f>
        <v>286714224127.23743</v>
      </c>
      <c r="T10" s="7">
        <f>'IRA Calculations'!AG116</f>
        <v>288690570633.28748</v>
      </c>
      <c r="U10" s="7">
        <f>'IRA Calculations'!AH116</f>
        <v>290675632970.77283</v>
      </c>
      <c r="V10" s="7">
        <f>'IRA Calculations'!AI116</f>
        <v>292652282862.99933</v>
      </c>
      <c r="W10" s="7">
        <f>'IRA Calculations'!AJ116</f>
        <v>294618178756.84308</v>
      </c>
      <c r="X10" s="7">
        <f>'IRA Calculations'!AK116</f>
        <v>296754488981.42529</v>
      </c>
      <c r="Y10" s="7">
        <f>'IRA Calculations'!AL116</f>
        <v>298885112659.51587</v>
      </c>
      <c r="Z10" s="7">
        <f>'IRA Calculations'!AM116</f>
        <v>301018596582.60223</v>
      </c>
      <c r="AA10" s="7">
        <f>'IRA Calculations'!AN116</f>
        <v>303161281250.48602</v>
      </c>
      <c r="AB10" s="7">
        <f>'IRA Calculations'!AO116</f>
        <v>305316053889.54858</v>
      </c>
      <c r="AC10" s="7">
        <f>'IRA Calculations'!AP116</f>
        <v>307483450837.47791</v>
      </c>
      <c r="AD10" s="7">
        <f>'IRA Calculations'!AQ116</f>
        <v>309665095635.92889</v>
      </c>
      <c r="AE10" s="7">
        <f>'IRA Calculations'!AR116</f>
        <v>311858754505.92871</v>
      </c>
      <c r="AF10" s="7">
        <f>'IRA Calculations'!AS116</f>
        <v>314069221726.5697</v>
      </c>
      <c r="AG10" s="7">
        <f>'IRA Calculations'!AT116</f>
        <v>316300998032.51465</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8401051647488.4424</v>
      </c>
      <c r="C2" s="7">
        <f>'IRA Calculations'!P121</f>
        <v>8401051647488.4424</v>
      </c>
      <c r="D2" s="7">
        <f>'IRA Calculations'!Q121</f>
        <v>8401051647488.4424</v>
      </c>
      <c r="E2" s="7">
        <f>'IRA Calculations'!R121</f>
        <v>8499568650526.126</v>
      </c>
      <c r="F2" s="7">
        <f>'IRA Calculations'!S121</f>
        <v>8606118231643.1611</v>
      </c>
      <c r="G2" s="7">
        <f>'IRA Calculations'!T121</f>
        <v>8718194885579.9668</v>
      </c>
      <c r="H2" s="7">
        <f>'IRA Calculations'!U121</f>
        <v>8828807649819.6895</v>
      </c>
      <c r="I2" s="7">
        <f>'IRA Calculations'!V121</f>
        <v>8932291881625.5176</v>
      </c>
      <c r="J2" s="7">
        <f>'IRA Calculations'!W121</f>
        <v>9044564083983.6211</v>
      </c>
      <c r="K2" s="7">
        <f>'IRA Calculations'!X121</f>
        <v>9159440160239.3477</v>
      </c>
      <c r="L2" s="7">
        <f>'IRA Calculations'!Y121</f>
        <v>9266182629347.4355</v>
      </c>
      <c r="M2" s="7">
        <f>'IRA Calculations'!Z121</f>
        <v>9364394333637.3086</v>
      </c>
      <c r="N2" s="7">
        <f>'IRA Calculations'!AA121</f>
        <v>9466508990957.9102</v>
      </c>
      <c r="O2" s="7">
        <f>'IRA Calculations'!AB121</f>
        <v>9571039921412.2168</v>
      </c>
      <c r="P2" s="7">
        <f>'IRA Calculations'!AC121</f>
        <v>9681387298406.4102</v>
      </c>
      <c r="Q2" s="7">
        <f>'IRA Calculations'!AD121</f>
        <v>9800797556964.3398</v>
      </c>
      <c r="R2" s="7">
        <f>'IRA Calculations'!AE121</f>
        <v>9927745341418.2441</v>
      </c>
      <c r="S2" s="7">
        <f>'IRA Calculations'!AF121</f>
        <v>10056142534602.488</v>
      </c>
      <c r="T2" s="7">
        <f>'IRA Calculations'!AG121</f>
        <v>10179518936395.033</v>
      </c>
      <c r="U2" s="7">
        <f>'IRA Calculations'!AH121</f>
        <v>10311425378184.646</v>
      </c>
      <c r="V2" s="7">
        <f>'IRA Calculations'!AI121</f>
        <v>10437292414153.566</v>
      </c>
      <c r="W2" s="7">
        <f>'IRA Calculations'!AJ121</f>
        <v>10552310410804.418</v>
      </c>
      <c r="X2" s="7">
        <f>'IRA Calculations'!AK121</f>
        <v>10646309786982.209</v>
      </c>
      <c r="Y2" s="7">
        <f>'IRA Calculations'!AL121</f>
        <v>10734437166907.666</v>
      </c>
      <c r="Z2" s="7">
        <f>'IRA Calculations'!AM121</f>
        <v>10822350139794.842</v>
      </c>
      <c r="AA2" s="7">
        <f>'IRA Calculations'!AN121</f>
        <v>10907723230952.262</v>
      </c>
      <c r="AB2" s="7">
        <f>'IRA Calculations'!AO121</f>
        <v>10991359205311.283</v>
      </c>
      <c r="AC2" s="7">
        <f>'IRA Calculations'!AP121</f>
        <v>11065577133566.004</v>
      </c>
      <c r="AD2" s="7">
        <f>'IRA Calculations'!AQ121</f>
        <v>11130627661478.215</v>
      </c>
      <c r="AE2" s="7">
        <f>'IRA Calculations'!AR121</f>
        <v>11184962542869.795</v>
      </c>
      <c r="AF2" s="7">
        <f>'IRA Calculations'!AS121</f>
        <v>11235153911648.641</v>
      </c>
      <c r="AG2" s="7">
        <f>'IRA Calculations'!AT121</f>
        <v>11279592523529.383</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711133764922.48462</v>
      </c>
      <c r="C2" s="7">
        <f>'IRA Calculations'!P134</f>
        <v>711133764922.48462</v>
      </c>
      <c r="D2" s="7">
        <f>'IRA Calculations'!Q134</f>
        <v>711133764922.48462</v>
      </c>
      <c r="E2" s="7">
        <f>'IRA Calculations'!R134</f>
        <v>714401016904.8739</v>
      </c>
      <c r="F2" s="7">
        <f>'IRA Calculations'!S134</f>
        <v>717358881594.7887</v>
      </c>
      <c r="G2" s="7">
        <f>'IRA Calculations'!T134</f>
        <v>719900355510.48132</v>
      </c>
      <c r="H2" s="7">
        <f>'IRA Calculations'!U134</f>
        <v>722261676746.17615</v>
      </c>
      <c r="I2" s="7">
        <f>'IRA Calculations'!V134</f>
        <v>724447888375.25525</v>
      </c>
      <c r="J2" s="7">
        <f>'IRA Calculations'!W134</f>
        <v>726583899288.25916</v>
      </c>
      <c r="K2" s="7">
        <f>'IRA Calculations'!X134</f>
        <v>728862374200.01917</v>
      </c>
      <c r="L2" s="7">
        <f>'IRA Calculations'!Y134</f>
        <v>731088897636.57214</v>
      </c>
      <c r="M2" s="7">
        <f>'IRA Calculations'!Z134</f>
        <v>733214691887.52771</v>
      </c>
      <c r="N2" s="7">
        <f>'IRA Calculations'!AA134</f>
        <v>735341721932.41785</v>
      </c>
      <c r="O2" s="7">
        <f>'IRA Calculations'!AB134</f>
        <v>737204356451.5553</v>
      </c>
      <c r="P2" s="7">
        <f>'IRA Calculations'!AC134</f>
        <v>738912774624.17712</v>
      </c>
      <c r="Q2" s="7">
        <f>'IRA Calculations'!AD134</f>
        <v>740372043062.70569</v>
      </c>
      <c r="R2" s="7">
        <f>'IRA Calculations'!AE134</f>
        <v>741711834279.38147</v>
      </c>
      <c r="S2" s="7">
        <f>'IRA Calculations'!AF134</f>
        <v>742671308917.23499</v>
      </c>
      <c r="T2" s="7">
        <f>'IRA Calculations'!AG134</f>
        <v>743411465985.27539</v>
      </c>
      <c r="U2" s="7">
        <f>'IRA Calculations'!AH134</f>
        <v>744200536428.51648</v>
      </c>
      <c r="V2" s="7">
        <f>'IRA Calculations'!AI134</f>
        <v>744902484972.10364</v>
      </c>
      <c r="W2" s="7">
        <f>'IRA Calculations'!AJ134</f>
        <v>745674663956.37158</v>
      </c>
      <c r="X2" s="7">
        <f>'IRA Calculations'!AK134</f>
        <v>746373586468.36975</v>
      </c>
      <c r="Y2" s="7">
        <f>'IRA Calculations'!AL134</f>
        <v>747107923708.4751</v>
      </c>
      <c r="Z2" s="7">
        <f>'IRA Calculations'!AM134</f>
        <v>747836030076.36047</v>
      </c>
      <c r="AA2" s="7">
        <f>'IRA Calculations'!AN134</f>
        <v>748762488904.11951</v>
      </c>
      <c r="AB2" s="7">
        <f>'IRA Calculations'!AO134</f>
        <v>749601152214.47241</v>
      </c>
      <c r="AC2" s="7">
        <f>'IRA Calculations'!AP134</f>
        <v>750543720134.72437</v>
      </c>
      <c r="AD2" s="7">
        <f>'IRA Calculations'!AQ134</f>
        <v>751388628116.56006</v>
      </c>
      <c r="AE2" s="7">
        <f>'IRA Calculations'!AR134</f>
        <v>752173885955.0083</v>
      </c>
      <c r="AF2" s="7">
        <f>'IRA Calculations'!AS134</f>
        <v>752940187915.31091</v>
      </c>
      <c r="AG2" s="7">
        <f>'IRA Calculations'!AT134</f>
        <v>753645065282.63794</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10236387217164.02</v>
      </c>
      <c r="C4" s="7">
        <f>'IRA Calculations'!P136</f>
        <v>10236387217164.02</v>
      </c>
      <c r="D4" s="7">
        <f>'IRA Calculations'!Q136</f>
        <v>10236387217164.02</v>
      </c>
      <c r="E4" s="7">
        <f>'IRA Calculations'!R136</f>
        <v>10206371188545.34</v>
      </c>
      <c r="F4" s="7">
        <f>'IRA Calculations'!S136</f>
        <v>10159823359362.83</v>
      </c>
      <c r="G4" s="7">
        <f>'IRA Calculations'!T136</f>
        <v>10108440108564.479</v>
      </c>
      <c r="H4" s="7">
        <f>'IRA Calculations'!U136</f>
        <v>10055622634203.871</v>
      </c>
      <c r="I4" s="7">
        <f>'IRA Calculations'!V136</f>
        <v>10001945753190.506</v>
      </c>
      <c r="J4" s="7">
        <f>'IRA Calculations'!W136</f>
        <v>9949643892403.2988</v>
      </c>
      <c r="K4" s="7">
        <f>'IRA Calculations'!X136</f>
        <v>9902396000726.3789</v>
      </c>
      <c r="L4" s="7">
        <f>'IRA Calculations'!Y136</f>
        <v>9858915279279.4844</v>
      </c>
      <c r="M4" s="7">
        <f>'IRA Calculations'!Z136</f>
        <v>9820098313182.998</v>
      </c>
      <c r="N4" s="7">
        <f>'IRA Calculations'!AA136</f>
        <v>9788307601073.2559</v>
      </c>
      <c r="O4" s="7">
        <f>'IRA Calculations'!AB136</f>
        <v>9761346672760.8828</v>
      </c>
      <c r="P4" s="7">
        <f>'IRA Calculations'!AC136</f>
        <v>9754845616859.293</v>
      </c>
      <c r="Q4" s="7">
        <f>'IRA Calculations'!AD136</f>
        <v>9754463393498.2871</v>
      </c>
      <c r="R4" s="7">
        <f>'IRA Calculations'!AE136</f>
        <v>9761288162645.3457</v>
      </c>
      <c r="S4" s="7">
        <f>'IRA Calculations'!AF136</f>
        <v>9770678174321.7461</v>
      </c>
      <c r="T4" s="7">
        <f>'IRA Calculations'!AG136</f>
        <v>9783231281398.6836</v>
      </c>
      <c r="U4" s="7">
        <f>'IRA Calculations'!AH136</f>
        <v>9800940911352.1836</v>
      </c>
      <c r="V4" s="7">
        <f>'IRA Calculations'!AI136</f>
        <v>9820543285284.9668</v>
      </c>
      <c r="W4" s="7">
        <f>'IRA Calculations'!AJ136</f>
        <v>9843026459215.6445</v>
      </c>
      <c r="X4" s="7">
        <f>'IRA Calculations'!AK136</f>
        <v>9865341018381.0605</v>
      </c>
      <c r="Y4" s="7">
        <f>'IRA Calculations'!AL136</f>
        <v>9888346124450.5137</v>
      </c>
      <c r="Z4" s="7">
        <f>'IRA Calculations'!AM136</f>
        <v>9911038917610.3613</v>
      </c>
      <c r="AA4" s="7">
        <f>'IRA Calculations'!AN136</f>
        <v>9935925338615.8691</v>
      </c>
      <c r="AB4" s="7">
        <f>'IRA Calculations'!AO136</f>
        <v>9959007043904.3926</v>
      </c>
      <c r="AC4" s="7">
        <f>'IRA Calculations'!AP136</f>
        <v>9982887403439.2695</v>
      </c>
      <c r="AD4" s="7">
        <f>'IRA Calculations'!AQ136</f>
        <v>10004904363423.551</v>
      </c>
      <c r="AE4" s="7">
        <f>'IRA Calculations'!AR136</f>
        <v>10025677314175.797</v>
      </c>
      <c r="AF4" s="7">
        <f>'IRA Calculations'!AS136</f>
        <v>10045853311334.961</v>
      </c>
      <c r="AG4" s="7">
        <f>'IRA Calculations'!AT136</f>
        <v>10064928925353.594</v>
      </c>
    </row>
    <row r="5" spans="1:35" x14ac:dyDescent="0.2">
      <c r="A5" s="1" t="s">
        <v>79</v>
      </c>
      <c r="B5" s="7">
        <f>'IRA Calculations'!O137</f>
        <v>1763242815255.325</v>
      </c>
      <c r="C5" s="7">
        <f>'IRA Calculations'!P137</f>
        <v>1763242815255.325</v>
      </c>
      <c r="D5" s="7">
        <f>'IRA Calculations'!Q137</f>
        <v>1763242815255.325</v>
      </c>
      <c r="E5" s="7">
        <f>'IRA Calculations'!R137</f>
        <v>1793070514330.1709</v>
      </c>
      <c r="F5" s="7">
        <f>'IRA Calculations'!S137</f>
        <v>1822026210398.145</v>
      </c>
      <c r="G5" s="7">
        <f>'IRA Calculations'!T137</f>
        <v>1849692303872.3655</v>
      </c>
      <c r="H5" s="7">
        <f>'IRA Calculations'!U137</f>
        <v>1876486098885.9077</v>
      </c>
      <c r="I5" s="7">
        <f>'IRA Calculations'!V137</f>
        <v>1902260410231.0527</v>
      </c>
      <c r="J5" s="7">
        <f>'IRA Calculations'!W137</f>
        <v>1927128905463.8843</v>
      </c>
      <c r="K5" s="7">
        <f>'IRA Calculations'!X137</f>
        <v>1951470574602.9475</v>
      </c>
      <c r="L5" s="7">
        <f>'IRA Calculations'!Y137</f>
        <v>1974765327200.5017</v>
      </c>
      <c r="M5" s="7">
        <f>'IRA Calculations'!Z137</f>
        <v>1996996707631.7432</v>
      </c>
      <c r="N5" s="7">
        <f>'IRA Calculations'!AA137</f>
        <v>2018435116377.2112</v>
      </c>
      <c r="O5" s="7">
        <f>'IRA Calculations'!AB137</f>
        <v>2038592109522.7229</v>
      </c>
      <c r="P5" s="7">
        <f>'IRA Calculations'!AC137</f>
        <v>2057837977599.083</v>
      </c>
      <c r="Q5" s="7">
        <f>'IRA Calculations'!AD137</f>
        <v>2075987266289.1062</v>
      </c>
      <c r="R5" s="7">
        <f>'IRA Calculations'!AE137</f>
        <v>2093288295389.5671</v>
      </c>
      <c r="S5" s="7">
        <f>'IRA Calculations'!AF137</f>
        <v>2108691505056.3901</v>
      </c>
      <c r="T5" s="7">
        <f>'IRA Calculations'!AG137</f>
        <v>2122186366964.4878</v>
      </c>
      <c r="U5" s="7">
        <f>'IRA Calculations'!AH137</f>
        <v>2134069632613.8362</v>
      </c>
      <c r="V5" s="7">
        <f>'IRA Calculations'!AI137</f>
        <v>2143849638201.7544</v>
      </c>
      <c r="W5" s="7">
        <f>'IRA Calculations'!AJ137</f>
        <v>2151935263471.2158</v>
      </c>
      <c r="X5" s="7">
        <f>'IRA Calculations'!AK137</f>
        <v>2158132874263.2925</v>
      </c>
      <c r="Y5" s="7">
        <f>'IRA Calculations'!AL137</f>
        <v>2162992719337.3252</v>
      </c>
      <c r="Z5" s="7">
        <f>'IRA Calculations'!AM137</f>
        <v>2166841936687.9629</v>
      </c>
      <c r="AA5" s="7">
        <f>'IRA Calculations'!AN137</f>
        <v>2170562477504.5603</v>
      </c>
      <c r="AB5" s="7">
        <f>'IRA Calculations'!AO137</f>
        <v>2173844438929.1533</v>
      </c>
      <c r="AC5" s="7">
        <f>'IRA Calculations'!AP137</f>
        <v>2177383155547.6396</v>
      </c>
      <c r="AD5" s="7">
        <f>'IRA Calculations'!AQ137</f>
        <v>2180867994670.2385</v>
      </c>
      <c r="AE5" s="7">
        <f>'IRA Calculations'!AR137</f>
        <v>2184454407808.6204</v>
      </c>
      <c r="AF5" s="7">
        <f>'IRA Calculations'!AS137</f>
        <v>2188236107418.2671</v>
      </c>
      <c r="AG5" s="7">
        <f>'IRA Calculations'!AT137</f>
        <v>2192056270407.6062</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1581000000000</v>
      </c>
      <c r="C7" s="7">
        <f>'IRA Calculations'!P139</f>
        <v>1581000000000</v>
      </c>
      <c r="D7" s="7">
        <f>'IRA Calculations'!Q139</f>
        <v>1581000000000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16000000000</v>
      </c>
      <c r="C8" s="7">
        <f>'IRA Calculations'!P140</f>
        <v>16000000000</v>
      </c>
      <c r="D8" s="7">
        <f>'IRA Calculations'!Q140</f>
        <v>16000000000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996000000000</v>
      </c>
      <c r="C10" s="7">
        <f>'IRA Calculations'!P142</f>
        <v>996000000000</v>
      </c>
      <c r="D10" s="7">
        <f>'IRA Calculations'!Q142</f>
        <v>996000000000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4460316254753.4355</v>
      </c>
      <c r="C2" s="7">
        <f>'IRA Calculations'!P147</f>
        <v>4460316254753.4355</v>
      </c>
      <c r="D2" s="7">
        <f>'IRA Calculations'!Q147</f>
        <v>4460316254753.4355</v>
      </c>
      <c r="E2" s="7">
        <f>'IRA Calculations'!R147</f>
        <v>4485852518999.3184</v>
      </c>
      <c r="F2" s="7">
        <f>'IRA Calculations'!S147</f>
        <v>4484984304684.0957</v>
      </c>
      <c r="G2" s="7">
        <f>'IRA Calculations'!T147</f>
        <v>4478679724679.0176</v>
      </c>
      <c r="H2" s="7">
        <f>'IRA Calculations'!U147</f>
        <v>4467201474059.6963</v>
      </c>
      <c r="I2" s="7">
        <f>'IRA Calculations'!V147</f>
        <v>4450692736355.9482</v>
      </c>
      <c r="J2" s="7">
        <f>'IRA Calculations'!W147</f>
        <v>4429902466939.7686</v>
      </c>
      <c r="K2" s="7">
        <f>'IRA Calculations'!X147</f>
        <v>4405083008049.416</v>
      </c>
      <c r="L2" s="7">
        <f>'IRA Calculations'!Y147</f>
        <v>4375666014539.5596</v>
      </c>
      <c r="M2" s="7">
        <f>'IRA Calculations'!Z147</f>
        <v>4341960583627.3203</v>
      </c>
      <c r="N2" s="7">
        <f>'IRA Calculations'!AA147</f>
        <v>4308176406764.5693</v>
      </c>
      <c r="O2" s="7">
        <f>'IRA Calculations'!AB147</f>
        <v>4274731225544.2896</v>
      </c>
      <c r="P2" s="7">
        <f>'IRA Calculations'!AC147</f>
        <v>4264884530264.6089</v>
      </c>
      <c r="Q2" s="7">
        <f>'IRA Calculations'!AD147</f>
        <v>4255596405230.1763</v>
      </c>
      <c r="R2" s="7">
        <f>'IRA Calculations'!AE147</f>
        <v>4248721756093.606</v>
      </c>
      <c r="S2" s="7">
        <f>'IRA Calculations'!AF147</f>
        <v>4243593123284.7554</v>
      </c>
      <c r="T2" s="7">
        <f>'IRA Calculations'!AG147</f>
        <v>4240141268127.564</v>
      </c>
      <c r="U2" s="7">
        <f>'IRA Calculations'!AH147</f>
        <v>4240832147713.7661</v>
      </c>
      <c r="V2" s="7">
        <f>'IRA Calculations'!AI147</f>
        <v>4245164771881.1265</v>
      </c>
      <c r="W2" s="7">
        <f>'IRA Calculations'!AJ147</f>
        <v>4252998503547.3081</v>
      </c>
      <c r="X2" s="7">
        <f>'IRA Calculations'!AK147</f>
        <v>4264134449647.7271</v>
      </c>
      <c r="Y2" s="7">
        <f>'IRA Calculations'!AL147</f>
        <v>4278584415853.3071</v>
      </c>
      <c r="Z2" s="7">
        <f>'IRA Calculations'!AM147</f>
        <v>4297444751710.9829</v>
      </c>
      <c r="AA2" s="7">
        <f>'IRA Calculations'!AN147</f>
        <v>4319865229031.4146</v>
      </c>
      <c r="AB2" s="7">
        <f>'IRA Calculations'!AO147</f>
        <v>4346116930698.0425</v>
      </c>
      <c r="AC2" s="7">
        <f>'IRA Calculations'!AP147</f>
        <v>4376494636381.1382</v>
      </c>
      <c r="AD2" s="7">
        <f>'IRA Calculations'!AQ147</f>
        <v>4409738058326.834</v>
      </c>
      <c r="AE2" s="7">
        <f>'IRA Calculations'!AR147</f>
        <v>4445606336260.9473</v>
      </c>
      <c r="AF2" s="7">
        <f>'IRA Calculations'!AS147</f>
        <v>4484903706668.002</v>
      </c>
      <c r="AG2" s="7">
        <f>'IRA Calculations'!AT147</f>
        <v>4526175910425.7559</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100427032620.12325</v>
      </c>
      <c r="C4" s="7">
        <f>'IRA Calculations'!P149</f>
        <v>100427032620.12325</v>
      </c>
      <c r="D4" s="7">
        <f>'IRA Calculations'!Q149</f>
        <v>100427032620.12325</v>
      </c>
      <c r="E4" s="7">
        <f>'IRA Calculations'!R149</f>
        <v>99403100814.199783</v>
      </c>
      <c r="F4" s="7">
        <f>'IRA Calculations'!S149</f>
        <v>98336774420.076797</v>
      </c>
      <c r="G4" s="7">
        <f>'IRA Calculations'!T149</f>
        <v>97203974067.056641</v>
      </c>
      <c r="H4" s="7">
        <f>'IRA Calculations'!U149</f>
        <v>95994061953.114639</v>
      </c>
      <c r="I4" s="7">
        <f>'IRA Calculations'!V149</f>
        <v>94705837938.555573</v>
      </c>
      <c r="J4" s="7">
        <f>'IRA Calculations'!W149</f>
        <v>93328087101.555908</v>
      </c>
      <c r="K4" s="7">
        <f>'IRA Calculations'!X149</f>
        <v>91866115337.820465</v>
      </c>
      <c r="L4" s="7">
        <f>'IRA Calculations'!Y149</f>
        <v>90319338317.332458</v>
      </c>
      <c r="M4" s="7">
        <f>'IRA Calculations'!Z149</f>
        <v>88683275482.809479</v>
      </c>
      <c r="N4" s="7">
        <f>'IRA Calculations'!AA149</f>
        <v>86946756939.60701</v>
      </c>
      <c r="O4" s="7">
        <f>'IRA Calculations'!AB149</f>
        <v>85107347112.513245</v>
      </c>
      <c r="P4" s="7">
        <f>'IRA Calculations'!AC149</f>
        <v>83167619692.99646</v>
      </c>
      <c r="Q4" s="7">
        <f>'IRA Calculations'!AD149</f>
        <v>81134728064.966644</v>
      </c>
      <c r="R4" s="7">
        <f>'IRA Calculations'!AE149</f>
        <v>78993064658.300949</v>
      </c>
      <c r="S4" s="7">
        <f>'IRA Calculations'!AF149</f>
        <v>76757512820.140945</v>
      </c>
      <c r="T4" s="7">
        <f>'IRA Calculations'!AG149</f>
        <v>74435988578.325577</v>
      </c>
      <c r="U4" s="7">
        <f>'IRA Calculations'!AH149</f>
        <v>72048823262.432922</v>
      </c>
      <c r="V4" s="7">
        <f>'IRA Calculations'!AI149</f>
        <v>69618779015.0849</v>
      </c>
      <c r="W4" s="7">
        <f>'IRA Calculations'!AJ149</f>
        <v>67167378199.813423</v>
      </c>
      <c r="X4" s="7">
        <f>'IRA Calculations'!AK149</f>
        <v>64734126518.905174</v>
      </c>
      <c r="Y4" s="7">
        <f>'IRA Calculations'!AL149</f>
        <v>62357933817.942993</v>
      </c>
      <c r="Z4" s="7">
        <f>'IRA Calculations'!AM149</f>
        <v>60092144696.947128</v>
      </c>
      <c r="AA4" s="7">
        <f>'IRA Calculations'!AN149</f>
        <v>57965548675.991714</v>
      </c>
      <c r="AB4" s="7">
        <f>'IRA Calculations'!AO149</f>
        <v>56024159717.316727</v>
      </c>
      <c r="AC4" s="7">
        <f>'IRA Calculations'!AP149</f>
        <v>54285384846.277382</v>
      </c>
      <c r="AD4" s="7">
        <f>'IRA Calculations'!AQ149</f>
        <v>52761640964.62851</v>
      </c>
      <c r="AE4" s="7">
        <f>'IRA Calculations'!AR149</f>
        <v>51456304573.673737</v>
      </c>
      <c r="AF4" s="7">
        <f>'IRA Calculations'!AS149</f>
        <v>50363280660.454849</v>
      </c>
      <c r="AG4" s="7">
        <f>'IRA Calculations'!AT149</f>
        <v>49466819074.772568</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2938632726167.189</v>
      </c>
      <c r="C2" s="7">
        <f>'IRA Calculations'!P160</f>
        <v>2938632726167.189</v>
      </c>
      <c r="D2" s="7">
        <f>'IRA Calculations'!Q160</f>
        <v>2938632726167.189</v>
      </c>
      <c r="E2" s="7">
        <f>'IRA Calculations'!R160</f>
        <v>2897488986174.3086</v>
      </c>
      <c r="F2" s="7">
        <f>'IRA Calculations'!S160</f>
        <v>2829229537155.9287</v>
      </c>
      <c r="G2" s="7">
        <f>'IRA Calculations'!T160</f>
        <v>2754688569614.5537</v>
      </c>
      <c r="H2" s="7">
        <f>'IRA Calculations'!U160</f>
        <v>2682004664987.7637</v>
      </c>
      <c r="I2" s="7">
        <f>'IRA Calculations'!V160</f>
        <v>2610403410800.8486</v>
      </c>
      <c r="J2" s="7">
        <f>'IRA Calculations'!W160</f>
        <v>2540947810235.9448</v>
      </c>
      <c r="K2" s="7">
        <f>'IRA Calculations'!X160</f>
        <v>2475580030593.1929</v>
      </c>
      <c r="L2" s="7">
        <f>'IRA Calculations'!Y160</f>
        <v>2416216991154.9277</v>
      </c>
      <c r="M2" s="7">
        <f>'IRA Calculations'!Z160</f>
        <v>2363418386459.3442</v>
      </c>
      <c r="N2" s="7">
        <f>'IRA Calculations'!AA160</f>
        <v>2318806208020.9761</v>
      </c>
      <c r="O2" s="7">
        <f>'IRA Calculations'!AB160</f>
        <v>2281902310857.4248</v>
      </c>
      <c r="P2" s="7">
        <f>'IRA Calculations'!AC160</f>
        <v>2251099966381.5493</v>
      </c>
      <c r="Q2" s="7">
        <f>'IRA Calculations'!AD160</f>
        <v>2224332983064.5044</v>
      </c>
      <c r="R2" s="7">
        <f>'IRA Calculations'!AE160</f>
        <v>2200407855217.9561</v>
      </c>
      <c r="S2" s="7">
        <f>'IRA Calculations'!AF160</f>
        <v>2177891832867.2896</v>
      </c>
      <c r="T2" s="7">
        <f>'IRA Calculations'!AG160</f>
        <v>2157930599079.7615</v>
      </c>
      <c r="U2" s="7">
        <f>'IRA Calculations'!AH160</f>
        <v>2141127600061.5156</v>
      </c>
      <c r="V2" s="7">
        <f>'IRA Calculations'!AI160</f>
        <v>2126300567932.8215</v>
      </c>
      <c r="W2" s="7">
        <f>'IRA Calculations'!AJ160</f>
        <v>2112842332356.4175</v>
      </c>
      <c r="X2" s="7">
        <f>'IRA Calculations'!AK160</f>
        <v>2101884466152.2029</v>
      </c>
      <c r="Y2" s="7">
        <f>'IRA Calculations'!AL160</f>
        <v>2094358991444.7393</v>
      </c>
      <c r="Z2" s="7">
        <f>'IRA Calculations'!AM160</f>
        <v>2090010775231.4661</v>
      </c>
      <c r="AA2" s="7">
        <f>'IRA Calculations'!AN160</f>
        <v>2088407328892.0889</v>
      </c>
      <c r="AB2" s="7">
        <f>'IRA Calculations'!AO160</f>
        <v>2089434896727.9917</v>
      </c>
      <c r="AC2" s="7">
        <f>'IRA Calculations'!AP160</f>
        <v>2092725981984.6125</v>
      </c>
      <c r="AD2" s="7">
        <f>'IRA Calculations'!AQ160</f>
        <v>2098336672882.293</v>
      </c>
      <c r="AE2" s="7">
        <f>'IRA Calculations'!AR160</f>
        <v>2106308037460.7217</v>
      </c>
      <c r="AF2" s="7">
        <f>'IRA Calculations'!AS160</f>
        <v>2116773662071.3867</v>
      </c>
      <c r="AG2" s="7">
        <f>'IRA Calculations'!AT160</f>
        <v>2129850739814.1377</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5090094217034.7568</v>
      </c>
      <c r="C2" s="7">
        <f>'IRA Calculations'!P173</f>
        <v>5090094217034.7568</v>
      </c>
      <c r="D2" s="7">
        <f>'IRA Calculations'!Q173</f>
        <v>5090094217034.7568</v>
      </c>
      <c r="E2" s="7">
        <f>'IRA Calculations'!R173</f>
        <v>5143745143491.7188</v>
      </c>
      <c r="F2" s="7">
        <f>'IRA Calculations'!S173</f>
        <v>5191631190612.3027</v>
      </c>
      <c r="G2" s="7">
        <f>'IRA Calculations'!T173</f>
        <v>5230170505218.8193</v>
      </c>
      <c r="H2" s="7">
        <f>'IRA Calculations'!U173</f>
        <v>5255814729215.6719</v>
      </c>
      <c r="I2" s="7">
        <f>'IRA Calculations'!V173</f>
        <v>5267975662520.4082</v>
      </c>
      <c r="J2" s="7">
        <f>'IRA Calculations'!W173</f>
        <v>5270481694063.7451</v>
      </c>
      <c r="K2" s="7">
        <f>'IRA Calculations'!X173</f>
        <v>5268312681936.3662</v>
      </c>
      <c r="L2" s="7">
        <f>'IRA Calculations'!Y173</f>
        <v>5264972491003.5322</v>
      </c>
      <c r="M2" s="7">
        <f>'IRA Calculations'!Z173</f>
        <v>5263347374215.2852</v>
      </c>
      <c r="N2" s="7">
        <f>'IRA Calculations'!AA173</f>
        <v>5266348330823.8164</v>
      </c>
      <c r="O2" s="7">
        <f>'IRA Calculations'!AB173</f>
        <v>5274366360270.7451</v>
      </c>
      <c r="P2" s="7">
        <f>'IRA Calculations'!AC173</f>
        <v>5288061360802.4707</v>
      </c>
      <c r="Q2" s="7">
        <f>'IRA Calculations'!AD173</f>
        <v>5306972820838.9365</v>
      </c>
      <c r="R2" s="7">
        <f>'IRA Calculations'!AE173</f>
        <v>5329586143238.5732</v>
      </c>
      <c r="S2" s="7">
        <f>'IRA Calculations'!AF173</f>
        <v>5354129478022.5088</v>
      </c>
      <c r="T2" s="7">
        <f>'IRA Calculations'!AG173</f>
        <v>5380948886763.7588</v>
      </c>
      <c r="U2" s="7">
        <f>'IRA Calculations'!AH173</f>
        <v>5410653253350.5322</v>
      </c>
      <c r="V2" s="7">
        <f>'IRA Calculations'!AI173</f>
        <v>5442502543803.4912</v>
      </c>
      <c r="W2" s="7">
        <f>'IRA Calculations'!AJ173</f>
        <v>5475520888022.5869</v>
      </c>
      <c r="X2" s="7">
        <f>'IRA Calculations'!AK173</f>
        <v>5510664687802.127</v>
      </c>
      <c r="Y2" s="7">
        <f>'IRA Calculations'!AL173</f>
        <v>5547745595862.8438</v>
      </c>
      <c r="Z2" s="7">
        <f>'IRA Calculations'!AM173</f>
        <v>5587353772684.584</v>
      </c>
      <c r="AA2" s="7">
        <f>'IRA Calculations'!AN173</f>
        <v>5629435544330.5293</v>
      </c>
      <c r="AB2" s="7">
        <f>'IRA Calculations'!AO173</f>
        <v>5673744791938.2842</v>
      </c>
      <c r="AC2" s="7">
        <f>'IRA Calculations'!AP173</f>
        <v>5720358322996.5889</v>
      </c>
      <c r="AD2" s="7">
        <f>'IRA Calculations'!AQ173</f>
        <v>5768214864428.9336</v>
      </c>
      <c r="AE2" s="7">
        <f>'IRA Calculations'!AR173</f>
        <v>5816723875215.1221</v>
      </c>
      <c r="AF2" s="7">
        <f>'IRA Calculations'!AS173</f>
        <v>5866193072593.0674</v>
      </c>
      <c r="AG2" s="7">
        <f>'IRA Calculations'!AT173</f>
        <v>5916046770213.6367</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7899043576626.0391</v>
      </c>
      <c r="C4" s="7">
        <f>'IRA Calculations'!P175</f>
        <v>7899043576626.0391</v>
      </c>
      <c r="D4" s="7">
        <f>'IRA Calculations'!Q175</f>
        <v>7899043576626.0391</v>
      </c>
      <c r="E4" s="7">
        <f>'IRA Calculations'!R175</f>
        <v>8017153298724.7822</v>
      </c>
      <c r="F4" s="7">
        <f>'IRA Calculations'!S175</f>
        <v>8128891788238.4375</v>
      </c>
      <c r="G4" s="7">
        <f>'IRA Calculations'!T175</f>
        <v>8234710510301.7979</v>
      </c>
      <c r="H4" s="7">
        <f>'IRA Calculations'!U175</f>
        <v>8334768364159.4004</v>
      </c>
      <c r="I4" s="7">
        <f>'IRA Calculations'!V175</f>
        <v>8432360566279.8115</v>
      </c>
      <c r="J4" s="7">
        <f>'IRA Calculations'!W175</f>
        <v>8531276257355.9229</v>
      </c>
      <c r="K4" s="7">
        <f>'IRA Calculations'!X175</f>
        <v>8633892030022.5332</v>
      </c>
      <c r="L4" s="7">
        <f>'IRA Calculations'!Y175</f>
        <v>8738106327989.9141</v>
      </c>
      <c r="M4" s="7">
        <f>'IRA Calculations'!Z175</f>
        <v>8843748659044.5605</v>
      </c>
      <c r="N4" s="7">
        <f>'IRA Calculations'!AA175</f>
        <v>8949689252578.4062</v>
      </c>
      <c r="O4" s="7">
        <f>'IRA Calculations'!AB175</f>
        <v>9054663707712.834</v>
      </c>
      <c r="P4" s="7">
        <f>'IRA Calculations'!AC175</f>
        <v>9160139327121.7383</v>
      </c>
      <c r="Q4" s="7">
        <f>'IRA Calculations'!AD175</f>
        <v>9267697783041.6816</v>
      </c>
      <c r="R4" s="7">
        <f>'IRA Calculations'!AE175</f>
        <v>9375039518810.041</v>
      </c>
      <c r="S4" s="7">
        <f>'IRA Calculations'!AF175</f>
        <v>9481552226249.0449</v>
      </c>
      <c r="T4" s="7">
        <f>'IRA Calculations'!AG175</f>
        <v>9588978696383.1328</v>
      </c>
      <c r="U4" s="7">
        <f>'IRA Calculations'!AH175</f>
        <v>9697392502391.4961</v>
      </c>
      <c r="V4" s="7">
        <f>'IRA Calculations'!AI175</f>
        <v>9808586177400.3711</v>
      </c>
      <c r="W4" s="7">
        <f>'IRA Calculations'!AJ175</f>
        <v>9919589787608.1211</v>
      </c>
      <c r="X4" s="7">
        <f>'IRA Calculations'!AK175</f>
        <v>10030317485610.146</v>
      </c>
      <c r="Y4" s="7">
        <f>'IRA Calculations'!AL175</f>
        <v>10140186556217.559</v>
      </c>
      <c r="Z4" s="7">
        <f>'IRA Calculations'!AM175</f>
        <v>10251668885963.029</v>
      </c>
      <c r="AA4" s="7">
        <f>'IRA Calculations'!AN175</f>
        <v>10363361310509.557</v>
      </c>
      <c r="AB4" s="7">
        <f>'IRA Calculations'!AO175</f>
        <v>10477773703424.971</v>
      </c>
      <c r="AC4" s="7">
        <f>'IRA Calculations'!AP175</f>
        <v>10592890801089.805</v>
      </c>
      <c r="AD4" s="7">
        <f>'IRA Calculations'!AQ175</f>
        <v>10707072773588.031</v>
      </c>
      <c r="AE4" s="7">
        <f>'IRA Calculations'!AR175</f>
        <v>10820941242362.949</v>
      </c>
      <c r="AF4" s="7">
        <f>'IRA Calculations'!AS175</f>
        <v>10934495790458.127</v>
      </c>
      <c r="AG4" s="7">
        <f>'IRA Calculations'!AT175</f>
        <v>11047741304945.055</v>
      </c>
    </row>
    <row r="5" spans="1:35" x14ac:dyDescent="0.2">
      <c r="A5" s="1" t="s">
        <v>79</v>
      </c>
      <c r="B5" s="7">
        <f>'IRA Calculations'!O176</f>
        <v>121801333473.72466</v>
      </c>
      <c r="C5" s="7">
        <f>'IRA Calculations'!P176</f>
        <v>121801333473.72466</v>
      </c>
      <c r="D5" s="7">
        <f>'IRA Calculations'!Q176</f>
        <v>121801333473.72466</v>
      </c>
      <c r="E5" s="7">
        <f>'IRA Calculations'!R176</f>
        <v>116487880059.27209</v>
      </c>
      <c r="F5" s="7">
        <f>'IRA Calculations'!S176</f>
        <v>111145112226.12691</v>
      </c>
      <c r="G5" s="7">
        <f>'IRA Calculations'!T176</f>
        <v>105869342442.40605</v>
      </c>
      <c r="H5" s="7">
        <f>'IRA Calculations'!U176</f>
        <v>100784484561.7233</v>
      </c>
      <c r="I5" s="7">
        <f>'IRA Calculations'!V176</f>
        <v>96038309117.885208</v>
      </c>
      <c r="J5" s="7">
        <f>'IRA Calculations'!W176</f>
        <v>91768684112.301193</v>
      </c>
      <c r="K5" s="7">
        <f>'IRA Calculations'!X176</f>
        <v>88099764179.221268</v>
      </c>
      <c r="L5" s="7">
        <f>'IRA Calculations'!Y176</f>
        <v>85066427358.759964</v>
      </c>
      <c r="M5" s="7">
        <f>'IRA Calculations'!Z176</f>
        <v>82675406859.828857</v>
      </c>
      <c r="N5" s="7">
        <f>'IRA Calculations'!AA176</f>
        <v>80877527805.376328</v>
      </c>
      <c r="O5" s="7">
        <f>'IRA Calculations'!AB176</f>
        <v>79561724717.121292</v>
      </c>
      <c r="P5" s="7">
        <f>'IRA Calculations'!AC176</f>
        <v>78628497826.714813</v>
      </c>
      <c r="Q5" s="7">
        <f>'IRA Calculations'!AD176</f>
        <v>77949164221.814423</v>
      </c>
      <c r="R5" s="7">
        <f>'IRA Calculations'!AE176</f>
        <v>77416373669.774765</v>
      </c>
      <c r="S5" s="7">
        <f>'IRA Calculations'!AF176</f>
        <v>76936445699.913147</v>
      </c>
      <c r="T5" s="7">
        <f>'IRA Calculations'!AG176</f>
        <v>76487000472.547653</v>
      </c>
      <c r="U5" s="7">
        <f>'IRA Calculations'!AH176</f>
        <v>76043376523.117523</v>
      </c>
      <c r="V5" s="7">
        <f>'IRA Calculations'!AI176</f>
        <v>75601893413.726913</v>
      </c>
      <c r="W5" s="7">
        <f>'IRA Calculations'!AJ176</f>
        <v>75143977344.048325</v>
      </c>
      <c r="X5" s="7">
        <f>'IRA Calculations'!AK176</f>
        <v>74658892060.969376</v>
      </c>
      <c r="Y5" s="7">
        <f>'IRA Calculations'!AL176</f>
        <v>74142348238.583237</v>
      </c>
      <c r="Z5" s="7">
        <f>'IRA Calculations'!AM176</f>
        <v>73604216706.271606</v>
      </c>
      <c r="AA5" s="7">
        <f>'IRA Calculations'!AN176</f>
        <v>73034821714.720306</v>
      </c>
      <c r="AB5" s="7">
        <f>'IRA Calculations'!AO176</f>
        <v>72453451069.604645</v>
      </c>
      <c r="AC5" s="7">
        <f>'IRA Calculations'!AP176</f>
        <v>71851921330.455719</v>
      </c>
      <c r="AD5" s="7">
        <f>'IRA Calculations'!AQ176</f>
        <v>71218622900.247604</v>
      </c>
      <c r="AE5" s="7">
        <f>'IRA Calculations'!AR176</f>
        <v>70561937838.259155</v>
      </c>
      <c r="AF5" s="7">
        <f>'IRA Calculations'!AS176</f>
        <v>69883888253.452087</v>
      </c>
      <c r="AG5" s="7">
        <f>'IRA Calculations'!AT176</f>
        <v>69182460162.188065</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11216823037122.133</v>
      </c>
      <c r="C2" s="7">
        <f>'IRA Calculations'!P186</f>
        <v>11216823037122.133</v>
      </c>
      <c r="D2" s="7">
        <f>'IRA Calculations'!Q186</f>
        <v>11216823037122.133</v>
      </c>
      <c r="E2" s="7">
        <f>'IRA Calculations'!R186</f>
        <v>11327727475017.996</v>
      </c>
      <c r="F2" s="7">
        <f>'IRA Calculations'!S186</f>
        <v>11456447078990.682</v>
      </c>
      <c r="G2" s="7">
        <f>'IRA Calculations'!T186</f>
        <v>11606063073026.973</v>
      </c>
      <c r="H2" s="7">
        <f>'IRA Calculations'!U186</f>
        <v>11759672882867.811</v>
      </c>
      <c r="I2" s="7">
        <f>'IRA Calculations'!V186</f>
        <v>11923963942102.555</v>
      </c>
      <c r="J2" s="7">
        <f>'IRA Calculations'!W186</f>
        <v>12095433075688.885</v>
      </c>
      <c r="K2" s="7">
        <f>'IRA Calculations'!X186</f>
        <v>12271352320988.691</v>
      </c>
      <c r="L2" s="7">
        <f>'IRA Calculations'!Y186</f>
        <v>12454768557135.365</v>
      </c>
      <c r="M2" s="7">
        <f>'IRA Calculations'!Z186</f>
        <v>12643047043235.875</v>
      </c>
      <c r="N2" s="7">
        <f>'IRA Calculations'!AA186</f>
        <v>12835255561841.891</v>
      </c>
      <c r="O2" s="7">
        <f>'IRA Calculations'!AB186</f>
        <v>13036531121733.961</v>
      </c>
      <c r="P2" s="7">
        <f>'IRA Calculations'!AC186</f>
        <v>13242335295861.562</v>
      </c>
      <c r="Q2" s="7">
        <f>'IRA Calculations'!AD186</f>
        <v>13455469642976.93</v>
      </c>
      <c r="R2" s="7">
        <f>'IRA Calculations'!AE186</f>
        <v>13674810595734.627</v>
      </c>
      <c r="S2" s="7">
        <f>'IRA Calculations'!AF186</f>
        <v>13896472279297.617</v>
      </c>
      <c r="T2" s="7">
        <f>'IRA Calculations'!AG186</f>
        <v>14127882994806.285</v>
      </c>
      <c r="U2" s="7">
        <f>'IRA Calculations'!AH186</f>
        <v>14360809790270.283</v>
      </c>
      <c r="V2" s="7">
        <f>'IRA Calculations'!AI186</f>
        <v>14600953911346.799</v>
      </c>
      <c r="W2" s="7">
        <f>'IRA Calculations'!AJ186</f>
        <v>14847731495528.635</v>
      </c>
      <c r="X2" s="7">
        <f>'IRA Calculations'!AK186</f>
        <v>15102025696187.998</v>
      </c>
      <c r="Y2" s="7">
        <f>'IRA Calculations'!AL186</f>
        <v>15361550127372.785</v>
      </c>
      <c r="Z2" s="7">
        <f>'IRA Calculations'!AM186</f>
        <v>15629214288803.137</v>
      </c>
      <c r="AA2" s="7">
        <f>'IRA Calculations'!AN186</f>
        <v>15901382532430.719</v>
      </c>
      <c r="AB2" s="7">
        <f>'IRA Calculations'!AO186</f>
        <v>16176293457919.234</v>
      </c>
      <c r="AC2" s="7">
        <f>'IRA Calculations'!AP186</f>
        <v>16461360647186.053</v>
      </c>
      <c r="AD2" s="7">
        <f>'IRA Calculations'!AQ186</f>
        <v>16746054949473.635</v>
      </c>
      <c r="AE2" s="7">
        <f>'IRA Calculations'!AR186</f>
        <v>17039762322563.42</v>
      </c>
      <c r="AF2" s="7">
        <f>'IRA Calculations'!AS186</f>
        <v>17340171848465.295</v>
      </c>
      <c r="AG2" s="7">
        <f>'IRA Calculations'!AT186</f>
        <v>17648956612178.609</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6312142173589.8193</v>
      </c>
      <c r="C4" s="7">
        <f>'IRA Calculations'!P188</f>
        <v>6312142173589.8193</v>
      </c>
      <c r="D4" s="7">
        <f>'IRA Calculations'!Q188</f>
        <v>6312142173589.8193</v>
      </c>
      <c r="E4" s="7">
        <f>'IRA Calculations'!R188</f>
        <v>6290375665715.1875</v>
      </c>
      <c r="F4" s="7">
        <f>'IRA Calculations'!S188</f>
        <v>6283401313817.0205</v>
      </c>
      <c r="G4" s="7">
        <f>'IRA Calculations'!T188</f>
        <v>6274114270457.1816</v>
      </c>
      <c r="H4" s="7">
        <f>'IRA Calculations'!U188</f>
        <v>6261399002107.0986</v>
      </c>
      <c r="I4" s="7">
        <f>'IRA Calculations'!V188</f>
        <v>6248511415569.6602</v>
      </c>
      <c r="J4" s="7">
        <f>'IRA Calculations'!W188</f>
        <v>6219643584500.918</v>
      </c>
      <c r="K4" s="7">
        <f>'IRA Calculations'!X188</f>
        <v>6195219748789.9395</v>
      </c>
      <c r="L4" s="7">
        <f>'IRA Calculations'!Y188</f>
        <v>6177597946789.7734</v>
      </c>
      <c r="M4" s="7">
        <f>'IRA Calculations'!Z188</f>
        <v>6169707587685.208</v>
      </c>
      <c r="N4" s="7">
        <f>'IRA Calculations'!AA188</f>
        <v>6164828262169.9805</v>
      </c>
      <c r="O4" s="7">
        <f>'IRA Calculations'!AB188</f>
        <v>6163340884131.8789</v>
      </c>
      <c r="P4" s="7">
        <f>'IRA Calculations'!AC188</f>
        <v>6165925656941.9932</v>
      </c>
      <c r="Q4" s="7">
        <f>'IRA Calculations'!AD188</f>
        <v>6165444979893.0977</v>
      </c>
      <c r="R4" s="7">
        <f>'IRA Calculations'!AE188</f>
        <v>6154634280982.04</v>
      </c>
      <c r="S4" s="7">
        <f>'IRA Calculations'!AF188</f>
        <v>6145710012753.4336</v>
      </c>
      <c r="T4" s="7">
        <f>'IRA Calculations'!AG188</f>
        <v>6139316101065.2666</v>
      </c>
      <c r="U4" s="7">
        <f>'IRA Calculations'!AH188</f>
        <v>6137484086652.4912</v>
      </c>
      <c r="V4" s="7">
        <f>'IRA Calculations'!AI188</f>
        <v>6135869737318.4473</v>
      </c>
      <c r="W4" s="7">
        <f>'IRA Calculations'!AJ188</f>
        <v>6139334239821.8242</v>
      </c>
      <c r="X4" s="7">
        <f>'IRA Calculations'!AK188</f>
        <v>6142218302115.2188</v>
      </c>
      <c r="Y4" s="7">
        <f>'IRA Calculations'!AL188</f>
        <v>6140930450399.292</v>
      </c>
      <c r="Z4" s="7">
        <f>'IRA Calculations'!AM188</f>
        <v>6135008146381.7422</v>
      </c>
      <c r="AA4" s="7">
        <f>'IRA Calculations'!AN188</f>
        <v>6127290105464.5322</v>
      </c>
      <c r="AB4" s="7">
        <f>'IRA Calculations'!AO188</f>
        <v>6118565363558.1172</v>
      </c>
      <c r="AC4" s="7">
        <f>'IRA Calculations'!AP188</f>
        <v>6110638726940.4365</v>
      </c>
      <c r="AD4" s="7">
        <f>'IRA Calculations'!AQ188</f>
        <v>6104716422922.8867</v>
      </c>
      <c r="AE4" s="7">
        <f>'IRA Calculations'!AR188</f>
        <v>6096608398739.5898</v>
      </c>
      <c r="AF4" s="7">
        <f>'IRA Calculations'!AS188</f>
        <v>6090976314827.0234</v>
      </c>
      <c r="AG4" s="7">
        <f>'IRA Calculations'!AT188</f>
        <v>6084727513191.3564</v>
      </c>
    </row>
    <row r="5" spans="1:35" x14ac:dyDescent="0.2">
      <c r="A5" s="1" t="s">
        <v>79</v>
      </c>
      <c r="B5" s="7">
        <f>'IRA Calculations'!O189</f>
        <v>2239955851270.9502</v>
      </c>
      <c r="C5" s="7">
        <f>'IRA Calculations'!P189</f>
        <v>2239955851270.9502</v>
      </c>
      <c r="D5" s="7">
        <f>'IRA Calculations'!Q189</f>
        <v>2239955851270.9502</v>
      </c>
      <c r="E5" s="7">
        <f>'IRA Calculations'!R189</f>
        <v>2242450795603.9204</v>
      </c>
      <c r="F5" s="7">
        <f>'IRA Calculations'!S189</f>
        <v>2241830291313.854</v>
      </c>
      <c r="G5" s="7">
        <f>'IRA Calculations'!T189</f>
        <v>2239244856771.916</v>
      </c>
      <c r="H5" s="7">
        <f>'IRA Calculations'!U189</f>
        <v>2232199547645.1382</v>
      </c>
      <c r="I5" s="7">
        <f>'IRA Calculations'!V189</f>
        <v>2225529126526.9404</v>
      </c>
      <c r="J5" s="7">
        <f>'IRA Calculations'!W189</f>
        <v>2221405358432.5503</v>
      </c>
      <c r="K5" s="7">
        <f>'IRA Calculations'!X189</f>
        <v>2221922445340.9375</v>
      </c>
      <c r="L5" s="7">
        <f>'IRA Calculations'!Y189</f>
        <v>2221857809477.3887</v>
      </c>
      <c r="M5" s="7">
        <f>'IRA Calculations'!Z189</f>
        <v>2218147710909.7085</v>
      </c>
      <c r="N5" s="7">
        <f>'IRA Calculations'!AA189</f>
        <v>2213028550516.6719</v>
      </c>
      <c r="O5" s="7">
        <f>'IRA Calculations'!AB189</f>
        <v>2207275958660.8623</v>
      </c>
      <c r="P5" s="7">
        <f>'IRA Calculations'!AC189</f>
        <v>2207146686933.7666</v>
      </c>
      <c r="Q5" s="7">
        <f>'IRA Calculations'!AD189</f>
        <v>2206965706515.8315</v>
      </c>
      <c r="R5" s="7">
        <f>'IRA Calculations'!AE189</f>
        <v>2207637919496.7329</v>
      </c>
      <c r="S5" s="7">
        <f>'IRA Calculations'!AF189</f>
        <v>2204276854592.2168</v>
      </c>
      <c r="T5" s="7">
        <f>'IRA Calculations'!AG189</f>
        <v>2204082947001.5698</v>
      </c>
      <c r="U5" s="7">
        <f>'IRA Calculations'!AH189</f>
        <v>2205569571863.1846</v>
      </c>
      <c r="V5" s="7">
        <f>'IRA Calculations'!AI189</f>
        <v>2206022022908.0229</v>
      </c>
      <c r="W5" s="7">
        <f>'IRA Calculations'!AJ189</f>
        <v>2206629600025.3774</v>
      </c>
      <c r="X5" s="7">
        <f>'IRA Calculations'!AK189</f>
        <v>2208917709594.9941</v>
      </c>
      <c r="Y5" s="7">
        <f>'IRA Calculations'!AL189</f>
        <v>2213235385280.0288</v>
      </c>
      <c r="Z5" s="7">
        <f>'IRA Calculations'!AM189</f>
        <v>2218083075046.1626</v>
      </c>
      <c r="AA5" s="7">
        <f>'IRA Calculations'!AN189</f>
        <v>2222581731149.1328</v>
      </c>
      <c r="AB5" s="7">
        <f>'IRA Calculations'!AO189</f>
        <v>2226059140608.0376</v>
      </c>
      <c r="AC5" s="7">
        <f>'IRA Calculations'!AP189</f>
        <v>2228024070859.9087</v>
      </c>
      <c r="AD5" s="7">
        <f>'IRA Calculations'!AQ189</f>
        <v>2228515303422.8774</v>
      </c>
      <c r="AE5" s="7">
        <f>'IRA Calculations'!AR189</f>
        <v>2230001928284.4922</v>
      </c>
      <c r="AF5" s="7">
        <f>'IRA Calculations'!AS189</f>
        <v>2231850513981.9775</v>
      </c>
      <c r="AG5" s="7">
        <f>'IRA Calculations'!AT189</f>
        <v>2232548581308.2998</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2023-12-15T19:16:50Z</dcterms:modified>
</cp:coreProperties>
</file>