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WV\bldgs\SYDEC\"/>
    </mc:Choice>
  </mc:AlternateContent>
  <xr:revisionPtr revIDLastSave="0" documentId="8_{CB18F105-2931-404F-B664-FC6C53EB3271}"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330" i="13" s="1"/>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<sst xmlns="http://schemas.openxmlformats.org/spreadsheetml/2006/main" count="194484" uniqueCount="2015">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</sst>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231</v>
      </c>
      <c r="C1" s="30">
        <v>46241</v>
      </c>
    </row>
    <row r="2" spans="1:3" x14ac:dyDescent="0.45">
      <c r="A2" s="3" t="s">
        <v>2</v>
      </c>
      <c r="B2" s="4" t="str">
        <f>IFERROR(INDEX(Geography!B:B, MATCH($B$1, Geography!C:C, 0)), "")</f>
        <v>WV</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West Virginia</v>
      </c>
    </row>
    <row r="311" spans="1:31" x14ac:dyDescent="0.45">
      <c r="A311" t="s">
        <v>1971</v>
      </c>
      <c r="B311" t="str">
        <f>About!$B$2</f>
        <v>WV</v>
      </c>
    </row>
    <row r="312" spans="1:31" x14ac:dyDescent="0.45">
      <c r="A312" t="s">
        <v>1972</v>
      </c>
      <c r="B312">
        <f>MATCH($B$311, $A$38:$A$85, 0)</f>
        <v>46</v>
      </c>
    </row>
    <row r="313" spans="1:31" x14ac:dyDescent="0.45">
      <c r="A313" t="s">
        <v>1973</v>
      </c>
      <c r="B313" s="24">
        <f>INDEX(Census_2020_Urban_Rural!$F$2:$F$57, MATCH($B$311, Census_2020_Urban_Rural!$B$2:$B$57, 0))</f>
        <v>44.647926427595003</v>
      </c>
    </row>
    <row r="314" spans="1:31" x14ac:dyDescent="0.45">
      <c r="A314" t="s">
        <v>1974</v>
      </c>
      <c r="B314" s="18">
        <f>$B$313 * $B$13</f>
        <v>0.44647926427595003</v>
      </c>
    </row>
    <row r="315" spans="1:31" x14ac:dyDescent="0.45">
      <c r="A315" t="s">
        <v>1975</v>
      </c>
      <c r="B315" s="22">
        <f>INDEX($K$38:$K$85, $B$312)</f>
        <v>27.612000000000002</v>
      </c>
    </row>
    <row r="316" spans="1:31" x14ac:dyDescent="0.45">
      <c r="A316" t="s">
        <v>1976</v>
      </c>
      <c r="B316" s="22">
        <f>INDEX($Q$38:$Q$85, $B$312)</f>
        <v>8.6560000000000006</v>
      </c>
    </row>
    <row r="317" spans="1:31" x14ac:dyDescent="0.45">
      <c r="A317" t="s">
        <v>1977</v>
      </c>
      <c r="B317" s="22">
        <f>$B$315 * $B$314</f>
        <v>12.328185445187533</v>
      </c>
    </row>
    <row r="318" spans="1:31" x14ac:dyDescent="0.45">
      <c r="A318" t="s">
        <v>1978</v>
      </c>
      <c r="B318" s="22">
        <f>$B$315 * (1 - $B$314)</f>
        <v>15.283814554812468</v>
      </c>
    </row>
    <row r="319" spans="1:31" x14ac:dyDescent="0.45">
      <c r="A319" t="s">
        <v>1979</v>
      </c>
      <c r="B319" s="22">
        <f>$B$316</f>
        <v>8.6560000000000006</v>
      </c>
    </row>
    <row r="320" spans="1:31" x14ac:dyDescent="0.45">
      <c r="A320" t="s">
        <v>1980</v>
      </c>
      <c r="B320" s="24">
        <f>INDEX($S$38:$S$85, $B$312)</f>
        <v>5247.9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27.612000000000002</v>
      </c>
      <c r="C322" s="28">
        <f t="shared" si="214"/>
        <v>27.612000000000002</v>
      </c>
      <c r="D322" s="28">
        <f t="shared" si="214"/>
        <v>27.612000000000002</v>
      </c>
      <c r="E322" s="28">
        <f t="shared" si="214"/>
        <v>27.612000000000002</v>
      </c>
      <c r="F322" s="28">
        <f t="shared" si="214"/>
        <v>27.612000000000002</v>
      </c>
      <c r="G322" s="28">
        <f t="shared" si="214"/>
        <v>30.160783441654736</v>
      </c>
      <c r="H322" s="28">
        <f t="shared" si="214"/>
        <v>33.046797209220443</v>
      </c>
      <c r="I322" s="28">
        <f t="shared" si="214"/>
        <v>36.177524378092677</v>
      </c>
      <c r="J322" s="28">
        <f t="shared" si="214"/>
        <v>39.322383379826682</v>
      </c>
      <c r="K322" s="28">
        <f t="shared" si="214"/>
        <v>42.777138040857317</v>
      </c>
      <c r="L322" s="28">
        <f t="shared" si="214"/>
        <v>46.659594579308234</v>
      </c>
      <c r="M322" s="28">
        <f t="shared" si="214"/>
        <v>50.781493178038609</v>
      </c>
      <c r="N322" s="28">
        <f t="shared" si="214"/>
        <v>55.317899199550311</v>
      </c>
      <c r="O322" s="28">
        <f t="shared" si="214"/>
        <v>60.391001372386626</v>
      </c>
      <c r="P322" s="28">
        <f t="shared" si="214"/>
        <v>66.090924410929176</v>
      </c>
      <c r="Q322" s="28">
        <f t="shared" si="214"/>
        <v>72.43202494011669</v>
      </c>
      <c r="R322" s="28">
        <f t="shared" si="214"/>
        <v>79.608965972642125</v>
      </c>
      <c r="S322" s="28">
        <f t="shared" si="214"/>
        <v>87.606785949535947</v>
      </c>
      <c r="T322" s="28">
        <f t="shared" si="214"/>
        <v>96.521846713833625</v>
      </c>
      <c r="U322" s="28">
        <f t="shared" si="214"/>
        <v>106.3614743907782</v>
      </c>
      <c r="V322" s="28">
        <f t="shared" si="214"/>
        <v>117.25857840806634</v>
      </c>
      <c r="W322" s="28">
        <f t="shared" si="214"/>
        <v>129.2602315496159</v>
      </c>
      <c r="X322" s="28">
        <f t="shared" si="214"/>
        <v>142.40999852637657</v>
      </c>
      <c r="Y322" s="28">
        <f t="shared" si="214"/>
        <v>156.99450580447174</v>
      </c>
      <c r="Z322" s="28">
        <f t="shared" si="214"/>
        <v>173.0007372305472</v>
      </c>
      <c r="AA322" s="28">
        <f t="shared" si="214"/>
        <v>190.70884390727736</v>
      </c>
      <c r="AB322" s="28">
        <f t="shared" si="214"/>
        <v>210.28437753517335</v>
      </c>
      <c r="AC322" s="28">
        <f t="shared" si="214"/>
        <v>232.08328430601136</v>
      </c>
      <c r="AD322" s="28">
        <f t="shared" si="214"/>
        <v>255.96461330623788</v>
      </c>
      <c r="AE322" s="28">
        <f t="shared" si="214"/>
        <v>282.44686914915491</v>
      </c>
    </row>
    <row r="323" spans="1:31" x14ac:dyDescent="0.45">
      <c r="A323" t="s">
        <v>1982</v>
      </c>
      <c r="B323" s="28">
        <f t="shared" ref="B323:AE323" si="215">INDEX(B$258:B$305, $B$312)</f>
        <v>8.6560000000000006</v>
      </c>
      <c r="C323" s="28">
        <f t="shared" si="215"/>
        <v>8.6560000000000006</v>
      </c>
      <c r="D323" s="28">
        <f t="shared" si="215"/>
        <v>8.6560000000000006</v>
      </c>
      <c r="E323" s="28">
        <f t="shared" si="215"/>
        <v>8.6560000000000006</v>
      </c>
      <c r="F323" s="28">
        <f t="shared" si="215"/>
        <v>8.6560000000000006</v>
      </c>
      <c r="G323" s="28">
        <f t="shared" si="215"/>
        <v>10.289379361792067</v>
      </c>
      <c r="H323" s="28">
        <f t="shared" si="215"/>
        <v>11.819751078565208</v>
      </c>
      <c r="I323" s="28">
        <f t="shared" si="215"/>
        <v>12.625744953286027</v>
      </c>
      <c r="J323" s="28">
        <f t="shared" si="215"/>
        <v>13.136929050347872</v>
      </c>
      <c r="K323" s="28">
        <f t="shared" si="215"/>
        <v>13.734985330437846</v>
      </c>
      <c r="L323" s="28">
        <f t="shared" si="215"/>
        <v>14.211323170390097</v>
      </c>
      <c r="M323" s="28">
        <f t="shared" si="215"/>
        <v>14.596636011735033</v>
      </c>
      <c r="N323" s="28">
        <f t="shared" si="215"/>
        <v>15.037872148630342</v>
      </c>
      <c r="O323" s="28">
        <f t="shared" si="215"/>
        <v>15.722305912522501</v>
      </c>
      <c r="P323" s="28">
        <f t="shared" si="215"/>
        <v>16.292826421099612</v>
      </c>
      <c r="Q323" s="28">
        <f t="shared" si="215"/>
        <v>16.786574694577784</v>
      </c>
      <c r="R323" s="28">
        <f t="shared" si="215"/>
        <v>17.66878193816137</v>
      </c>
      <c r="S323" s="28">
        <f t="shared" si="215"/>
        <v>18.559421950993951</v>
      </c>
      <c r="T323" s="28">
        <f t="shared" si="215"/>
        <v>19.676974808404896</v>
      </c>
      <c r="U323" s="28">
        <f t="shared" si="215"/>
        <v>20.680497679413083</v>
      </c>
      <c r="V323" s="28">
        <f t="shared" si="215"/>
        <v>21.242148816795417</v>
      </c>
      <c r="W323" s="28">
        <f t="shared" si="215"/>
        <v>22.099064205017179</v>
      </c>
      <c r="X323" s="28">
        <f t="shared" si="215"/>
        <v>22.574606993112326</v>
      </c>
      <c r="Y323" s="28">
        <f t="shared" si="215"/>
        <v>23.118054155178537</v>
      </c>
      <c r="Z323" s="28">
        <f t="shared" si="215"/>
        <v>23.569239909213486</v>
      </c>
      <c r="AA323" s="28">
        <f t="shared" si="215"/>
        <v>24.27983308035261</v>
      </c>
      <c r="AB323" s="28">
        <f t="shared" si="215"/>
        <v>25.177942352011168</v>
      </c>
      <c r="AC323" s="28">
        <f t="shared" si="215"/>
        <v>26.115903149298521</v>
      </c>
      <c r="AD323" s="28">
        <f t="shared" si="215"/>
        <v>26.843992697197699</v>
      </c>
      <c r="AE323" s="28">
        <f t="shared" si="215"/>
        <v>27.801478993758394</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6.9109548581337303E-3</v>
      </c>
      <c r="C330" s="28">
        <f t="shared" si="218"/>
        <v>6.9109548581337303E-3</v>
      </c>
      <c r="D330" s="28">
        <f t="shared" si="218"/>
        <v>6.9109548581337303E-3</v>
      </c>
      <c r="E330" s="28">
        <f t="shared" si="218"/>
        <v>6.9109548581337303E-3</v>
      </c>
      <c r="F330" s="28">
        <f t="shared" si="218"/>
        <v>6.9109548581337303E-3</v>
      </c>
      <c r="G330" s="28">
        <f t="shared" si="218"/>
        <v>7.7078760653683954E-3</v>
      </c>
      <c r="H330" s="28">
        <f t="shared" si="218"/>
        <v>8.5494289692611622E-3</v>
      </c>
      <c r="I330" s="28">
        <f t="shared" si="218"/>
        <v>9.2995806572874293E-3</v>
      </c>
      <c r="J330" s="28">
        <f t="shared" si="218"/>
        <v>9.9962484860943532E-3</v>
      </c>
      <c r="K330" s="28">
        <f t="shared" si="218"/>
        <v>1.0768521384038408E-2</v>
      </c>
      <c r="L330" s="28">
        <f t="shared" si="218"/>
        <v>1.1599100163817591E-2</v>
      </c>
      <c r="M330" s="28">
        <f t="shared" si="218"/>
        <v>1.2457960172597354E-2</v>
      </c>
      <c r="N330" s="28">
        <f t="shared" si="218"/>
        <v>1.3406461889171032E-2</v>
      </c>
      <c r="O330" s="28">
        <f t="shared" si="218"/>
        <v>1.4503574245871516E-2</v>
      </c>
      <c r="P330" s="28">
        <f t="shared" si="218"/>
        <v>1.5698422384578366E-2</v>
      </c>
      <c r="Q330" s="28">
        <f t="shared" si="218"/>
        <v>1.7000819305759345E-2</v>
      </c>
      <c r="R330" s="28">
        <f t="shared" si="218"/>
        <v>1.8536509443930621E-2</v>
      </c>
      <c r="S330" s="28">
        <f t="shared" si="218"/>
        <v>2.0230226928967761E-2</v>
      </c>
      <c r="T330" s="28">
        <f t="shared" si="218"/>
        <v>2.2141965647637821E-2</v>
      </c>
      <c r="U330" s="28">
        <f t="shared" si="218"/>
        <v>2.4208154132165493E-2</v>
      </c>
      <c r="V330" s="28">
        <f t="shared" si="218"/>
        <v>2.6391647558997266E-2</v>
      </c>
      <c r="W330" s="28">
        <f t="shared" si="218"/>
        <v>2.884187880002155E-2</v>
      </c>
      <c r="X330" s="28">
        <f t="shared" si="218"/>
        <v>3.1438214432342251E-2</v>
      </c>
      <c r="Y330" s="28">
        <f t="shared" si="218"/>
        <v>3.4320882631081059E-2</v>
      </c>
      <c r="Z330" s="28">
        <f t="shared" si="218"/>
        <v>3.7456883160837798E-2</v>
      </c>
      <c r="AA330" s="28">
        <f t="shared" si="218"/>
        <v>4.0966610832452975E-2</v>
      </c>
      <c r="AB330" s="28">
        <f t="shared" si="218"/>
        <v>4.4867912857940229E-2</v>
      </c>
      <c r="AC330" s="28">
        <f t="shared" si="218"/>
        <v>4.920047780165588E-2</v>
      </c>
      <c r="AD330" s="28">
        <f t="shared" si="218"/>
        <v>5.3889861850156366E-2</v>
      </c>
      <c r="AE330" s="28">
        <f t="shared" si="218"/>
        <v>5.9118570884146675E-2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8.6560000000000006</v>
      </c>
      <c r="C8" s="23">
        <f>Calcs!C$323</f>
        <v>8.6560000000000006</v>
      </c>
      <c r="D8" s="23">
        <f>Calcs!D$323</f>
        <v>8.6560000000000006</v>
      </c>
      <c r="E8" s="23">
        <f>Calcs!E$323</f>
        <v>8.6560000000000006</v>
      </c>
      <c r="F8" s="23">
        <f>Calcs!F$323</f>
        <v>8.6560000000000006</v>
      </c>
      <c r="G8" s="23">
        <f>Calcs!G$323</f>
        <v>10.289379361792067</v>
      </c>
      <c r="H8" s="23">
        <f>Calcs!H$323</f>
        <v>11.819751078565208</v>
      </c>
      <c r="I8" s="23">
        <f>Calcs!I$323</f>
        <v>12.625744953286027</v>
      </c>
      <c r="J8" s="23">
        <f>Calcs!J$323</f>
        <v>13.136929050347872</v>
      </c>
      <c r="K8" s="23">
        <f>Calcs!K$323</f>
        <v>13.734985330437846</v>
      </c>
      <c r="L8" s="23">
        <f>Calcs!L$323</f>
        <v>14.211323170390097</v>
      </c>
      <c r="M8" s="23">
        <f>Calcs!M$323</f>
        <v>14.596636011735033</v>
      </c>
      <c r="N8" s="23">
        <f>Calcs!N$323</f>
        <v>15.037872148630342</v>
      </c>
      <c r="O8" s="23">
        <f>Calcs!O$323</f>
        <v>15.722305912522501</v>
      </c>
      <c r="P8" s="23">
        <f>Calcs!P$323</f>
        <v>16.292826421099612</v>
      </c>
      <c r="Q8" s="23">
        <f>Calcs!Q$323</f>
        <v>16.786574694577784</v>
      </c>
      <c r="R8" s="23">
        <f>Calcs!R$323</f>
        <v>17.66878193816137</v>
      </c>
      <c r="S8" s="23">
        <f>Calcs!S$323</f>
        <v>18.559421950993951</v>
      </c>
      <c r="T8" s="23">
        <f>Calcs!T$323</f>
        <v>19.676974808404896</v>
      </c>
      <c r="U8" s="23">
        <f>Calcs!U$323</f>
        <v>20.680497679413083</v>
      </c>
      <c r="V8" s="23">
        <f>Calcs!V$323</f>
        <v>21.242148816795417</v>
      </c>
      <c r="W8" s="23">
        <f>Calcs!W$323</f>
        <v>22.099064205017179</v>
      </c>
      <c r="X8" s="23">
        <f>Calcs!X$323</f>
        <v>22.574606993112326</v>
      </c>
      <c r="Y8" s="23">
        <f>Calcs!Y$323</f>
        <v>23.118054155178537</v>
      </c>
      <c r="Z8" s="23">
        <f>Calcs!Z$323</f>
        <v>23.569239909213486</v>
      </c>
      <c r="AA8" s="23">
        <f>Calcs!AA$323</f>
        <v>24.27983308035261</v>
      </c>
      <c r="AB8" s="23">
        <f>Calcs!AB$323</f>
        <v>25.177942352011168</v>
      </c>
      <c r="AC8" s="23">
        <f>Calcs!AC$323</f>
        <v>26.115903149298521</v>
      </c>
      <c r="AD8" s="23">
        <f>Calcs!AD$323</f>
        <v>26.843992697197699</v>
      </c>
      <c r="AE8" s="23">
        <f>Calcs!AE$323</f>
        <v>27.801478993758394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12.328185445187533</v>
      </c>
      <c r="C8" s="23">
        <f>Calcs!C$322 * Calcs!$B$314</f>
        <v>12.328185445187533</v>
      </c>
      <c r="D8" s="23">
        <f>Calcs!D$322 * Calcs!$B$314</f>
        <v>12.328185445187533</v>
      </c>
      <c r="E8" s="23">
        <f>Calcs!E$322 * Calcs!$B$314</f>
        <v>12.328185445187533</v>
      </c>
      <c r="F8" s="23">
        <f>Calcs!F$322 * Calcs!$B$314</f>
        <v>12.328185445187533</v>
      </c>
      <c r="G8" s="23">
        <f>Calcs!G$322 * Calcs!$B$314</f>
        <v>13.466164401016263</v>
      </c>
      <c r="H8" s="23">
        <f>Calcs!H$322 * Calcs!$B$314</f>
        <v>14.754709704649262</v>
      </c>
      <c r="I8" s="23">
        <f>Calcs!I$322 * Calcs!$B$314</f>
        <v>16.152514467656065</v>
      </c>
      <c r="J8" s="23">
        <f>Calcs!J$322 * Calcs!$B$314</f>
        <v>17.556628801001864</v>
      </c>
      <c r="K8" s="23">
        <f>Calcs!K$322 * Calcs!$B$314</f>
        <v>19.099105120312728</v>
      </c>
      <c r="L8" s="23">
        <f>Calcs!L$322 * Calcs!$B$314</f>
        <v>20.832541459183645</v>
      </c>
      <c r="M8" s="23">
        <f>Calcs!M$322 * Calcs!$B$314</f>
        <v>22.672883712964854</v>
      </c>
      <c r="N8" s="23">
        <f>Calcs!N$322 * Calcs!$B$314</f>
        <v>24.698294935906389</v>
      </c>
      <c r="O8" s="23">
        <f>Calcs!O$322 * Calcs!$B$314</f>
        <v>26.96332986163107</v>
      </c>
      <c r="P8" s="23">
        <f>Calcs!P$322 * Calcs!$B$314</f>
        <v>29.508227306309085</v>
      </c>
      <c r="Q8" s="23">
        <f>Calcs!Q$322 * Calcs!$B$314</f>
        <v>32.339397205280562</v>
      </c>
      <c r="R8" s="23">
        <f>Calcs!R$322 * Calcs!$B$314</f>
        <v>35.543752557234399</v>
      </c>
      <c r="S8" s="23">
        <f>Calcs!S$322 * Calcs!$B$314</f>
        <v>39.114613336329448</v>
      </c>
      <c r="T8" s="23">
        <f>Calcs!T$322 * Calcs!$B$314</f>
        <v>43.095003107348461</v>
      </c>
      <c r="U8" s="23">
        <f>Calcs!U$322 * Calcs!$B$314</f>
        <v>47.488192833299948</v>
      </c>
      <c r="V8" s="23">
        <f>Calcs!V$322 * Calcs!$B$314</f>
        <v>52.353523817677257</v>
      </c>
      <c r="W8" s="23">
        <f>Calcs!W$322 * Calcs!$B$314</f>
        <v>57.712013082411445</v>
      </c>
      <c r="X8" s="23">
        <f>Calcs!X$322 * Calcs!$B$314</f>
        <v>63.583111367595741</v>
      </c>
      <c r="Y8" s="23">
        <f>Calcs!Y$322 * Calcs!$B$314</f>
        <v>70.094791446946914</v>
      </c>
      <c r="Z8" s="23">
        <f>Calcs!Z$322 * Calcs!$B$314</f>
        <v>77.241241877891667</v>
      </c>
      <c r="AA8" s="23">
        <f>Calcs!AA$322 * Calcs!$B$314</f>
        <v>85.147544318638182</v>
      </c>
      <c r="AB8" s="23">
        <f>Calcs!AB$322 * Calcs!$B$314</f>
        <v>93.887614170630314</v>
      </c>
      <c r="AC8" s="23">
        <f>Calcs!AC$322 * Calcs!$B$314</f>
        <v>103.6203740276941</v>
      </c>
      <c r="AD8" s="23">
        <f>Calcs!AD$322 * Calcs!$B$314</f>
        <v>114.28289222964713</v>
      </c>
      <c r="AE8" s="23">
        <f>Calcs!AE$322 * Calcs!$B$314</f>
        <v>126.10667033476021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15.283814554812468</v>
      </c>
      <c r="C8" s="23">
        <f>Calcs!C$322 * (1 - Calcs!$B$314)</f>
        <v>15.283814554812468</v>
      </c>
      <c r="D8" s="23">
        <f>Calcs!D$322 * (1 - Calcs!$B$314)</f>
        <v>15.283814554812468</v>
      </c>
      <c r="E8" s="23">
        <f>Calcs!E$322 * (1 - Calcs!$B$314)</f>
        <v>15.283814554812468</v>
      </c>
      <c r="F8" s="23">
        <f>Calcs!F$322 * (1 - Calcs!$B$314)</f>
        <v>15.283814554812468</v>
      </c>
      <c r="G8" s="23">
        <f>Calcs!G$322 * (1 - Calcs!$B$314)</f>
        <v>16.694619040638472</v>
      </c>
      <c r="H8" s="23">
        <f>Calcs!H$322 * (1 - Calcs!$B$314)</f>
        <v>18.292087504571178</v>
      </c>
      <c r="I8" s="23">
        <f>Calcs!I$322 * (1 - Calcs!$B$314)</f>
        <v>20.025009910436609</v>
      </c>
      <c r="J8" s="23">
        <f>Calcs!J$322 * (1 - Calcs!$B$314)</f>
        <v>21.765754578824819</v>
      </c>
      <c r="K8" s="23">
        <f>Calcs!K$322 * (1 - Calcs!$B$314)</f>
        <v>23.678032920544585</v>
      </c>
      <c r="L8" s="23">
        <f>Calcs!L$322 * (1 - Calcs!$B$314)</f>
        <v>25.827053120124585</v>
      </c>
      <c r="M8" s="23">
        <f>Calcs!M$322 * (1 - Calcs!$B$314)</f>
        <v>28.108609465073751</v>
      </c>
      <c r="N8" s="23">
        <f>Calcs!N$322 * (1 - Calcs!$B$314)</f>
        <v>30.619604263643922</v>
      </c>
      <c r="O8" s="23">
        <f>Calcs!O$322 * (1 - Calcs!$B$314)</f>
        <v>33.427671510755552</v>
      </c>
      <c r="P8" s="23">
        <f>Calcs!P$322 * (1 - Calcs!$B$314)</f>
        <v>36.582697104620088</v>
      </c>
      <c r="Q8" s="23">
        <f>Calcs!Q$322 * (1 - Calcs!$B$314)</f>
        <v>40.092627734836121</v>
      </c>
      <c r="R8" s="23">
        <f>Calcs!R$322 * (1 - Calcs!$B$314)</f>
        <v>44.065213415407726</v>
      </c>
      <c r="S8" s="23">
        <f>Calcs!S$322 * (1 - Calcs!$B$314)</f>
        <v>48.492172613206499</v>
      </c>
      <c r="T8" s="23">
        <f>Calcs!T$322 * (1 - Calcs!$B$314)</f>
        <v>53.426843606485157</v>
      </c>
      <c r="U8" s="23">
        <f>Calcs!U$322 * (1 - Calcs!$B$314)</f>
        <v>58.873281557478244</v>
      </c>
      <c r="V8" s="23">
        <f>Calcs!V$322 * (1 - Calcs!$B$314)</f>
        <v>64.905054590389071</v>
      </c>
      <c r="W8" s="23">
        <f>Calcs!W$322 * (1 - Calcs!$B$314)</f>
        <v>71.548218467204435</v>
      </c>
      <c r="X8" s="23">
        <f>Calcs!X$322 * (1 - Calcs!$B$314)</f>
        <v>78.826887158780821</v>
      </c>
      <c r="Y8" s="23">
        <f>Calcs!Y$322 * (1 - Calcs!$B$314)</f>
        <v>86.899714357524829</v>
      </c>
      <c r="Z8" s="23">
        <f>Calcs!Z$322 * (1 - Calcs!$B$314)</f>
        <v>95.75949535265552</v>
      </c>
      <c r="AA8" s="23">
        <f>Calcs!AA$322 * (1 - Calcs!$B$314)</f>
        <v>105.56129958863916</v>
      </c>
      <c r="AB8" s="23">
        <f>Calcs!AB$322 * (1 - Calcs!$B$314)</f>
        <v>116.39676336454302</v>
      </c>
      <c r="AC8" s="23">
        <f>Calcs!AC$322 * (1 - Calcs!$B$314)</f>
        <v>128.46291027831725</v>
      </c>
      <c r="AD8" s="23">
        <f>Calcs!AD$322 * (1 - Calcs!$B$314)</f>
        <v>141.68172107659072</v>
      </c>
      <c r="AE8" s="23">
        <f>Calcs!AE$322 * (1 - Calcs!$B$314)</f>
        <v>156.34019881439468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12.328185445187533</v>
      </c>
      <c r="C8" s="23">
        <f>'BDESC-rural-residential'!E8</f>
        <v>15.283814554812468</v>
      </c>
      <c r="D8" s="23">
        <f>'BDESC-commercial'!E8</f>
        <v>8.6560000000000006</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2026-08-07T21:05:24Z</dcterms:modified>
</cp:coreProperties>
</file>