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V\elec\EIaE\"/>
    </mc:Choice>
  </mc:AlternateContent>
  <xr:revisionPtr revIDLastSave="0" documentId="8_{F67AABE1-11A6-4C08-AEBF-EE26834B2165}"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101" i="25"/>
  <c r="M101"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60" i="25" l="1"/>
  <c r="M160" i="25" s="1"/>
  <c r="L57" i="25"/>
  <c r="M57" i="25" s="1"/>
  <c r="L279" i="25"/>
  <c r="M279" i="25" s="1"/>
  <c r="L82" i="25"/>
  <c r="M82" i="25" s="1"/>
  <c r="I10" i="26"/>
  <c r="L157" i="25"/>
  <c r="M157" i="25" s="1"/>
  <c r="L201" i="25"/>
  <c r="M201" i="25" s="1"/>
  <c r="L182" i="25"/>
  <c r="M182" i="25" s="1"/>
  <c r="AA6" i="26"/>
  <c r="L13" i="25"/>
  <c r="M13" i="25" s="1"/>
  <c r="L238" i="25"/>
  <c r="M238" i="25" s="1"/>
  <c r="S6" i="26"/>
  <c r="AB6" i="26"/>
  <c r="T6" i="26"/>
  <c r="L282" i="25"/>
  <c r="M282" i="25" s="1"/>
  <c r="L257" i="25"/>
  <c r="M257" i="25" s="1"/>
  <c r="R6" i="26"/>
  <c r="L29" i="25"/>
  <c r="M29" i="25" s="1"/>
  <c r="L38" i="25"/>
  <c r="M38" i="25" s="1"/>
  <c r="J6" i="26"/>
  <c r="L60" i="25"/>
  <c r="M60" i="25" s="1"/>
  <c r="L63" i="25"/>
  <c r="M63" i="25" s="1"/>
  <c r="AA10" i="26"/>
  <c r="AA14" i="26" s="1"/>
  <c r="D5" i="28"/>
  <c r="D28" i="28" s="1"/>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J14" i="26" s="1"/>
  <c r="AE10" i="26"/>
  <c r="V10" i="26"/>
  <c r="Y6" i="26"/>
  <c r="N6" i="26"/>
  <c r="O11" i="26"/>
  <c r="X10" i="26"/>
  <c r="W10" i="26"/>
  <c r="N10" i="26"/>
  <c r="N15" i="26" s="1"/>
  <c r="AC11" i="26"/>
  <c r="L11" i="26"/>
  <c r="S11" i="26"/>
  <c r="V7" i="26"/>
  <c r="M7" i="26"/>
  <c r="Z6" i="26"/>
  <c r="E11" i="26"/>
  <c r="D24"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AA15" i="26"/>
  <c r="AE15" i="26"/>
  <c r="AC15" i="26"/>
  <c r="W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T14" i="26" l="1"/>
  <c r="N14" i="26"/>
  <c r="X15" i="26"/>
  <c r="J15" i="26"/>
  <c r="R15" i="26"/>
  <c r="E5" i="28"/>
  <c r="E32" i="28" s="1"/>
  <c r="E24" i="3" s="1"/>
  <c r="Z14" i="26"/>
  <c r="D14" i="26"/>
  <c r="D12" i="28"/>
  <c r="D4" i="3" s="1"/>
  <c r="D31" i="28"/>
  <c r="B31" i="28" s="1"/>
  <c r="D27" i="28"/>
  <c r="D30" i="28"/>
  <c r="D26" i="28"/>
  <c r="B26" i="28" s="1"/>
  <c r="D22" i="28"/>
  <c r="B22" i="28" s="1"/>
  <c r="D33" i="28"/>
  <c r="D25" i="28"/>
  <c r="D29" i="28"/>
  <c r="B29" i="28" s="1"/>
  <c r="D17" i="28"/>
  <c r="D9" i="3" s="1"/>
  <c r="L15" i="26"/>
  <c r="AD15" i="26"/>
  <c r="S15" i="26"/>
  <c r="D21" i="28"/>
  <c r="D13" i="3" s="1"/>
  <c r="D32" i="28"/>
  <c r="D20" i="3"/>
  <c r="C28" i="28"/>
  <c r="B28" i="28"/>
  <c r="D25" i="3"/>
  <c r="B33" i="28"/>
  <c r="C33" i="28"/>
  <c r="Y15" i="26"/>
  <c r="C12" i="28"/>
  <c r="D17" i="3"/>
  <c r="B25" i="28"/>
  <c r="C25" i="28"/>
  <c r="D22" i="3"/>
  <c r="B30" i="28"/>
  <c r="C30" i="28"/>
  <c r="O14" i="26"/>
  <c r="D19" i="3"/>
  <c r="B27" i="28"/>
  <c r="C27" i="28"/>
  <c r="B17" i="28"/>
  <c r="C17" i="28"/>
  <c r="D23" i="3"/>
  <c r="C15" i="26"/>
  <c r="D24" i="3"/>
  <c r="C32" i="28"/>
  <c r="C24" i="3" s="1"/>
  <c r="B32" i="28"/>
  <c r="K14" i="26"/>
  <c r="D21" i="3"/>
  <c r="D16" i="3"/>
  <c r="B24" i="28"/>
  <c r="C24" i="28"/>
  <c r="C26" i="28"/>
  <c r="E12" i="28"/>
  <c r="E4" i="3" s="1"/>
  <c r="E22" i="28"/>
  <c r="E14" i="3" s="1"/>
  <c r="B24" i="3"/>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E30" i="28" l="1"/>
  <c r="E22" i="3" s="1"/>
  <c r="E28" i="28"/>
  <c r="E20" i="3" s="1"/>
  <c r="D18" i="3"/>
  <c r="C22" i="28"/>
  <c r="B12" i="28"/>
  <c r="AF14" i="26"/>
  <c r="E26" i="28"/>
  <c r="E18" i="3" s="1"/>
  <c r="E24" i="28"/>
  <c r="E16" i="3" s="1"/>
  <c r="D14" i="3"/>
  <c r="F5" i="28"/>
  <c r="E33" i="28"/>
  <c r="E25" i="3" s="1"/>
  <c r="C21" i="28"/>
  <c r="E29" i="28"/>
  <c r="E21" i="3" s="1"/>
  <c r="B21" i="28"/>
  <c r="C29" i="28"/>
  <c r="C31" i="28"/>
  <c r="E31" i="28"/>
  <c r="E23" i="3" s="1"/>
  <c r="E25" i="28"/>
  <c r="E17" i="3" s="1"/>
  <c r="E27" i="28"/>
  <c r="E19" i="3" s="1"/>
  <c r="E21" i="28"/>
  <c r="E13" i="3" s="1"/>
  <c r="E17" i="28"/>
  <c r="E9" i="3" s="1"/>
  <c r="AG11" i="26"/>
  <c r="AH11"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AG14" i="26" l="1"/>
  <c r="AG15" i="26"/>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H3" i="3"/>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K816" i="22" s="1"/>
  <c r="G2" i="3"/>
  <c r="G35" i="28"/>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N1035" i="22" s="1"/>
  <c r="E4" i="23"/>
  <c r="E29" i="23"/>
  <c r="E8" i="23"/>
  <c r="E28" i="23"/>
  <c r="E21" i="23"/>
  <c r="E23" i="23"/>
  <c r="E43" i="23"/>
  <c r="E48" i="23"/>
  <c r="G1368" i="22" s="1"/>
  <c r="E52" i="23"/>
  <c r="E3" i="23"/>
  <c r="E42" i="23"/>
  <c r="E14" i="23"/>
  <c r="E11" i="23"/>
  <c r="E45" i="23"/>
  <c r="E44" i="23"/>
  <c r="E34" i="23"/>
  <c r="I1155" i="22" s="1"/>
  <c r="E37" i="23"/>
  <c r="E39" i="23"/>
  <c r="E30" i="23"/>
  <c r="E36" i="23"/>
  <c r="E17" i="23"/>
  <c r="E19" i="23"/>
  <c r="E38" i="23"/>
  <c r="E53" i="23"/>
  <c r="H1448" i="22" s="1"/>
  <c r="E46" i="23"/>
  <c r="E32" i="23"/>
  <c r="E15" i="23"/>
  <c r="E33" i="23"/>
  <c r="E35" i="23"/>
  <c r="E25" i="23"/>
  <c r="E41" i="23"/>
  <c r="E50" i="23"/>
  <c r="J1402"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F806" i="22"/>
  <c r="M812" i="22"/>
  <c r="P808"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M1040" i="22"/>
  <c r="M1030" i="22"/>
  <c r="L1036"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H1160" i="22"/>
  <c r="K1151" i="22"/>
  <c r="G1156"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J1369" i="22"/>
  <c r="O1371" i="22"/>
  <c r="J1364" i="22"/>
  <c r="P1369" i="22"/>
  <c r="K1373" i="22"/>
  <c r="Q1367" i="22"/>
  <c r="J1373" i="22"/>
  <c r="P1367" i="22"/>
  <c r="M1372" i="22"/>
  <c r="N1367" i="22"/>
  <c r="O1362" i="22"/>
  <c r="M1367" i="22"/>
  <c r="F1372" i="22"/>
  <c r="M1359" i="22"/>
  <c r="H1360" i="22"/>
  <c r="O1361" i="22"/>
  <c r="Q1363" i="22"/>
  <c r="H1368" i="22"/>
  <c r="N1372" i="22"/>
  <c r="P1359" i="22"/>
  <c r="Q1365"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G1445" i="22"/>
  <c r="H1440" i="22"/>
  <c r="I1435" i="22"/>
  <c r="N1445" i="22"/>
  <c r="O1440" i="22"/>
  <c r="P1435" i="22"/>
  <c r="M1445" i="22"/>
  <c r="N1440" i="22"/>
  <c r="O1435" i="22"/>
  <c r="L1445" i="22"/>
  <c r="M1440" i="22"/>
  <c r="N1435" i="22"/>
  <c r="K1445" i="22"/>
  <c r="L1440" i="22"/>
  <c r="M1435" i="22"/>
  <c r="Q1445" i="22"/>
  <c r="R1440" i="22"/>
  <c r="F1436" i="22"/>
  <c r="K1446" i="22"/>
  <c r="L1441" i="22"/>
  <c r="M1436" i="22"/>
  <c r="M1446" i="22"/>
  <c r="L1435" i="22"/>
  <c r="Q1442"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O1400" i="22" l="1"/>
  <c r="F1400" i="22"/>
  <c r="Q1395" i="22"/>
  <c r="G1389" i="22"/>
  <c r="H1394" i="22"/>
  <c r="P1399" i="22"/>
  <c r="K72" i="23" s="1"/>
  <c r="F1391" i="22"/>
  <c r="R1395" i="22"/>
  <c r="J1401" i="22"/>
  <c r="P1391" i="22"/>
  <c r="O1396" i="22"/>
  <c r="H1402" i="22"/>
  <c r="L1392" i="22"/>
  <c r="K1397" i="22"/>
  <c r="F70" i="23" s="1"/>
  <c r="F1403" i="22"/>
  <c r="H1393" i="22"/>
  <c r="H1398" i="22"/>
  <c r="P1403" i="22"/>
  <c r="Q1393" i="22"/>
  <c r="R1398" i="22"/>
  <c r="F1389" i="22"/>
  <c r="R1393" i="22"/>
  <c r="M63" i="23" s="1"/>
  <c r="F1399" i="22"/>
  <c r="F1398" i="22"/>
  <c r="R1402" i="22"/>
  <c r="G1444" i="22"/>
  <c r="P1439" i="22"/>
  <c r="O1436" i="22"/>
  <c r="J1435" i="22"/>
  <c r="I1440" i="22"/>
  <c r="D64" i="23" s="1"/>
  <c r="H1445" i="22"/>
  <c r="P1434" i="22"/>
  <c r="O1439" i="22"/>
  <c r="N1444" i="22"/>
  <c r="J1434" i="22"/>
  <c r="I1439" i="22"/>
  <c r="H1444" i="22"/>
  <c r="K1434" i="22"/>
  <c r="F67" i="23" s="1"/>
  <c r="J1439" i="22"/>
  <c r="I1444" i="22"/>
  <c r="L1434" i="22"/>
  <c r="K1439" i="22"/>
  <c r="J1444" i="22"/>
  <c r="M1434" i="22"/>
  <c r="L1439" i="22"/>
  <c r="K1444" i="22"/>
  <c r="F72" i="23" s="1"/>
  <c r="F1434" i="22"/>
  <c r="R1438" i="22"/>
  <c r="Q1443" i="22"/>
  <c r="P1448" i="22"/>
  <c r="M1361" i="22"/>
  <c r="O1360" i="22"/>
  <c r="O1367" i="22"/>
  <c r="K1363" i="22"/>
  <c r="N1361" i="22"/>
  <c r="G1360" i="22"/>
  <c r="Q1373" i="22"/>
  <c r="K1369" i="22"/>
  <c r="G1367" i="22"/>
  <c r="Q1362" i="22"/>
  <c r="L1361" i="22"/>
  <c r="K1366" i="22"/>
  <c r="F61" i="23" s="1"/>
  <c r="J1371" i="22"/>
  <c r="M1366" i="22"/>
  <c r="G1372" i="22"/>
  <c r="F1366" i="22"/>
  <c r="M1371" i="22"/>
  <c r="R1367" i="22"/>
  <c r="Q1361" i="22"/>
  <c r="L1370" i="22"/>
  <c r="G73" i="23" s="1"/>
  <c r="L1367" i="22"/>
  <c r="I1156" i="22"/>
  <c r="J1150" i="22"/>
  <c r="G1159" i="22"/>
  <c r="R1041" i="22"/>
  <c r="K1035" i="22"/>
  <c r="O1030" i="22"/>
  <c r="R814" i="22"/>
  <c r="M72" i="23" s="1"/>
  <c r="J817" i="22"/>
  <c r="L811" i="22"/>
  <c r="L1390" i="22"/>
  <c r="J1390" i="22"/>
  <c r="K1398" i="22"/>
  <c r="M1391" i="22"/>
  <c r="N1396" i="22"/>
  <c r="I1401" i="22"/>
  <c r="D65" i="23" s="1"/>
  <c r="N1391" i="22"/>
  <c r="M1396" i="22"/>
  <c r="F1402" i="22"/>
  <c r="K1392" i="22"/>
  <c r="J1397" i="22"/>
  <c r="Q1402" i="22"/>
  <c r="G1393" i="22"/>
  <c r="G1398" i="22"/>
  <c r="O1403" i="22"/>
  <c r="P1393" i="22"/>
  <c r="Q1398" i="22"/>
  <c r="M1389" i="22"/>
  <c r="L1394" i="22"/>
  <c r="N1399" i="22"/>
  <c r="N1389" i="22"/>
  <c r="M1394" i="22"/>
  <c r="H63" i="23" s="1"/>
  <c r="O1399" i="22"/>
  <c r="N1398" i="22"/>
  <c r="M1403" i="22"/>
  <c r="R1437" i="22"/>
  <c r="O1444" i="22"/>
  <c r="N1441" i="22"/>
  <c r="R1435" i="22"/>
  <c r="Q1440" i="22"/>
  <c r="L64" i="23" s="1"/>
  <c r="P1445" i="22"/>
  <c r="K1435" i="22"/>
  <c r="J1440" i="22"/>
  <c r="I1445" i="22"/>
  <c r="R1434" i="22"/>
  <c r="Q1439" i="22"/>
  <c r="P1444" i="22"/>
  <c r="F1435" i="22"/>
  <c r="R1439" i="22"/>
  <c r="Q1444" i="22"/>
  <c r="G1435" i="22"/>
  <c r="F1440" i="22"/>
  <c r="R1444" i="22"/>
  <c r="H1435" i="22"/>
  <c r="G1440" i="22"/>
  <c r="F1445" i="22"/>
  <c r="N1434" i="22"/>
  <c r="M1439" i="22"/>
  <c r="L1444" i="22"/>
  <c r="J1362" i="22"/>
  <c r="G1359" i="22"/>
  <c r="H1370" i="22"/>
  <c r="O1365" i="22"/>
  <c r="K1362" i="22"/>
  <c r="R1360" i="22"/>
  <c r="L1359" i="22"/>
  <c r="Q1371" i="22"/>
  <c r="M1369" i="22"/>
  <c r="G1365" i="22"/>
  <c r="G1362" i="22"/>
  <c r="F1367" i="22"/>
  <c r="R1371" i="22"/>
  <c r="H1367" i="22"/>
  <c r="O1372" i="22"/>
  <c r="N1366" i="22"/>
  <c r="P1372" i="22"/>
  <c r="H1369" i="22"/>
  <c r="O1363" i="22"/>
  <c r="G1371" i="22"/>
  <c r="H1151" i="22"/>
  <c r="C66" i="23" s="1"/>
  <c r="H1161" i="22"/>
  <c r="M1031" i="22"/>
  <c r="J1040" i="22"/>
  <c r="Q811" i="22"/>
  <c r="N807" i="22"/>
  <c r="H1162" i="22"/>
  <c r="I1157" i="22"/>
  <c r="J1152" i="22"/>
  <c r="E68" i="23" s="1"/>
  <c r="O1162" i="22"/>
  <c r="P1157" i="22"/>
  <c r="Q1152" i="22"/>
  <c r="I1163" i="22"/>
  <c r="J1158" i="22"/>
  <c r="K1153" i="22"/>
  <c r="P1163" i="22"/>
  <c r="Q1158" i="22"/>
  <c r="L62" i="23" s="1"/>
  <c r="R1153" i="22"/>
  <c r="F1149" i="22"/>
  <c r="K1159" i="22"/>
  <c r="L1154" i="22"/>
  <c r="M1149" i="22"/>
  <c r="J1159" i="22"/>
  <c r="K1154" i="22"/>
  <c r="L1149" i="22"/>
  <c r="G67" i="23" s="1"/>
  <c r="I1159" i="22"/>
  <c r="J1154" i="22"/>
  <c r="K1149" i="22"/>
  <c r="H1159" i="22"/>
  <c r="I1154" i="22"/>
  <c r="J1149" i="22"/>
  <c r="M1161" i="22"/>
  <c r="N1156" i="22"/>
  <c r="I61" i="23" s="1"/>
  <c r="O1151" i="22"/>
  <c r="G1162" i="22"/>
  <c r="H1157" i="22"/>
  <c r="I1152" i="22"/>
  <c r="N1162" i="22"/>
  <c r="O1157" i="22"/>
  <c r="P1152" i="22"/>
  <c r="H1163" i="22"/>
  <c r="C65" i="23" s="1"/>
  <c r="I1158" i="22"/>
  <c r="J1153" i="22"/>
  <c r="O1163" i="22"/>
  <c r="P1158" i="22"/>
  <c r="Q1153" i="22"/>
  <c r="N1163" i="22"/>
  <c r="O1158" i="22"/>
  <c r="P1153" i="22"/>
  <c r="K63" i="23" s="1"/>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C63" i="23" s="1"/>
  <c r="R1162" i="22"/>
  <c r="F1158" i="22"/>
  <c r="G1153" i="22"/>
  <c r="Q1162" i="22"/>
  <c r="R1157" i="22"/>
  <c r="F1153" i="22"/>
  <c r="J1160" i="22"/>
  <c r="K1155" i="22"/>
  <c r="F64" i="23" s="1"/>
  <c r="L1150" i="22"/>
  <c r="Q1160" i="22"/>
  <c r="R1155" i="22"/>
  <c r="F1151" i="22"/>
  <c r="K1161" i="22"/>
  <c r="L1156" i="22"/>
  <c r="M1151" i="22"/>
  <c r="R1161" i="22"/>
  <c r="F1157" i="22"/>
  <c r="G1152" i="22"/>
  <c r="L1162" i="22"/>
  <c r="M1157" i="22"/>
  <c r="N1152" i="22"/>
  <c r="K1162" i="22"/>
  <c r="L1157" i="22"/>
  <c r="M1152" i="22"/>
  <c r="J1162" i="22"/>
  <c r="K1157" i="22"/>
  <c r="L1152" i="22"/>
  <c r="I1162" i="22"/>
  <c r="J1157" i="22"/>
  <c r="K1152" i="22"/>
  <c r="O1159" i="22"/>
  <c r="P1154" i="22"/>
  <c r="Q1149" i="22"/>
  <c r="I1160" i="22"/>
  <c r="J1155" i="22"/>
  <c r="K1150" i="22"/>
  <c r="P1160" i="22"/>
  <c r="Q1155" i="22"/>
  <c r="R1150" i="22"/>
  <c r="J1161" i="22"/>
  <c r="E65" i="23" s="1"/>
  <c r="K1156" i="22"/>
  <c r="L1151" i="22"/>
  <c r="Q1161" i="22"/>
  <c r="R1156" i="22"/>
  <c r="F1152" i="22"/>
  <c r="P1161" i="22"/>
  <c r="Q1156" i="22"/>
  <c r="R1151" i="22"/>
  <c r="M66" i="23" s="1"/>
  <c r="O1161" i="22"/>
  <c r="P1156" i="22"/>
  <c r="Q1151" i="22"/>
  <c r="N1161" i="22"/>
  <c r="O1156" i="22"/>
  <c r="P1151"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M67" i="23" s="1"/>
  <c r="N1373" i="22"/>
  <c r="O1368" i="22"/>
  <c r="P1363" i="22"/>
  <c r="Q1369" i="22"/>
  <c r="R1364" i="22"/>
  <c r="L1373" i="22"/>
  <c r="M1368" i="22"/>
  <c r="N1363" i="22"/>
  <c r="I63" i="23" s="1"/>
  <c r="P1371" i="22"/>
  <c r="Q1366" i="22"/>
  <c r="R1372" i="22"/>
  <c r="F1368" i="22"/>
  <c r="G1363" i="22"/>
  <c r="N1371" i="22"/>
  <c r="O1366" i="22"/>
  <c r="H1371" i="22"/>
  <c r="I1366" i="22"/>
  <c r="J1372" i="22"/>
  <c r="K1367" i="22"/>
  <c r="L1362" i="22"/>
  <c r="F1371" i="22"/>
  <c r="G1366" i="22"/>
  <c r="H1372" i="22"/>
  <c r="I1367" i="22"/>
  <c r="R1373" i="22"/>
  <c r="F1369" i="22"/>
  <c r="G1364" i="22"/>
  <c r="N1043" i="22"/>
  <c r="O1038" i="22"/>
  <c r="P1033" i="22"/>
  <c r="M1043" i="22"/>
  <c r="N1038" i="22"/>
  <c r="I62" i="23" s="1"/>
  <c r="O1033" i="22"/>
  <c r="L1043" i="22"/>
  <c r="M1038" i="22"/>
  <c r="N1033" i="22"/>
  <c r="K1043" i="22"/>
  <c r="L1038" i="22"/>
  <c r="M1033" i="22"/>
  <c r="R1043" i="22"/>
  <c r="M65" i="23" s="1"/>
  <c r="F1039" i="22"/>
  <c r="G1034" i="22"/>
  <c r="H1029" i="22"/>
  <c r="M1039" i="22"/>
  <c r="N1034" i="22"/>
  <c r="O1029" i="22"/>
  <c r="G1040" i="22"/>
  <c r="H1035" i="22"/>
  <c r="C64" i="23" s="1"/>
  <c r="I1030" i="22"/>
  <c r="N1040" i="22"/>
  <c r="O1035" i="22"/>
  <c r="P1030" i="22"/>
  <c r="F1043" i="22"/>
  <c r="G1038" i="22"/>
  <c r="H1033" i="22"/>
  <c r="R1042" i="22"/>
  <c r="F1038" i="22"/>
  <c r="G1033" i="22"/>
  <c r="Q1042" i="22"/>
  <c r="R1037" i="22"/>
  <c r="F1033" i="22"/>
  <c r="P1042" i="22"/>
  <c r="Q1037" i="22"/>
  <c r="R1032" i="22"/>
  <c r="M68" i="23" s="1"/>
  <c r="J1043" i="22"/>
  <c r="K1038" i="22"/>
  <c r="L1033" i="22"/>
  <c r="Q1043" i="22"/>
  <c r="R1038" i="22"/>
  <c r="F1034" i="22"/>
  <c r="G1029" i="22"/>
  <c r="L1039" i="22"/>
  <c r="G72" i="23" s="1"/>
  <c r="M1034" i="22"/>
  <c r="N1029" i="22"/>
  <c r="F1040" i="22"/>
  <c r="G1035" i="22"/>
  <c r="H1030" i="22"/>
  <c r="K1042" i="22"/>
  <c r="L1037" i="22"/>
  <c r="M1032" i="22"/>
  <c r="J1042" i="22"/>
  <c r="K1037" i="22"/>
  <c r="L1032" i="22"/>
  <c r="I1042" i="22"/>
  <c r="J1037" i="22"/>
  <c r="K1032" i="22"/>
  <c r="H1042" i="22"/>
  <c r="I1037" i="22"/>
  <c r="D70" i="23" s="1"/>
  <c r="J1032" i="22"/>
  <c r="O1042" i="22"/>
  <c r="P1037" i="22"/>
  <c r="Q1032" i="22"/>
  <c r="I1043" i="22"/>
  <c r="J1038" i="22"/>
  <c r="K1033" i="22"/>
  <c r="P1043" i="22"/>
  <c r="Q1038" i="22"/>
  <c r="R1033" i="22"/>
  <c r="F1029" i="22"/>
  <c r="K1039" i="22"/>
  <c r="L1034" i="22"/>
  <c r="M1029" i="22"/>
  <c r="P1041" i="22"/>
  <c r="Q1036" i="22"/>
  <c r="L61" i="23" s="1"/>
  <c r="R1031" i="22"/>
  <c r="O1041" i="22"/>
  <c r="P1036" i="22"/>
  <c r="Q1031" i="22"/>
  <c r="N1041" i="22"/>
  <c r="O1036" i="22"/>
  <c r="P1031" i="22"/>
  <c r="M1041" i="22"/>
  <c r="H65" i="23" s="1"/>
  <c r="N1036" i="22"/>
  <c r="O1031" i="22"/>
  <c r="G1042" i="22"/>
  <c r="H1037" i="22"/>
  <c r="I1032" i="22"/>
  <c r="N1042" i="22"/>
  <c r="O1037" i="22"/>
  <c r="P1032" i="22"/>
  <c r="K68" i="23" s="1"/>
  <c r="H1043" i="22"/>
  <c r="I1038" i="22"/>
  <c r="J1033" i="22"/>
  <c r="O1043" i="22"/>
  <c r="P1038" i="22"/>
  <c r="Q1033" i="22"/>
  <c r="H1041" i="22"/>
  <c r="I1036" i="22"/>
  <c r="D61" i="23" s="1"/>
  <c r="J1031" i="22"/>
  <c r="G1041" i="22"/>
  <c r="H1036" i="22"/>
  <c r="I1031" i="22"/>
  <c r="F1041" i="22"/>
  <c r="G1036" i="22"/>
  <c r="H1031" i="22"/>
  <c r="R1040" i="22"/>
  <c r="M73" i="23" s="1"/>
  <c r="F1036" i="22"/>
  <c r="G1031" i="22"/>
  <c r="L1041" i="22"/>
  <c r="M1036" i="22"/>
  <c r="N1031" i="22"/>
  <c r="F1042" i="22"/>
  <c r="G1037" i="22"/>
  <c r="H1032" i="22"/>
  <c r="H1449" i="22" s="1"/>
  <c r="M1042" i="22"/>
  <c r="N1037" i="22"/>
  <c r="O1032" i="22"/>
  <c r="G1043" i="22"/>
  <c r="H1038" i="22"/>
  <c r="I1033" i="22"/>
  <c r="R1039" i="22"/>
  <c r="F1035" i="22"/>
  <c r="G1030" i="22"/>
  <c r="Q1039" i="22"/>
  <c r="R1034" i="22"/>
  <c r="F1030" i="22"/>
  <c r="P1039" i="22"/>
  <c r="Q1034" i="22"/>
  <c r="R1029" i="22"/>
  <c r="O1039" i="22"/>
  <c r="P1034" i="22"/>
  <c r="Q1029" i="22"/>
  <c r="I1040" i="22"/>
  <c r="J1035" i="22"/>
  <c r="K1030" i="22"/>
  <c r="P1040" i="22"/>
  <c r="Q1035" i="22"/>
  <c r="R1030" i="22"/>
  <c r="M60" i="23" s="1"/>
  <c r="J1041" i="22"/>
  <c r="K1036" i="22"/>
  <c r="L1031" i="22"/>
  <c r="Q1041" i="22"/>
  <c r="R1036" i="22"/>
  <c r="F1032" i="22"/>
  <c r="J1039" i="22"/>
  <c r="K1034" i="22"/>
  <c r="L1029" i="22"/>
  <c r="I1039" i="22"/>
  <c r="J1034" i="22"/>
  <c r="K1029" i="22"/>
  <c r="H1039" i="22"/>
  <c r="I1034" i="22"/>
  <c r="J1029" i="22"/>
  <c r="G1039" i="22"/>
  <c r="B72" i="23" s="1"/>
  <c r="H1034" i="22"/>
  <c r="I1029" i="22"/>
  <c r="N1039" i="22"/>
  <c r="O1034" i="22"/>
  <c r="P1029" i="22"/>
  <c r="H1040" i="22"/>
  <c r="I1035" i="22"/>
  <c r="J1030" i="22"/>
  <c r="E60" i="23" s="1"/>
  <c r="O1040" i="22"/>
  <c r="P1035" i="22"/>
  <c r="Q1030" i="22"/>
  <c r="I1041" i="22"/>
  <c r="J1036" i="22"/>
  <c r="K1031" i="22"/>
  <c r="K818" i="22"/>
  <c r="L813" i="22"/>
  <c r="L1449" i="22" s="1"/>
  <c r="M808" i="22"/>
  <c r="R818" i="22"/>
  <c r="F814" i="22"/>
  <c r="G809" i="22"/>
  <c r="H804" i="22"/>
  <c r="M814" i="22"/>
  <c r="N809" i="22"/>
  <c r="O804" i="22"/>
  <c r="O1449" i="22" s="1"/>
  <c r="G815" i="22"/>
  <c r="H810" i="22"/>
  <c r="I805" i="22"/>
  <c r="N815" i="22"/>
  <c r="O810" i="22"/>
  <c r="P805" i="22"/>
  <c r="L815" i="22"/>
  <c r="M810" i="22"/>
  <c r="H64" i="23" s="1"/>
  <c r="N805" i="22"/>
  <c r="K815" i="22"/>
  <c r="L810" i="22"/>
  <c r="M805" i="22"/>
  <c r="H808" i="22"/>
  <c r="H816" i="22"/>
  <c r="J814" i="22"/>
  <c r="P817" i="22"/>
  <c r="Q812" i="22"/>
  <c r="R807" i="22"/>
  <c r="J818" i="22"/>
  <c r="K813" i="22"/>
  <c r="L808" i="22"/>
  <c r="Q818" i="22"/>
  <c r="R813" i="22"/>
  <c r="F809" i="22"/>
  <c r="G804" i="22"/>
  <c r="L814" i="22"/>
  <c r="M809" i="22"/>
  <c r="N804" i="22"/>
  <c r="F815" i="22"/>
  <c r="G810" i="22"/>
  <c r="H805" i="22"/>
  <c r="Q814" i="22"/>
  <c r="L72" i="23" s="1"/>
  <c r="R809" i="22"/>
  <c r="F805" i="22"/>
  <c r="P814" i="22"/>
  <c r="Q809" i="22"/>
  <c r="R804" i="22"/>
  <c r="K817" i="22"/>
  <c r="I811" i="22"/>
  <c r="K809" i="22"/>
  <c r="F63" i="23" s="1"/>
  <c r="H817" i="22"/>
  <c r="I812" i="22"/>
  <c r="J807" i="22"/>
  <c r="O817" i="22"/>
  <c r="P812" i="22"/>
  <c r="Q807" i="22"/>
  <c r="I818" i="22"/>
  <c r="J813" i="22"/>
  <c r="E62" i="23" s="1"/>
  <c r="K808" i="22"/>
  <c r="P818" i="22"/>
  <c r="Q813" i="22"/>
  <c r="R808" i="22"/>
  <c r="F804" i="22"/>
  <c r="K814" i="22"/>
  <c r="L809" i="22"/>
  <c r="M804" i="22"/>
  <c r="H67" i="23" s="1"/>
  <c r="I814" i="22"/>
  <c r="J809" i="22"/>
  <c r="K804" i="22"/>
  <c r="H814" i="22"/>
  <c r="I809" i="22"/>
  <c r="J804" i="22"/>
  <c r="L812" i="22"/>
  <c r="J806" i="22"/>
  <c r="J1449" i="22" s="1"/>
  <c r="L804" i="22"/>
  <c r="M816" i="22"/>
  <c r="N811" i="22"/>
  <c r="O806" i="22"/>
  <c r="G817" i="22"/>
  <c r="H812" i="22"/>
  <c r="I807" i="22"/>
  <c r="N817" i="22"/>
  <c r="N1449" i="22" s="1"/>
  <c r="O812" i="22"/>
  <c r="P807" i="22"/>
  <c r="H818" i="22"/>
  <c r="I813" i="22"/>
  <c r="J808" i="22"/>
  <c r="O818" i="22"/>
  <c r="P813" i="22"/>
  <c r="Q808" i="22"/>
  <c r="Q1449" i="22" s="1"/>
  <c r="M818" i="22"/>
  <c r="N813" i="22"/>
  <c r="O808" i="22"/>
  <c r="L818" i="22"/>
  <c r="M813" i="22"/>
  <c r="N808" i="22"/>
  <c r="N818" i="22"/>
  <c r="M807" i="22"/>
  <c r="H68" i="23" s="1"/>
  <c r="M815" i="22"/>
  <c r="R815" i="22"/>
  <c r="F811" i="22"/>
  <c r="G806" i="22"/>
  <c r="L816" i="22"/>
  <c r="M811" i="22"/>
  <c r="N806" i="22"/>
  <c r="F817" i="22"/>
  <c r="G812" i="22"/>
  <c r="H807" i="22"/>
  <c r="M817" i="22"/>
  <c r="N812" i="22"/>
  <c r="O807" i="22"/>
  <c r="G818" i="22"/>
  <c r="H813" i="22"/>
  <c r="I808" i="22"/>
  <c r="D63" i="23" s="1"/>
  <c r="R817" i="22"/>
  <c r="F813" i="22"/>
  <c r="G808" i="22"/>
  <c r="Q817" i="22"/>
  <c r="R812" i="22"/>
  <c r="F808" i="22"/>
  <c r="O813" i="22"/>
  <c r="P816" i="22"/>
  <c r="K65" i="23" s="1"/>
  <c r="O805" i="22"/>
  <c r="E54" i="23"/>
  <c r="O814" i="22"/>
  <c r="P809" i="22"/>
  <c r="Q804" i="22"/>
  <c r="I815" i="22"/>
  <c r="J810" i="22"/>
  <c r="K805" i="22"/>
  <c r="K1449" i="22" s="1"/>
  <c r="P815" i="22"/>
  <c r="Q810" i="22"/>
  <c r="R805" i="22"/>
  <c r="J816" i="22"/>
  <c r="K811" i="22"/>
  <c r="L806" i="22"/>
  <c r="Q816" i="22"/>
  <c r="R811" i="22"/>
  <c r="F807" i="22"/>
  <c r="O816" i="22"/>
  <c r="P811" i="22"/>
  <c r="Q806" i="22"/>
  <c r="N816" i="22"/>
  <c r="O811" i="22"/>
  <c r="P806" i="22"/>
  <c r="F818" i="22"/>
  <c r="R806" i="22"/>
  <c r="F810" i="22"/>
  <c r="G814" i="22"/>
  <c r="H809" i="22"/>
  <c r="I804" i="22"/>
  <c r="N814" i="22"/>
  <c r="O809" i="22"/>
  <c r="P804" i="22"/>
  <c r="K67" i="23" s="1"/>
  <c r="H815" i="22"/>
  <c r="I810" i="22"/>
  <c r="J805" i="22"/>
  <c r="O815" i="22"/>
  <c r="P810" i="22"/>
  <c r="Q805" i="22"/>
  <c r="I816" i="22"/>
  <c r="J811" i="22"/>
  <c r="E61" i="23" s="1"/>
  <c r="K806" i="22"/>
  <c r="G816" i="22"/>
  <c r="H811" i="22"/>
  <c r="I806" i="22"/>
  <c r="F816" i="22"/>
  <c r="G811" i="22"/>
  <c r="H806" i="22"/>
  <c r="G813" i="22"/>
  <c r="B62" i="23" s="1"/>
  <c r="N810" i="22"/>
  <c r="G805"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K64" i="23" s="1"/>
  <c r="H1401" i="22"/>
  <c r="Q1399" i="22"/>
  <c r="P1447" i="22"/>
  <c r="K1440" i="22"/>
  <c r="J1437" i="22"/>
  <c r="H1437" i="22"/>
  <c r="G1442" i="22"/>
  <c r="F1447" i="22"/>
  <c r="N1436" i="22"/>
  <c r="M1441" i="22"/>
  <c r="L1446" i="22"/>
  <c r="H1436" i="22"/>
  <c r="G1441" i="22"/>
  <c r="F1446" i="22"/>
  <c r="I1436" i="22"/>
  <c r="H1441" i="22"/>
  <c r="C61" i="23" s="1"/>
  <c r="G1446" i="22"/>
  <c r="J1436" i="22"/>
  <c r="I1441" i="22"/>
  <c r="H1446" i="22"/>
  <c r="K1436" i="22"/>
  <c r="J1441" i="22"/>
  <c r="I1446" i="22"/>
  <c r="Q1435" i="22"/>
  <c r="L60" i="23" s="1"/>
  <c r="P1440" i="22"/>
  <c r="O1445" i="22"/>
  <c r="J1368" i="22"/>
  <c r="L1360" i="22"/>
  <c r="H1359" i="22"/>
  <c r="N1370" i="22"/>
  <c r="J1366" i="22"/>
  <c r="M1362" i="22"/>
  <c r="F1361" i="22"/>
  <c r="J1360" i="22"/>
  <c r="F1359" i="22"/>
  <c r="F1370" i="22"/>
  <c r="J1363" i="22"/>
  <c r="I1368" i="22"/>
  <c r="H1373" i="22"/>
  <c r="K1368" i="22"/>
  <c r="F62" i="23" s="1"/>
  <c r="R1362" i="22"/>
  <c r="L1368" i="22"/>
  <c r="F1363" i="22"/>
  <c r="K1370" i="22"/>
  <c r="M1365" i="22"/>
  <c r="M1373" i="22"/>
  <c r="R1369" i="22"/>
  <c r="F1161" i="22"/>
  <c r="J1156" i="22"/>
  <c r="P1149" i="22"/>
  <c r="N1032" i="22"/>
  <c r="K1041" i="22"/>
  <c r="L1035" i="22"/>
  <c r="K807" i="22"/>
  <c r="L817" i="22"/>
  <c r="R810" i="22"/>
  <c r="M64" i="23" s="1"/>
  <c r="M1438" i="22"/>
  <c r="J1445" i="22"/>
  <c r="I1442" i="22"/>
  <c r="P1437" i="22"/>
  <c r="O1442" i="22"/>
  <c r="N1447" i="22"/>
  <c r="I1437" i="22"/>
  <c r="H1442" i="22"/>
  <c r="C70" i="23" s="1"/>
  <c r="G1447" i="22"/>
  <c r="P1436" i="22"/>
  <c r="O1441" i="22"/>
  <c r="N1446" i="22"/>
  <c r="Q1436" i="22"/>
  <c r="P1441" i="22"/>
  <c r="O1446" i="22"/>
  <c r="R1436" i="22"/>
  <c r="Q1441" i="22"/>
  <c r="P1446" i="22"/>
  <c r="F1437" i="22"/>
  <c r="R1441" i="22"/>
  <c r="Q1446" i="22"/>
  <c r="L1436" i="22"/>
  <c r="K1441" i="22"/>
  <c r="J1446" i="22"/>
  <c r="I1359" i="22"/>
  <c r="J1361" i="22"/>
  <c r="Q1359" i="22"/>
  <c r="G1373" i="22"/>
  <c r="P1368" i="22"/>
  <c r="F1364" i="22"/>
  <c r="P1361" i="22"/>
  <c r="G1361" i="22"/>
  <c r="B66" i="23" s="1"/>
  <c r="O1359" i="22"/>
  <c r="L1372" i="22"/>
  <c r="R1363" i="22"/>
  <c r="Q1368" i="22"/>
  <c r="P1373" i="22"/>
  <c r="N1369" i="22"/>
  <c r="M1363" i="22"/>
  <c r="G1369" i="22"/>
  <c r="I1364" i="22"/>
  <c r="I1372" i="22"/>
  <c r="H1366" i="22"/>
  <c r="H1363" i="22"/>
  <c r="M1370" i="22"/>
  <c r="I1151" i="22"/>
  <c r="I1161" i="22"/>
  <c r="O1154" i="22"/>
  <c r="J63" i="23" s="1"/>
  <c r="M1037" i="22"/>
  <c r="F1031" i="22"/>
  <c r="K1040" i="22"/>
  <c r="J812" i="22"/>
  <c r="G807" i="22"/>
  <c r="Q815" i="22"/>
  <c r="J1392" i="22"/>
  <c r="M1400" i="22"/>
  <c r="H73" i="23" s="1"/>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L1443" i="22"/>
  <c r="G1436" i="22"/>
  <c r="H1447" i="22"/>
  <c r="K1438" i="22"/>
  <c r="J1443" i="22"/>
  <c r="I1448" i="22"/>
  <c r="Q1437" i="22"/>
  <c r="P1442" i="22"/>
  <c r="O1447" i="22"/>
  <c r="K1437" i="22"/>
  <c r="J1442" i="22"/>
  <c r="I1447" i="22"/>
  <c r="L1437" i="22"/>
  <c r="K1442" i="22"/>
  <c r="J1447" i="22"/>
  <c r="M1437" i="22"/>
  <c r="L1442" i="22"/>
  <c r="K1447" i="22"/>
  <c r="N1437" i="22"/>
  <c r="M1442" i="22"/>
  <c r="L1447" i="22"/>
  <c r="G1437" i="22"/>
  <c r="F1442" i="22"/>
  <c r="R1446" i="22"/>
  <c r="P1370" i="22"/>
  <c r="H1362" i="22"/>
  <c r="M1360" i="22"/>
  <c r="J1359" i="22"/>
  <c r="I1371" i="22"/>
  <c r="L1366" i="22"/>
  <c r="N1362" i="22"/>
  <c r="R1361" i="22"/>
  <c r="K1360" i="22"/>
  <c r="N1359" i="22"/>
  <c r="I67" i="23" s="1"/>
  <c r="M1364" i="22"/>
  <c r="L1369" i="22"/>
  <c r="O1364" i="22"/>
  <c r="I1370" i="22"/>
  <c r="H1364" i="22"/>
  <c r="O1369" i="22"/>
  <c r="Q1364" i="22"/>
  <c r="Q1372" i="22"/>
  <c r="P1366" i="22"/>
  <c r="K1364" i="22"/>
  <c r="K1372" i="22"/>
  <c r="H1156" i="22"/>
  <c r="Q1150" i="22"/>
  <c r="N1159" i="22"/>
  <c r="L1042" i="22"/>
  <c r="R1035" i="22"/>
  <c r="N1030" i="22"/>
  <c r="I817" i="22"/>
  <c r="F812" i="22"/>
  <c r="L805" i="22"/>
  <c r="P1394" i="22"/>
  <c r="R1390" i="22"/>
  <c r="M1398" i="22"/>
  <c r="I1389" i="22"/>
  <c r="D67" i="23" s="1"/>
  <c r="N1394" i="22"/>
  <c r="P1389" i="22"/>
  <c r="O1394" i="22"/>
  <c r="R1399" i="22"/>
  <c r="M1390" i="22"/>
  <c r="L1395" i="22"/>
  <c r="P1400" i="22"/>
  <c r="I1391" i="22"/>
  <c r="D66" i="23" s="1"/>
  <c r="H1396" i="22"/>
  <c r="M1401" i="22"/>
  <c r="R1391" i="22"/>
  <c r="Q1396" i="22"/>
  <c r="K1402" i="22"/>
  <c r="N1392" i="22"/>
  <c r="M1397" i="22"/>
  <c r="H1403" i="22"/>
  <c r="O1392" i="22"/>
  <c r="N1397" i="22"/>
  <c r="I1403" i="22"/>
  <c r="O1401" i="22"/>
  <c r="H1439" i="22"/>
  <c r="K1448" i="22"/>
  <c r="F1441" i="22"/>
  <c r="G1434" i="22"/>
  <c r="F1439" i="22"/>
  <c r="R1443" i="22"/>
  <c r="Q1448" i="22"/>
  <c r="L1438" i="22"/>
  <c r="K1443" i="22"/>
  <c r="J1448" i="22"/>
  <c r="F1438" i="22"/>
  <c r="R1442" i="22"/>
  <c r="M70" i="23" s="1"/>
  <c r="Q1447" i="22"/>
  <c r="G1438" i="22"/>
  <c r="F1443" i="22"/>
  <c r="R1447" i="22"/>
  <c r="H1438" i="22"/>
  <c r="G1443" i="22"/>
  <c r="F1448" i="22"/>
  <c r="I1438" i="22"/>
  <c r="H1443" i="22"/>
  <c r="G1448" i="22"/>
  <c r="O1437" i="22"/>
  <c r="N1442" i="22"/>
  <c r="M1447" i="22"/>
  <c r="R1359" i="22"/>
  <c r="I1363" i="22"/>
  <c r="K1361" i="22"/>
  <c r="F1360" i="22"/>
  <c r="O1373" i="22"/>
  <c r="R1368" i="22"/>
  <c r="L1364" i="22"/>
  <c r="P1362" i="22"/>
  <c r="H1361" i="22"/>
  <c r="I1360" i="22"/>
  <c r="H1365" i="22"/>
  <c r="G1370" i="22"/>
  <c r="J1365" i="22"/>
  <c r="Q1370" i="22"/>
  <c r="P1364" i="22"/>
  <c r="J1370" i="22"/>
  <c r="L1365" i="22"/>
  <c r="N1360" i="22"/>
  <c r="N1368" i="22"/>
  <c r="F1365" i="22"/>
  <c r="F1373" i="22"/>
  <c r="G1161" i="22"/>
  <c r="P1155" i="22"/>
  <c r="I1149" i="22"/>
  <c r="G1032" i="22"/>
  <c r="Q1040" i="22"/>
  <c r="M1035" i="22"/>
  <c r="L807" i="22"/>
  <c r="R816" i="22"/>
  <c r="K810" i="22"/>
  <c r="Q1397" i="22"/>
  <c r="I1397" i="22"/>
  <c r="K1393" i="22"/>
  <c r="G1402" i="22"/>
  <c r="O1391" i="22"/>
  <c r="J66" i="23" s="1"/>
  <c r="G1397" i="22"/>
  <c r="K1390" i="22"/>
  <c r="J1395" i="22"/>
  <c r="N1400" i="22"/>
  <c r="H1391" i="22"/>
  <c r="G1396" i="22"/>
  <c r="L1401" i="22"/>
  <c r="Q1391" i="22"/>
  <c r="L66" i="23" s="1"/>
  <c r="P1396" i="22"/>
  <c r="I1402" i="22"/>
  <c r="M1392" i="22"/>
  <c r="L1397" i="22"/>
  <c r="G1403" i="22"/>
  <c r="I1393" i="22"/>
  <c r="I1398" i="22"/>
  <c r="Q1403" i="22"/>
  <c r="L65" i="23" s="1"/>
  <c r="J1393" i="22"/>
  <c r="J1398" i="22"/>
  <c r="R1403" i="22"/>
  <c r="I1434" i="22"/>
  <c r="Q1434" i="22"/>
  <c r="R1445" i="22"/>
  <c r="O1434" i="22"/>
  <c r="N1439" i="22"/>
  <c r="M1444" i="22"/>
  <c r="H1434" i="22"/>
  <c r="G1439" i="22"/>
  <c r="F1444" i="22"/>
  <c r="R1448" i="22"/>
  <c r="N1438" i="22"/>
  <c r="M1443" i="22"/>
  <c r="L1448" i="22"/>
  <c r="O1438" i="22"/>
  <c r="N1443" i="22"/>
  <c r="M1448" i="22"/>
  <c r="P1438" i="22"/>
  <c r="O1443" i="22"/>
  <c r="N1448" i="22"/>
  <c r="Q1438" i="22"/>
  <c r="P1443" i="22"/>
  <c r="K62" i="23" s="1"/>
  <c r="O1448" i="22"/>
  <c r="J1438" i="22"/>
  <c r="I1443" i="22"/>
  <c r="L1363" i="22"/>
  <c r="I1373" i="22"/>
  <c r="I1365" i="22"/>
  <c r="I1362" i="22"/>
  <c r="P1360" i="22"/>
  <c r="K60" i="23" s="1"/>
  <c r="K1359" i="22"/>
  <c r="K1371" i="22"/>
  <c r="R1366" i="22"/>
  <c r="N1364" i="22"/>
  <c r="F1362" i="22"/>
  <c r="Q1360" i="22"/>
  <c r="P1365" i="22"/>
  <c r="O1370" i="22"/>
  <c r="J73" i="23" s="1"/>
  <c r="R1365" i="22"/>
  <c r="L1371" i="22"/>
  <c r="K1365" i="22"/>
  <c r="R1370" i="22"/>
  <c r="J1367" i="22"/>
  <c r="I1361" i="22"/>
  <c r="I1369" i="22"/>
  <c r="N1365" i="22"/>
  <c r="J1151" i="22"/>
  <c r="O1160" i="22"/>
  <c r="H1154" i="22"/>
  <c r="F1037" i="22"/>
  <c r="L1030" i="22"/>
  <c r="L1040" i="22"/>
  <c r="K812" i="22"/>
  <c r="M806" i="22"/>
  <c r="H66" i="23" s="1"/>
  <c r="J815" i="22"/>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D72" i="23"/>
  <c r="E67" i="23"/>
  <c r="I65" i="23"/>
  <c r="C62" i="23"/>
  <c r="B68" i="23"/>
  <c r="H72" i="23"/>
  <c r="I72" i="23"/>
  <c r="F68" i="23"/>
  <c r="K66" i="23"/>
  <c r="L63" i="23"/>
  <c r="J68" i="23"/>
  <c r="I70" i="23"/>
  <c r="C73" i="23"/>
  <c r="E64" i="23"/>
  <c r="D73" i="23"/>
  <c r="G64" i="23"/>
  <c r="L70" i="23"/>
  <c r="I60" i="23"/>
  <c r="B61" i="23"/>
  <c r="G70" i="23"/>
  <c r="E70" i="23"/>
  <c r="E63" i="23"/>
  <c r="D62" i="23"/>
  <c r="K73" i="23"/>
  <c r="L73" i="23"/>
  <c r="G62" i="23"/>
  <c r="B65" i="23"/>
  <c r="F73" i="23"/>
  <c r="B64" i="23"/>
  <c r="F1449" i="22"/>
  <c r="G61" i="23"/>
  <c r="F65" i="23"/>
  <c r="I66" i="23"/>
  <c r="H61" i="23"/>
  <c r="G65" i="23"/>
  <c r="K61" i="23"/>
  <c r="J65" i="23"/>
  <c r="J62" i="23"/>
  <c r="J64" i="23"/>
  <c r="I73" i="23"/>
  <c r="R1449" i="22"/>
  <c r="B70" i="23"/>
  <c r="H60" i="23"/>
  <c r="D68" i="23"/>
  <c r="L67" i="23"/>
  <c r="J72" i="23"/>
  <c r="J61" i="23"/>
  <c r="G68" i="23"/>
  <c r="E72" i="23"/>
  <c r="F66" i="23"/>
  <c r="D60" i="23"/>
  <c r="B73" i="23"/>
  <c r="J70" i="23"/>
  <c r="L68" i="23"/>
  <c r="K70" i="23"/>
  <c r="G60" i="23"/>
  <c r="E73" i="23"/>
  <c r="B63" i="23"/>
  <c r="M61" i="23"/>
  <c r="C72" i="23"/>
  <c r="H62" i="23"/>
  <c r="G63" i="23"/>
  <c r="J60" i="23"/>
  <c r="I64" i="23"/>
  <c r="I68" i="23"/>
  <c r="H70" i="23"/>
  <c r="G66" i="23"/>
  <c r="B67" i="23"/>
  <c r="M62" i="23"/>
  <c r="AM10" i="26"/>
  <c r="AL14" i="26"/>
  <c r="AL15" i="26"/>
  <c r="AM11" i="26"/>
  <c r="AF93" i="23"/>
  <c r="AG87" i="23"/>
  <c r="AG93" i="23" s="1"/>
  <c r="AF101" i="23"/>
  <c r="AG88" i="23"/>
  <c r="AG101" i="23" s="1"/>
  <c r="AF96" i="23"/>
  <c r="AG82" i="23"/>
  <c r="AG96" i="23" s="1"/>
  <c r="AF100" i="23"/>
  <c r="AF99" i="23"/>
  <c r="AG83" i="23"/>
  <c r="AF92" i="23"/>
  <c r="AG86" i="23"/>
  <c r="AG92" i="23" s="1"/>
  <c r="I1449" i="22" l="1"/>
  <c r="J67" i="23"/>
  <c r="E66" i="23"/>
  <c r="G1449" i="22"/>
  <c r="C68" i="23"/>
  <c r="F60" i="23"/>
  <c r="P1449" i="22"/>
  <c r="M1449" i="22"/>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<sst xmlns="http://schemas.openxmlformats.org/spreadsheetml/2006/main" count="14165" uniqueCount="911">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</sst>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487</v>
      </c>
      <c r="C1" s="86">
        <v>45237</v>
      </c>
      <c r="D1" s="87"/>
      <c r="E1" s="87"/>
      <c r="F1" s="87"/>
      <c r="G1" s="87"/>
      <c r="H1" s="87"/>
      <c r="I1" s="87"/>
      <c r="J1" s="87"/>
      <c r="K1" s="85" t="s">
        <v>534</v>
      </c>
      <c r="L1" s="85" t="s">
        <v>536</v>
      </c>
    </row>
    <row r="2" spans="1:12">
      <c r="A2" s="1" t="s">
        <v>1</v>
      </c>
      <c r="B2" s="87" t="str">
        <f>LOOKUP(B1,K1:L50,L1:L50)</f>
        <v>WV</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WV</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WV</v>
      </c>
      <c r="C7" s="91">
        <f t="shared" ref="C7:AE7" si="3">SUMIFS(C$20:C$119,$B$20:$B$119,$B$7,$A$20:$A$119,$A$7)</f>
        <v>53623093</v>
      </c>
      <c r="D7" s="91">
        <f t="shared" si="3"/>
        <v>46961239</v>
      </c>
      <c r="E7" s="91">
        <f t="shared" si="3"/>
        <v>48340675</v>
      </c>
      <c r="F7" s="91">
        <f t="shared" si="3"/>
        <v>47209794</v>
      </c>
      <c r="G7" s="91">
        <f t="shared" si="3"/>
        <v>53640349</v>
      </c>
      <c r="H7" s="91">
        <f t="shared" si="3"/>
        <v>51295732</v>
      </c>
      <c r="I7" s="91">
        <f t="shared" si="3"/>
        <v>57895225</v>
      </c>
      <c r="J7" s="91">
        <f t="shared" si="3"/>
        <v>62109699</v>
      </c>
      <c r="K7" s="91">
        <f t="shared" si="3"/>
        <v>63208614</v>
      </c>
      <c r="L7" s="91">
        <f t="shared" si="3"/>
        <v>64171644</v>
      </c>
      <c r="M7" s="91">
        <f t="shared" si="3"/>
        <v>61816671</v>
      </c>
      <c r="N7" s="91">
        <f t="shared" si="3"/>
        <v>51213230</v>
      </c>
      <c r="O7" s="91">
        <f t="shared" si="3"/>
        <v>63078305</v>
      </c>
      <c r="P7" s="91">
        <f t="shared" si="3"/>
        <v>63204176</v>
      </c>
      <c r="Q7" s="91">
        <f t="shared" si="3"/>
        <v>57282012</v>
      </c>
      <c r="R7" s="91">
        <f t="shared" si="3"/>
        <v>60019313</v>
      </c>
      <c r="S7" s="91">
        <f t="shared" si="3"/>
        <v>57861944</v>
      </c>
      <c r="T7" s="91">
        <f t="shared" si="3"/>
        <v>56496420</v>
      </c>
      <c r="U7" s="91">
        <f t="shared" si="3"/>
        <v>53754335</v>
      </c>
      <c r="V7" s="91">
        <f t="shared" si="3"/>
        <v>37939920</v>
      </c>
      <c r="W7" s="91">
        <f t="shared" si="3"/>
        <v>46051539</v>
      </c>
      <c r="X7" s="91">
        <f t="shared" si="3"/>
        <v>45120516</v>
      </c>
      <c r="Y7" s="91">
        <f t="shared" si="3"/>
        <v>39904841</v>
      </c>
      <c r="Z7" s="91">
        <f t="shared" si="3"/>
        <v>41745993</v>
      </c>
      <c r="AA7" s="91">
        <f t="shared" si="3"/>
        <v>45541237</v>
      </c>
      <c r="AB7" s="91">
        <f t="shared" si="3"/>
        <v>37228456</v>
      </c>
      <c r="AC7" s="91">
        <f t="shared" si="3"/>
        <v>41385191</v>
      </c>
      <c r="AD7" s="91">
        <f t="shared" si="3"/>
        <v>39070517</v>
      </c>
      <c r="AE7" s="91">
        <f t="shared" si="3"/>
        <v>31217329</v>
      </c>
      <c r="AF7" s="119">
        <f>AVERAGE(U7:AE7)</f>
        <v>41723624.909090906</v>
      </c>
      <c r="AG7" s="119">
        <f t="shared" si="2"/>
        <v>41723624.909090906</v>
      </c>
      <c r="AH7" s="119">
        <f t="shared" si="2"/>
        <v>41723624.909090906</v>
      </c>
      <c r="AI7" s="119">
        <f t="shared" si="2"/>
        <v>41723624.909090906</v>
      </c>
      <c r="AJ7" s="119">
        <f t="shared" si="2"/>
        <v>41723624.909090906</v>
      </c>
      <c r="AK7" s="119">
        <f t="shared" si="2"/>
        <v>41723624.909090906</v>
      </c>
      <c r="AL7" s="119">
        <f t="shared" si="2"/>
        <v>41723624.909090906</v>
      </c>
      <c r="AM7" s="119">
        <f t="shared" si="2"/>
        <v>41723624.909090906</v>
      </c>
      <c r="AN7" s="119">
        <f t="shared" si="2"/>
        <v>41723624.909090906</v>
      </c>
      <c r="AO7" s="119">
        <f t="shared" si="2"/>
        <v>41723624.909090906</v>
      </c>
      <c r="AP7" s="119">
        <f t="shared" si="2"/>
        <v>41723624.909090906</v>
      </c>
      <c r="AQ7" s="119">
        <f t="shared" si="2"/>
        <v>41723624.909090906</v>
      </c>
      <c r="AR7" s="119">
        <f t="shared" si="2"/>
        <v>41723624.909090906</v>
      </c>
      <c r="AS7" s="119">
        <f t="shared" si="2"/>
        <v>41723624.909090906</v>
      </c>
      <c r="AT7" s="119">
        <f t="shared" si="2"/>
        <v>41723624.909090906</v>
      </c>
      <c r="AU7" s="119">
        <f t="shared" si="2"/>
        <v>41723624.909090906</v>
      </c>
      <c r="AV7" s="119">
        <f t="shared" si="2"/>
        <v>41723624.909090906</v>
      </c>
      <c r="AW7" s="119">
        <f t="shared" si="2"/>
        <v>41723624.909090906</v>
      </c>
      <c r="AX7" s="119">
        <f t="shared" si="2"/>
        <v>41723624.909090906</v>
      </c>
      <c r="AY7" s="119">
        <f t="shared" si="2"/>
        <v>41723624.909090906</v>
      </c>
      <c r="AZ7" s="119">
        <f t="shared" si="2"/>
        <v>41723624.909090906</v>
      </c>
      <c r="BA7" s="119">
        <f t="shared" si="2"/>
        <v>41723624.909090906</v>
      </c>
      <c r="BB7" s="119">
        <f t="shared" si="2"/>
        <v>41723624.909090906</v>
      </c>
      <c r="BC7" s="119">
        <f t="shared" si="2"/>
        <v>41723624.909090906</v>
      </c>
      <c r="BD7" s="119">
        <f t="shared" si="2"/>
        <v>41723624.909090906</v>
      </c>
      <c r="BE7" s="119">
        <f t="shared" si="2"/>
        <v>41723624.909090906</v>
      </c>
      <c r="BF7" s="119">
        <f t="shared" si="2"/>
        <v>41723624.909090906</v>
      </c>
      <c r="BG7" s="119">
        <f t="shared" si="2"/>
        <v>41723624.909090906</v>
      </c>
      <c r="BH7" s="119">
        <f t="shared" si="2"/>
        <v>41723624.909090906</v>
      </c>
      <c r="BI7" s="119">
        <f t="shared" si="2"/>
        <v>41723624.909090906</v>
      </c>
      <c r="BJ7" s="119">
        <f t="shared" si="2"/>
        <v>41723624.909090906</v>
      </c>
      <c r="BK7" s="119">
        <f t="shared" si="2"/>
        <v>41723624.909090906</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WV</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397</v>
      </c>
      <c r="AE10" s="91">
        <f t="shared" si="5"/>
        <v>8784</v>
      </c>
      <c r="AF10" s="119">
        <f t="shared" ref="AF10:BK11" si="6">AE10</f>
        <v>8784</v>
      </c>
      <c r="AG10" s="119">
        <f t="shared" si="6"/>
        <v>8784</v>
      </c>
      <c r="AH10" s="119">
        <f t="shared" si="6"/>
        <v>8784</v>
      </c>
      <c r="AI10" s="119">
        <f t="shared" si="6"/>
        <v>8784</v>
      </c>
      <c r="AJ10" s="119">
        <f t="shared" si="6"/>
        <v>8784</v>
      </c>
      <c r="AK10" s="119">
        <f t="shared" si="6"/>
        <v>8784</v>
      </c>
      <c r="AL10" s="119">
        <f t="shared" si="6"/>
        <v>8784</v>
      </c>
      <c r="AM10" s="119">
        <f t="shared" si="6"/>
        <v>8784</v>
      </c>
      <c r="AN10" s="119">
        <f t="shared" si="6"/>
        <v>8784</v>
      </c>
      <c r="AO10" s="119">
        <f t="shared" si="6"/>
        <v>8784</v>
      </c>
      <c r="AP10" s="119">
        <f t="shared" si="6"/>
        <v>8784</v>
      </c>
      <c r="AQ10" s="119">
        <f t="shared" si="6"/>
        <v>8784</v>
      </c>
      <c r="AR10" s="119">
        <f t="shared" si="6"/>
        <v>8784</v>
      </c>
      <c r="AS10" s="119">
        <f t="shared" si="6"/>
        <v>8784</v>
      </c>
      <c r="AT10" s="119">
        <f t="shared" si="6"/>
        <v>8784</v>
      </c>
      <c r="AU10" s="119">
        <f t="shared" si="6"/>
        <v>8784</v>
      </c>
      <c r="AV10" s="119">
        <f t="shared" si="6"/>
        <v>8784</v>
      </c>
      <c r="AW10" s="119">
        <f t="shared" si="6"/>
        <v>8784</v>
      </c>
      <c r="AX10" s="119">
        <f t="shared" si="6"/>
        <v>8784</v>
      </c>
      <c r="AY10" s="119">
        <f t="shared" si="6"/>
        <v>8784</v>
      </c>
      <c r="AZ10" s="119">
        <f t="shared" si="6"/>
        <v>8784</v>
      </c>
      <c r="BA10" s="119">
        <f t="shared" si="6"/>
        <v>8784</v>
      </c>
      <c r="BB10" s="119">
        <f t="shared" si="6"/>
        <v>8784</v>
      </c>
      <c r="BC10" s="119">
        <f t="shared" si="6"/>
        <v>8784</v>
      </c>
      <c r="BD10" s="119">
        <f t="shared" si="6"/>
        <v>8784</v>
      </c>
      <c r="BE10" s="119">
        <f t="shared" si="6"/>
        <v>8784</v>
      </c>
      <c r="BF10" s="119">
        <f t="shared" si="6"/>
        <v>8784</v>
      </c>
      <c r="BG10" s="119">
        <f t="shared" si="6"/>
        <v>8784</v>
      </c>
      <c r="BH10" s="119">
        <f t="shared" si="6"/>
        <v>8784</v>
      </c>
      <c r="BI10" s="119">
        <f t="shared" si="6"/>
        <v>8784</v>
      </c>
      <c r="BJ10" s="119">
        <f t="shared" si="6"/>
        <v>8784</v>
      </c>
      <c r="BK10" s="119">
        <f t="shared" si="6"/>
        <v>8784</v>
      </c>
    </row>
    <row r="11" spans="1:63" ht="14.75">
      <c r="A11" s="91" t="s">
        <v>849</v>
      </c>
      <c r="B11" s="91" t="str">
        <f>About!B2</f>
        <v>WV</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10</v>
      </c>
      <c r="AE11" s="91">
        <f t="shared" si="7"/>
        <v>246</v>
      </c>
      <c r="AF11" s="119">
        <f>AVERAGE(W11:AE11)</f>
        <v>28.444444444444443</v>
      </c>
      <c r="AG11" s="119">
        <f t="shared" si="6"/>
        <v>28.444444444444443</v>
      </c>
      <c r="AH11" s="119">
        <f t="shared" si="6"/>
        <v>28.444444444444443</v>
      </c>
      <c r="AI11" s="119">
        <f t="shared" si="6"/>
        <v>28.444444444444443</v>
      </c>
      <c r="AJ11" s="119">
        <f t="shared" si="6"/>
        <v>28.444444444444443</v>
      </c>
      <c r="AK11" s="119">
        <f t="shared" si="6"/>
        <v>28.444444444444443</v>
      </c>
      <c r="AL11" s="119">
        <f t="shared" si="6"/>
        <v>28.444444444444443</v>
      </c>
      <c r="AM11" s="119">
        <f t="shared" si="6"/>
        <v>28.444444444444443</v>
      </c>
      <c r="AN11" s="119">
        <f t="shared" si="6"/>
        <v>28.444444444444443</v>
      </c>
      <c r="AO11" s="119">
        <f t="shared" si="6"/>
        <v>28.444444444444443</v>
      </c>
      <c r="AP11" s="119">
        <f t="shared" si="6"/>
        <v>28.444444444444443</v>
      </c>
      <c r="AQ11" s="119">
        <f t="shared" si="6"/>
        <v>28.444444444444443</v>
      </c>
      <c r="AR11" s="119">
        <f t="shared" si="6"/>
        <v>28.444444444444443</v>
      </c>
      <c r="AS11" s="119">
        <f t="shared" si="6"/>
        <v>28.444444444444443</v>
      </c>
      <c r="AT11" s="119">
        <f t="shared" si="6"/>
        <v>28.444444444444443</v>
      </c>
      <c r="AU11" s="119">
        <f t="shared" si="6"/>
        <v>28.444444444444443</v>
      </c>
      <c r="AV11" s="119">
        <f t="shared" si="6"/>
        <v>28.444444444444443</v>
      </c>
      <c r="AW11" s="119">
        <f t="shared" si="6"/>
        <v>28.444444444444443</v>
      </c>
      <c r="AX11" s="119">
        <f t="shared" si="6"/>
        <v>28.444444444444443</v>
      </c>
      <c r="AY11" s="119">
        <f t="shared" si="6"/>
        <v>28.444444444444443</v>
      </c>
      <c r="AZ11" s="119">
        <f t="shared" si="6"/>
        <v>28.444444444444443</v>
      </c>
      <c r="BA11" s="119">
        <f t="shared" si="6"/>
        <v>28.444444444444443</v>
      </c>
      <c r="BB11" s="119">
        <f t="shared" si="6"/>
        <v>28.444444444444443</v>
      </c>
      <c r="BC11" s="119">
        <f t="shared" si="6"/>
        <v>28.444444444444443</v>
      </c>
      <c r="BD11" s="119">
        <f t="shared" si="6"/>
        <v>28.444444444444443</v>
      </c>
      <c r="BE11" s="119">
        <f t="shared" si="6"/>
        <v>28.444444444444443</v>
      </c>
      <c r="BF11" s="119">
        <f t="shared" si="6"/>
        <v>28.444444444444443</v>
      </c>
      <c r="BG11" s="119">
        <f t="shared" si="6"/>
        <v>28.444444444444443</v>
      </c>
      <c r="BH11" s="119">
        <f t="shared" si="6"/>
        <v>28.444444444444443</v>
      </c>
      <c r="BI11" s="119">
        <f t="shared" si="6"/>
        <v>28.444444444444443</v>
      </c>
      <c r="BJ11" s="119">
        <f t="shared" si="6"/>
        <v>28.444444444444443</v>
      </c>
      <c r="BK11" s="119">
        <f t="shared" si="6"/>
        <v>28.444444444444443</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WV</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387</v>
      </c>
      <c r="AE14" s="91">
        <f t="shared" si="9"/>
        <v>8538</v>
      </c>
      <c r="AF14" s="91">
        <f t="shared" si="9"/>
        <v>8755.5555555555547</v>
      </c>
      <c r="AG14" s="91">
        <f t="shared" si="9"/>
        <v>8755.5555555555547</v>
      </c>
      <c r="AH14" s="91">
        <f t="shared" si="9"/>
        <v>8755.5555555555547</v>
      </c>
      <c r="AI14" s="91">
        <f t="shared" si="9"/>
        <v>8755.5555555555547</v>
      </c>
      <c r="AJ14" s="91">
        <f t="shared" si="9"/>
        <v>8755.5555555555547</v>
      </c>
      <c r="AK14" s="91">
        <f t="shared" si="9"/>
        <v>8755.5555555555547</v>
      </c>
      <c r="AL14" s="91">
        <f t="shared" si="9"/>
        <v>8755.5555555555547</v>
      </c>
      <c r="AM14" s="91">
        <f t="shared" si="9"/>
        <v>8755.5555555555547</v>
      </c>
      <c r="AN14" s="91">
        <f t="shared" si="9"/>
        <v>8755.5555555555547</v>
      </c>
      <c r="AO14" s="91">
        <f t="shared" si="9"/>
        <v>8755.5555555555547</v>
      </c>
      <c r="AP14" s="91">
        <f t="shared" si="9"/>
        <v>8755.5555555555547</v>
      </c>
      <c r="AQ14" s="91">
        <f t="shared" si="9"/>
        <v>8755.5555555555547</v>
      </c>
      <c r="AR14" s="91">
        <f t="shared" si="9"/>
        <v>8755.5555555555547</v>
      </c>
      <c r="AS14" s="91">
        <f t="shared" si="9"/>
        <v>8755.5555555555547</v>
      </c>
      <c r="AT14" s="91">
        <f t="shared" si="9"/>
        <v>8755.5555555555547</v>
      </c>
      <c r="AU14" s="91">
        <f t="shared" si="9"/>
        <v>8755.5555555555547</v>
      </c>
      <c r="AV14" s="91">
        <f t="shared" si="9"/>
        <v>8755.5555555555547</v>
      </c>
      <c r="AW14" s="91">
        <f t="shared" si="9"/>
        <v>8755.5555555555547</v>
      </c>
      <c r="AX14" s="91">
        <f t="shared" si="9"/>
        <v>8755.5555555555547</v>
      </c>
      <c r="AY14" s="91">
        <f t="shared" si="9"/>
        <v>8755.5555555555547</v>
      </c>
      <c r="AZ14" s="91">
        <f t="shared" si="9"/>
        <v>8755.5555555555547</v>
      </c>
      <c r="BA14" s="91">
        <f t="shared" si="9"/>
        <v>8755.5555555555547</v>
      </c>
      <c r="BB14" s="91">
        <f t="shared" si="9"/>
        <v>8755.5555555555547</v>
      </c>
      <c r="BC14" s="91">
        <f t="shared" si="9"/>
        <v>8755.5555555555547</v>
      </c>
      <c r="BD14" s="91">
        <f t="shared" si="9"/>
        <v>8755.5555555555547</v>
      </c>
      <c r="BE14" s="91">
        <f t="shared" si="9"/>
        <v>8755.5555555555547</v>
      </c>
      <c r="BF14" s="91">
        <f t="shared" si="9"/>
        <v>8755.5555555555547</v>
      </c>
      <c r="BG14" s="91">
        <f t="shared" si="9"/>
        <v>8755.5555555555547</v>
      </c>
      <c r="BH14" s="91">
        <f t="shared" si="9"/>
        <v>8755.5555555555547</v>
      </c>
      <c r="BI14" s="91">
        <f t="shared" si="9"/>
        <v>8755.5555555555547</v>
      </c>
      <c r="BJ14" s="91">
        <f t="shared" si="9"/>
        <v>8755.5555555555547</v>
      </c>
      <c r="BK14" s="91">
        <f t="shared" si="9"/>
        <v>8755.5555555555547</v>
      </c>
    </row>
    <row r="15" spans="1:63" ht="14.75">
      <c r="A15" s="91" t="s">
        <v>849</v>
      </c>
      <c r="B15" s="91" t="str">
        <f>About!B2</f>
        <v>WV</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3.9724330627814143E-5</v>
      </c>
      <c r="H1254" s="107">
        <f>H528/SUMIFS(H$3:H$722,$B$3:$B$722,$B1254)*SUMIFS(Calculations!$E$3:$E$53,Calculations!$A$3:$A$53,$B1254)</f>
        <v>7.6311492418073759E-5</v>
      </c>
      <c r="I1254" s="107">
        <f>I528/SUMIFS(I$3:I$722,$B$3:$B$722,$B1254)*SUMIFS(Calculations!$E$3:$E$53,Calculations!$A$3:$A$53,$B1254)</f>
        <v>4.1371125343996061E-5</v>
      </c>
      <c r="J1254" s="107">
        <f>J528/SUMIFS(J$3:J$722,$B$3:$B$722,$B1254)*SUMIFS(Calculations!$E$3:$E$53,Calculations!$A$3:$A$53,$B1254)</f>
        <v>5.1828945579552918E-6</v>
      </c>
      <c r="K1254" s="107">
        <f>K528/SUMIFS(K$3:K$722,$B$3:$B$722,$B1254)*SUMIFS(Calculations!$E$3:$E$53,Calculations!$A$3:$A$53,$B1254)</f>
        <v>2.6367351311219162E-6</v>
      </c>
      <c r="L1254" s="107">
        <f>L528/SUMIFS(L$3:L$722,$B$3:$B$722,$B1254)*SUMIFS(Calculations!$E$3:$E$53,Calculations!$A$3:$A$53,$B1254)</f>
        <v>0</v>
      </c>
      <c r="M1254" s="107">
        <f>M528/SUMIFS(M$3:M$722,$B$3:$B$722,$B1254)*SUMIFS(Calculations!$E$3:$E$53,Calculations!$A$3:$A$53,$B1254)</f>
        <v>2.6679778229873316E-6</v>
      </c>
      <c r="N1254" s="107">
        <f>N528/SUMIFS(N$3:N$722,$B$3:$B$722,$B1254)*SUMIFS(Calculations!$E$3:$E$53,Calculations!$A$3:$A$53,$B1254)</f>
        <v>5.3050064655514456E-6</v>
      </c>
      <c r="O1254" s="107">
        <f>O528/SUMIFS(O$3:O$722,$B$3:$B$722,$B1254)*SUMIFS(Calculations!$E$3:$E$53,Calculations!$A$3:$A$53,$B1254)</f>
        <v>2.6604857737778792E-6</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0.23879413385205253</v>
      </c>
      <c r="G1255" s="107">
        <f>G529/SUMIFS(G$3:G$722,$B$3:$B$722,$B1255)*SUMIFS(Calculations!$E$3:$E$53,Calculations!$A$3:$A$53,$B1255)</f>
        <v>0.21136231343935794</v>
      </c>
      <c r="H1255" s="107">
        <f>H529/SUMIFS(H$3:H$722,$B$3:$B$722,$B1255)*SUMIFS(Calculations!$E$3:$E$53,Calculations!$A$3:$A$53,$B1255)</f>
        <v>0.18609687949047546</v>
      </c>
      <c r="I1255" s="107">
        <f>I529/SUMIFS(I$3:I$722,$B$3:$B$722,$B1255)*SUMIFS(Calculations!$E$3:$E$53,Calculations!$A$3:$A$53,$B1255)</f>
        <v>0.19571341199676284</v>
      </c>
      <c r="J1255" s="107">
        <f>J529/SUMIFS(J$3:J$722,$B$3:$B$722,$B1255)*SUMIFS(Calculations!$E$3:$E$53,Calculations!$A$3:$A$53,$B1255)</f>
        <v>0.20567339029238796</v>
      </c>
      <c r="K1255" s="107">
        <f>K529/SUMIFS(K$3:K$722,$B$3:$B$722,$B1255)*SUMIFS(Calculations!$E$3:$E$53,Calculations!$A$3:$A$53,$B1255)</f>
        <v>0.21106386217892323</v>
      </c>
      <c r="L1255" s="107">
        <f>L529/SUMIFS(L$3:L$722,$B$3:$B$722,$B1255)*SUMIFS(Calculations!$E$3:$E$53,Calculations!$A$3:$A$53,$B1255)</f>
        <v>0.21664609180946495</v>
      </c>
      <c r="M1255" s="107">
        <f>M529/SUMIFS(M$3:M$722,$B$3:$B$722,$B1255)*SUMIFS(Calculations!$E$3:$E$53,Calculations!$A$3:$A$53,$B1255)</f>
        <v>0.21168288485808509</v>
      </c>
      <c r="N1255" s="107">
        <f>N529/SUMIFS(N$3:N$722,$B$3:$B$722,$B1255)*SUMIFS(Calculations!$E$3:$E$53,Calculations!$A$3:$A$53,$B1255)</f>
        <v>0.20677725229360336</v>
      </c>
      <c r="O1255" s="107">
        <f>O529/SUMIFS(O$3:O$722,$B$3:$B$722,$B1255)*SUMIFS(Calculations!$E$3:$E$53,Calculations!$A$3:$A$53,$B1255)</f>
        <v>0.20409370476949243</v>
      </c>
      <c r="P1255" s="107">
        <f>P529/SUMIFS(P$3:P$722,$B$3:$B$722,$B1255)*SUMIFS(Calculations!$E$3:$E$53,Calculations!$A$3:$A$53,$B1255)</f>
        <v>0.20139395655675835</v>
      </c>
      <c r="Q1255" s="107">
        <f>Q529/SUMIFS(Q$3:Q$722,$B$3:$B$722,$B1255)*SUMIFS(Calculations!$E$3:$E$53,Calculations!$A$3:$A$53,$B1255)</f>
        <v>0.20534987475058791</v>
      </c>
      <c r="R1255" s="107">
        <f>R529/SUMIFS(R$3:R$722,$B$3:$B$722,$B1255)*SUMIFS(Calculations!$E$3:$E$53,Calculations!$A$3:$A$53,$B1255)</f>
        <v>0.2093193921468918</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1.0752637594393859E-2</v>
      </c>
      <c r="G1258" s="107">
        <f>G532/SUMIFS(G$3:G$722,$B$3:$B$722,$B1258)*SUMIFS(Calculations!$E$3:$E$53,Calculations!$A$3:$A$53,$B1258)</f>
        <v>1.0737251033901369E-2</v>
      </c>
      <c r="H1258" s="107">
        <f>H532/SUMIFS(H$3:H$722,$B$3:$B$722,$B1258)*SUMIFS(Calculations!$E$3:$E$53,Calculations!$A$3:$A$53,$B1258)</f>
        <v>1.0723079603716457E-2</v>
      </c>
      <c r="I1258" s="107">
        <f>I532/SUMIFS(I$3:I$722,$B$3:$B$722,$B1258)*SUMIFS(Calculations!$E$3:$E$53,Calculations!$A$3:$A$53,$B1258)</f>
        <v>1.0907182347865496E-2</v>
      </c>
      <c r="J1258" s="107">
        <f>J532/SUMIFS(J$3:J$722,$B$3:$B$722,$B1258)*SUMIFS(Calculations!$E$3:$E$53,Calculations!$A$3:$A$53,$B1258)</f>
        <v>1.1097860155556635E-2</v>
      </c>
      <c r="K1258" s="107">
        <f>K532/SUMIFS(K$3:K$722,$B$3:$B$722,$B1258)*SUMIFS(Calculations!$E$3:$E$53,Calculations!$A$3:$A$53,$B1258)</f>
        <v>1.1295968959482993E-2</v>
      </c>
      <c r="L1258" s="107">
        <f>L532/SUMIFS(L$3:L$722,$B$3:$B$722,$B1258)*SUMIFS(Calculations!$E$3:$E$53,Calculations!$A$3:$A$53,$B1258)</f>
        <v>1.1501125179314372E-2</v>
      </c>
      <c r="M1258" s="107">
        <f>M532/SUMIFS(M$3:M$722,$B$3:$B$722,$B1258)*SUMIFS(Calculations!$E$3:$E$53,Calculations!$A$3:$A$53,$B1258)</f>
        <v>1.143402810779221E-2</v>
      </c>
      <c r="N1258" s="107">
        <f>N532/SUMIFS(N$3:N$722,$B$3:$B$722,$B1258)*SUMIFS(Calculations!$E$3:$E$53,Calculations!$A$3:$A$53,$B1258)</f>
        <v>1.1367709378336661E-2</v>
      </c>
      <c r="O1258" s="107">
        <f>O532/SUMIFS(O$3:O$722,$B$3:$B$722,$B1258)*SUMIFS(Calculations!$E$3:$E$53,Calculations!$A$3:$A$53,$B1258)</f>
        <v>1.1401919781962902E-2</v>
      </c>
      <c r="P1258" s="107">
        <f>P532/SUMIFS(P$3:P$722,$B$3:$B$722,$B1258)*SUMIFS(Calculations!$E$3:$E$53,Calculations!$A$3:$A$53,$B1258)</f>
        <v>1.1436336715226441E-2</v>
      </c>
      <c r="Q1258" s="107">
        <f>Q532/SUMIFS(Q$3:Q$722,$B$3:$B$722,$B1258)*SUMIFS(Calculations!$E$3:$E$53,Calculations!$A$3:$A$53,$B1258)</f>
        <v>1.1455960249704274E-2</v>
      </c>
      <c r="R1258" s="107">
        <f>R532/SUMIFS(R$3:R$722,$B$3:$B$722,$B1258)*SUMIFS(Calculations!$E$3:$E$53,Calculations!$A$3:$A$53,$B1258)</f>
        <v>1.147565124372135E-2</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1.8872181260163226E-2</v>
      </c>
      <c r="G1260" s="107">
        <f>G534/SUMIFS(G$3:G$722,$B$3:$B$722,$B1260)*SUMIFS(Calculations!$E$3:$E$53,Calculations!$A$3:$A$53,$B1260)</f>
        <v>2.1405916835295344E-2</v>
      </c>
      <c r="H1260" s="107">
        <f>H534/SUMIFS(H$3:H$722,$B$3:$B$722,$B1260)*SUMIFS(Calculations!$E$3:$E$53,Calculations!$A$3:$A$53,$B1260)</f>
        <v>2.3739554481443294E-2</v>
      </c>
      <c r="I1260" s="107">
        <f>I534/SUMIFS(I$3:I$722,$B$3:$B$722,$B1260)*SUMIFS(Calculations!$E$3:$E$53,Calculations!$A$3:$A$53,$B1260)</f>
        <v>2.9085963234868114E-2</v>
      </c>
      <c r="J1260" s="107">
        <f>J534/SUMIFS(J$3:J$722,$B$3:$B$722,$B1260)*SUMIFS(Calculations!$E$3:$E$53,Calculations!$A$3:$A$53,$B1260)</f>
        <v>3.4623314157233978E-2</v>
      </c>
      <c r="K1260" s="107">
        <f>K534/SUMIFS(K$3:K$722,$B$3:$B$722,$B1260)*SUMIFS(Calculations!$E$3:$E$53,Calculations!$A$3:$A$53,$B1260)</f>
        <v>3.5228387447752946E-2</v>
      </c>
      <c r="L1260" s="107">
        <f>L534/SUMIFS(L$3:L$722,$B$3:$B$722,$B1260)*SUMIFS(Calculations!$E$3:$E$53,Calculations!$A$3:$A$53,$B1260)</f>
        <v>3.5854985289663847E-2</v>
      </c>
      <c r="M1260" s="107">
        <f>M534/SUMIFS(M$3:M$722,$B$3:$B$722,$B1260)*SUMIFS(Calculations!$E$3:$E$53,Calculations!$A$3:$A$53,$B1260)</f>
        <v>5.0096666927515771E-2</v>
      </c>
      <c r="N1260" s="107">
        <f>N534/SUMIFS(N$3:N$722,$B$3:$B$722,$B1260)*SUMIFS(Calculations!$E$3:$E$53,Calculations!$A$3:$A$53,$B1260)</f>
        <v>6.4173141654447291E-2</v>
      </c>
      <c r="O1260" s="107">
        <f>O534/SUMIFS(O$3:O$722,$B$3:$B$722,$B1260)*SUMIFS(Calculations!$E$3:$E$53,Calculations!$A$3:$A$53,$B1260)</f>
        <v>6.4366187485784265E-2</v>
      </c>
      <c r="P1260" s="107">
        <f>P534/SUMIFS(P$3:P$722,$B$3:$B$722,$B1260)*SUMIFS(Calculations!$E$3:$E$53,Calculations!$A$3:$A$53,$B1260)</f>
        <v>6.4560398742877764E-2</v>
      </c>
      <c r="Q1260" s="107">
        <f>Q534/SUMIFS(Q$3:Q$722,$B$3:$B$722,$B1260)*SUMIFS(Calculations!$E$3:$E$53,Calculations!$A$3:$A$53,$B1260)</f>
        <v>6.4671181045775017E-2</v>
      </c>
      <c r="R1260" s="107">
        <f>R534/SUMIFS(R$3:R$722,$B$3:$B$722,$B1260)*SUMIFS(Calculations!$E$3:$E$53,Calculations!$A$3:$A$53,$B1260)</f>
        <v>6.4782344183384688E-2</v>
      </c>
    </row>
    <row r="1261" spans="2:18" ht="15.75" customHeight="1">
      <c r="B1261" s="107" t="s">
        <v>573</v>
      </c>
      <c r="C1261" s="107" t="s">
        <v>449</v>
      </c>
      <c r="D1261" s="107" t="s">
        <v>645</v>
      </c>
      <c r="E1261" s="107" t="str">
        <f t="shared" si="308"/>
        <v>natural gas nonpeaker</v>
      </c>
      <c r="F1261" s="107">
        <f>F535/SUMIFS(F$3:F$722,$B$3:$B$722,$B1261)*SUMIFS(Calculations!$E$3:$E$53,Calculations!$A$3:$A$53,$B1261)</f>
        <v>0.45714368658337434</v>
      </c>
      <c r="G1261" s="107">
        <f>G535/SUMIFS(G$3:G$722,$B$3:$B$722,$B1261)*SUMIFS(Calculations!$E$3:$E$53,Calculations!$A$3:$A$53,$B1261)</f>
        <v>0.50695086076507068</v>
      </c>
      <c r="H1261" s="107">
        <f>H535/SUMIFS(H$3:H$722,$B$3:$B$722,$B1261)*SUMIFS(Calculations!$E$3:$E$53,Calculations!$A$3:$A$53,$B1261)</f>
        <v>0.55282458881287377</v>
      </c>
      <c r="I1261" s="107">
        <f>I535/SUMIFS(I$3:I$722,$B$3:$B$722,$B1261)*SUMIFS(Calculations!$E$3:$E$53,Calculations!$A$3:$A$53,$B1261)</f>
        <v>0.56327671018015513</v>
      </c>
      <c r="J1261" s="107">
        <f>J535/SUMIFS(J$3:J$722,$B$3:$B$722,$B1261)*SUMIFS(Calculations!$E$3:$E$53,Calculations!$A$3:$A$53,$B1261)</f>
        <v>0.57410211963967694</v>
      </c>
      <c r="K1261" s="107">
        <f>K535/SUMIFS(K$3:K$722,$B$3:$B$722,$B1261)*SUMIFS(Calculations!$E$3:$E$53,Calculations!$A$3:$A$53,$B1261)</f>
        <v>0.56417008658782697</v>
      </c>
      <c r="L1261" s="107">
        <f>L535/SUMIFS(L$3:L$722,$B$3:$B$722,$B1261)*SUMIFS(Calculations!$E$3:$E$53,Calculations!$A$3:$A$53,$B1261)</f>
        <v>0.55388473674080396</v>
      </c>
      <c r="M1261" s="107">
        <f>M535/SUMIFS(M$3:M$722,$B$3:$B$722,$B1261)*SUMIFS(Calculations!$E$3:$E$53,Calculations!$A$3:$A$53,$B1261)</f>
        <v>0.54485531392884812</v>
      </c>
      <c r="N1261" s="107">
        <f>N535/SUMIFS(N$3:N$722,$B$3:$B$722,$B1261)*SUMIFS(Calculations!$E$3:$E$53,Calculations!$A$3:$A$53,$B1261)</f>
        <v>0.53593063457964429</v>
      </c>
      <c r="O1261" s="107">
        <f>O535/SUMIFS(O$3:O$722,$B$3:$B$722,$B1261)*SUMIFS(Calculations!$E$3:$E$53,Calculations!$A$3:$A$53,$B1261)</f>
        <v>0.53677203520977013</v>
      </c>
      <c r="P1261" s="107">
        <f>P535/SUMIFS(P$3:P$722,$B$3:$B$722,$B1261)*SUMIFS(Calculations!$E$3:$E$53,Calculations!$A$3:$A$53,$B1261)</f>
        <v>0.53761851541068562</v>
      </c>
      <c r="Q1261" s="107">
        <f>Q535/SUMIFS(Q$3:Q$722,$B$3:$B$722,$B1261)*SUMIFS(Calculations!$E$3:$E$53,Calculations!$A$3:$A$53,$B1261)</f>
        <v>0.53188828447481395</v>
      </c>
      <c r="R1261" s="107">
        <f>R535/SUMIFS(R$3:R$722,$B$3:$B$722,$B1261)*SUMIFS(Calculations!$E$3:$E$53,Calculations!$A$3:$A$53,$B1261)</f>
        <v>0.52613835480734494</v>
      </c>
    </row>
    <row r="1262" spans="2:18" ht="15.75" customHeight="1">
      <c r="B1262" s="107" t="s">
        <v>573</v>
      </c>
      <c r="C1262" s="107" t="s">
        <v>449</v>
      </c>
      <c r="D1262" s="107" t="s">
        <v>646</v>
      </c>
      <c r="E1262" s="107" t="str">
        <f t="shared" si="308"/>
        <v>natural gas peaker</v>
      </c>
      <c r="F1262" s="107">
        <f>F536/SUMIFS(F$3:F$722,$B$3:$B$722,$B1262)*SUMIFS(Calculations!$E$3:$E$53,Calculations!$A$3:$A$53,$B1262)</f>
        <v>2.5057490931375149E-3</v>
      </c>
      <c r="G1262" s="107">
        <f>G536/SUMIFS(G$3:G$722,$B$3:$B$722,$B1262)*SUMIFS(Calculations!$E$3:$E$53,Calculations!$A$3:$A$53,$B1262)</f>
        <v>1.9731941660586136E-3</v>
      </c>
      <c r="H1262" s="107">
        <f>H536/SUMIFS(H$3:H$722,$B$3:$B$722,$B1262)*SUMIFS(Calculations!$E$3:$E$53,Calculations!$A$3:$A$53,$B1262)</f>
        <v>1.4826969576401299E-3</v>
      </c>
      <c r="I1262" s="107">
        <f>I536/SUMIFS(I$3:I$722,$B$3:$B$722,$B1262)*SUMIFS(Calculations!$E$3:$E$53,Calculations!$A$3:$A$53,$B1262)</f>
        <v>1.4744141220108518E-3</v>
      </c>
      <c r="J1262" s="107">
        <f>J536/SUMIFS(J$3:J$722,$B$3:$B$722,$B1262)*SUMIFS(Calculations!$E$3:$E$53,Calculations!$A$3:$A$53,$B1262)</f>
        <v>1.4658354723738954E-3</v>
      </c>
      <c r="K1262" s="107">
        <f>K536/SUMIFS(K$3:K$722,$B$3:$B$722,$B1262)*SUMIFS(Calculations!$E$3:$E$53,Calculations!$A$3:$A$53,$B1262)</f>
        <v>1.4914522544243042E-3</v>
      </c>
      <c r="L1262" s="107">
        <f>L536/SUMIFS(L$3:L$722,$B$3:$B$722,$B1262)*SUMIFS(Calculations!$E$3:$E$53,Calculations!$A$3:$A$53,$B1262)</f>
        <v>1.5179803140841861E-3</v>
      </c>
      <c r="M1262" s="107">
        <f>M536/SUMIFS(M$3:M$722,$B$3:$B$722,$B1262)*SUMIFS(Calculations!$E$3:$E$53,Calculations!$A$3:$A$53,$B1262)</f>
        <v>1.499342824612107E-3</v>
      </c>
      <c r="N1262" s="107">
        <f>N536/SUMIFS(N$3:N$722,$B$3:$B$722,$B1262)*SUMIFS(Calculations!$E$3:$E$53,Calculations!$A$3:$A$53,$B1262)</f>
        <v>1.4809215344724735E-3</v>
      </c>
      <c r="O1262" s="107">
        <f>O536/SUMIFS(O$3:O$722,$B$3:$B$722,$B1262)*SUMIFS(Calculations!$E$3:$E$53,Calculations!$A$3:$A$53,$B1262)</f>
        <v>1.4853782743262953E-3</v>
      </c>
      <c r="P1262" s="107">
        <f>P536/SUMIFS(P$3:P$722,$B$3:$B$722,$B1262)*SUMIFS(Calculations!$E$3:$E$53,Calculations!$A$3:$A$53,$B1262)</f>
        <v>1.4898619197049857E-3</v>
      </c>
      <c r="Q1262" s="107">
        <f>Q536/SUMIFS(Q$3:Q$722,$B$3:$B$722,$B1262)*SUMIFS(Calculations!$E$3:$E$53,Calculations!$A$3:$A$53,$B1262)</f>
        <v>1.4924183639123006E-3</v>
      </c>
      <c r="R1262" s="107">
        <f>R536/SUMIFS(R$3:R$722,$B$3:$B$722,$B1262)*SUMIFS(Calculations!$E$3:$E$53,Calculations!$A$3:$A$53,$B1262)</f>
        <v>1.4949835963707083E-3</v>
      </c>
    </row>
    <row r="1263" spans="2:18" ht="15.75" customHeight="1">
      <c r="B1263" s="107" t="s">
        <v>573</v>
      </c>
      <c r="C1263" s="107" t="s">
        <v>449</v>
      </c>
      <c r="D1263" s="107" t="s">
        <v>647</v>
      </c>
      <c r="E1263" s="107" t="str">
        <f t="shared" si="308"/>
        <v>nuclear</v>
      </c>
      <c r="F1263" s="107">
        <f>F537/SUMIFS(F$3:F$722,$B$3:$B$722,$B1263)*SUMIFS(Calculations!$E$3:$E$53,Calculations!$A$3:$A$53,$B1263)</f>
        <v>0.26131645378304319</v>
      </c>
      <c r="G1263" s="107">
        <f>G537/SUMIFS(G$3:G$722,$B$3:$B$722,$B1263)*SUMIFS(Calculations!$E$3:$E$53,Calculations!$A$3:$A$53,$B1263)</f>
        <v>0.23688299613711328</v>
      </c>
      <c r="H1263" s="107">
        <f>H537/SUMIFS(H$3:H$722,$B$3:$B$722,$B1263)*SUMIFS(Calculations!$E$3:$E$53,Calculations!$A$3:$A$53,$B1263)</f>
        <v>0.21437913379736198</v>
      </c>
      <c r="I1263" s="107">
        <f>I537/SUMIFS(I$3:I$722,$B$3:$B$722,$B1263)*SUMIFS(Calculations!$E$3:$E$53,Calculations!$A$3:$A$53,$B1263)</f>
        <v>0.18800495561898692</v>
      </c>
      <c r="J1263" s="107">
        <f>J537/SUMIFS(J$3:J$722,$B$3:$B$722,$B1263)*SUMIFS(Calculations!$E$3:$E$53,Calculations!$A$3:$A$53,$B1263)</f>
        <v>0.16068884744279963</v>
      </c>
      <c r="K1263" s="107">
        <f>K537/SUMIFS(K$3:K$722,$B$3:$B$722,$B1263)*SUMIFS(Calculations!$E$3:$E$53,Calculations!$A$3:$A$53,$B1263)</f>
        <v>0.16349702834744598</v>
      </c>
      <c r="L1263" s="107">
        <f>L537/SUMIFS(L$3:L$722,$B$3:$B$722,$B1263)*SUMIFS(Calculations!$E$3:$E$53,Calculations!$A$3:$A$53,$B1263)</f>
        <v>0.16640510596732833</v>
      </c>
      <c r="M1263" s="107">
        <f>M537/SUMIFS(M$3:M$722,$B$3:$B$722,$B1263)*SUMIFS(Calculations!$E$3:$E$53,Calculations!$A$3:$A$53,$B1263)</f>
        <v>0.16543430570886106</v>
      </c>
      <c r="N1263" s="107">
        <f>N537/SUMIFS(N$3:N$722,$B$3:$B$722,$B1263)*SUMIFS(Calculations!$E$3:$E$53,Calculations!$A$3:$A$53,$B1263)</f>
        <v>0.16447476696542421</v>
      </c>
      <c r="O1263" s="107">
        <f>O537/SUMIFS(O$3:O$722,$B$3:$B$722,$B1263)*SUMIFS(Calculations!$E$3:$E$53,Calculations!$A$3:$A$53,$B1263)</f>
        <v>0.16496974339180454</v>
      </c>
      <c r="P1263" s="107">
        <f>P537/SUMIFS(P$3:P$722,$B$3:$B$722,$B1263)*SUMIFS(Calculations!$E$3:$E$53,Calculations!$A$3:$A$53,$B1263)</f>
        <v>0.16546770801156976</v>
      </c>
      <c r="Q1263" s="107">
        <f>Q537/SUMIFS(Q$3:Q$722,$B$3:$B$722,$B1263)*SUMIFS(Calculations!$E$3:$E$53,Calculations!$A$3:$A$53,$B1263)</f>
        <v>0.16575163295659259</v>
      </c>
      <c r="R1263" s="107">
        <f>R537/SUMIFS(R$3:R$722,$B$3:$B$722,$B1263)*SUMIFS(Calculations!$E$3:$E$53,Calculations!$A$3:$A$53,$B1263)</f>
        <v>0.16603653394627202</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8.0307656604386192E-3</v>
      </c>
      <c r="G1265" s="107">
        <f>G539/SUMIFS(G$3:G$722,$B$3:$B$722,$B1265)*SUMIFS(Calculations!$E$3:$E$53,Calculations!$A$3:$A$53,$B1265)</f>
        <v>7.6426990848691666E-3</v>
      </c>
      <c r="H1265" s="107">
        <f>H539/SUMIFS(H$3:H$722,$B$3:$B$722,$B1265)*SUMIFS(Calculations!$E$3:$E$53,Calculations!$A$3:$A$53,$B1265)</f>
        <v>7.2852794792683017E-3</v>
      </c>
      <c r="I1265" s="107">
        <f>I539/SUMIFS(I$3:I$722,$B$3:$B$722,$B1265)*SUMIFS(Calculations!$E$3:$E$53,Calculations!$A$3:$A$53,$B1265)</f>
        <v>7.469701091363393E-3</v>
      </c>
      <c r="J1265" s="107">
        <f>J539/SUMIFS(J$3:J$722,$B$3:$B$722,$B1265)*SUMIFS(Calculations!$E$3:$E$53,Calculations!$A$3:$A$53,$B1265)</f>
        <v>7.660709155081824E-3</v>
      </c>
      <c r="K1265" s="107">
        <f>K539/SUMIFS(K$3:K$722,$B$3:$B$722,$B1265)*SUMIFS(Calculations!$E$3:$E$53,Calculations!$A$3:$A$53,$B1265)</f>
        <v>7.7945868790664213E-3</v>
      </c>
      <c r="L1265" s="107">
        <f>L539/SUMIFS(L$3:L$722,$B$3:$B$722,$B1265)*SUMIFS(Calculations!$E$3:$E$53,Calculations!$A$3:$A$53,$B1265)</f>
        <v>7.9332270971080102E-3</v>
      </c>
      <c r="M1265" s="107">
        <f>M539/SUMIFS(M$3:M$722,$B$3:$B$722,$B1265)*SUMIFS(Calculations!$E$3:$E$53,Calculations!$A$3:$A$53,$B1265)</f>
        <v>7.8869449901282866E-3</v>
      </c>
      <c r="N1265" s="107">
        <f>N539/SUMIFS(N$3:N$722,$B$3:$B$722,$B1265)*SUMIFS(Calculations!$E$3:$E$53,Calculations!$A$3:$A$53,$B1265)</f>
        <v>7.8411997666514733E-3</v>
      </c>
      <c r="O1265" s="107">
        <f>O539/SUMIFS(O$3:O$722,$B$3:$B$722,$B1265)*SUMIFS(Calculations!$E$3:$E$53,Calculations!$A$3:$A$53,$B1265)</f>
        <v>7.8580546271172173E-3</v>
      </c>
      <c r="P1265" s="107">
        <f>P539/SUMIFS(P$3:P$722,$B$3:$B$722,$B1265)*SUMIFS(Calculations!$E$3:$E$53,Calculations!$A$3:$A$53,$B1265)</f>
        <v>7.8750112410804242E-3</v>
      </c>
      <c r="Q1265" s="107">
        <f>Q539/SUMIFS(Q$3:Q$722,$B$3:$B$722,$B1265)*SUMIFS(Calculations!$E$3:$E$53,Calculations!$A$3:$A$53,$B1265)</f>
        <v>7.9236860389550242E-3</v>
      </c>
      <c r="R1265" s="107">
        <f>R539/SUMIFS(R$3:R$722,$B$3:$B$722,$B1265)*SUMIFS(Calculations!$E$3:$E$53,Calculations!$A$3:$A$53,$B1265)</f>
        <v>7.9725281654747741E-3</v>
      </c>
    </row>
    <row r="1266" spans="2:18" ht="15.75" customHeight="1">
      <c r="B1266" s="107" t="s">
        <v>573</v>
      </c>
      <c r="C1266" s="107" t="s">
        <v>449</v>
      </c>
      <c r="D1266" s="107" t="s">
        <v>650</v>
      </c>
      <c r="E1266" s="107" t="str">
        <f t="shared" si="308"/>
        <v>solar PV</v>
      </c>
      <c r="F1266" s="107">
        <f>F540/SUMIFS(F$3:F$722,$B$3:$B$722,$B1266)*SUMIFS(Calculations!$E$3:$E$53,Calculations!$A$3:$A$53,$B1266)</f>
        <v>2.2277939999713128E-3</v>
      </c>
      <c r="G1266" s="107">
        <f>G540/SUMIFS(G$3:G$722,$B$3:$B$722,$B1266)*SUMIFS(Calculations!$E$3:$E$53,Calculations!$A$3:$A$53,$B1266)</f>
        <v>2.6631022900949694E-3</v>
      </c>
      <c r="H1266" s="107">
        <f>H540/SUMIFS(H$3:H$722,$B$3:$B$722,$B1266)*SUMIFS(Calculations!$E$3:$E$53,Calculations!$A$3:$A$53,$B1266)</f>
        <v>3.0640327674041055E-3</v>
      </c>
      <c r="I1266" s="107">
        <f>I540/SUMIFS(I$3:I$722,$B$3:$B$722,$B1266)*SUMIFS(Calculations!$E$3:$E$53,Calculations!$A$3:$A$53,$B1266)</f>
        <v>3.6920816728518964E-3</v>
      </c>
      <c r="J1266" s="107">
        <f>J540/SUMIFS(J$3:J$722,$B$3:$B$722,$B1266)*SUMIFS(Calculations!$E$3:$E$53,Calculations!$A$3:$A$53,$B1266)</f>
        <v>4.3425607787834098E-3</v>
      </c>
      <c r="K1266" s="107">
        <f>K540/SUMIFS(K$3:K$722,$B$3:$B$722,$B1266)*SUMIFS(Calculations!$E$3:$E$53,Calculations!$A$3:$A$53,$B1266)</f>
        <v>5.1115930567800488E-3</v>
      </c>
      <c r="L1266" s="107">
        <f>L540/SUMIFS(L$3:L$722,$B$3:$B$722,$B1266)*SUMIFS(Calculations!$E$3:$E$53,Calculations!$A$3:$A$53,$B1266)</f>
        <v>5.9079824748937138E-3</v>
      </c>
      <c r="M1266" s="107">
        <f>M540/SUMIFS(M$3:M$722,$B$3:$B$722,$B1266)*SUMIFS(Calculations!$E$3:$E$53,Calculations!$A$3:$A$53,$B1266)</f>
        <v>6.762844990281308E-3</v>
      </c>
      <c r="N1266" s="107">
        <f>N540/SUMIFS(N$3:N$722,$B$3:$B$722,$B1266)*SUMIFS(Calculations!$E$3:$E$53,Calculations!$A$3:$A$53,$B1266)</f>
        <v>7.6077908961686988E-3</v>
      </c>
      <c r="O1266" s="107">
        <f>O540/SUMIFS(O$3:O$722,$B$3:$B$722,$B1266)*SUMIFS(Calculations!$E$3:$E$53,Calculations!$A$3:$A$53,$B1266)</f>
        <v>8.7097186007405614E-3</v>
      </c>
      <c r="P1266" s="107">
        <f>P540/SUMIFS(P$3:P$722,$B$3:$B$722,$B1266)*SUMIFS(Calculations!$E$3:$E$53,Calculations!$A$3:$A$53,$B1266)</f>
        <v>9.8182986889451315E-3</v>
      </c>
      <c r="Q1266" s="107">
        <f>Q540/SUMIFS(Q$3:Q$722,$B$3:$B$722,$B1266)*SUMIFS(Calculations!$E$3:$E$53,Calculations!$A$3:$A$53,$B1266)</f>
        <v>1.1128163646320169E-2</v>
      </c>
      <c r="R1266" s="107">
        <f>R540/SUMIFS(R$3:R$722,$B$3:$B$722,$B1266)*SUMIFS(Calculations!$E$3:$E$53,Calculations!$A$3:$A$53,$B1266)</f>
        <v>1.2442531507419847E-2</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3.5659817342524358E-4</v>
      </c>
      <c r="G1268" s="107">
        <f>G542/SUMIFS(G$3:G$722,$B$3:$B$722,$B1268)*SUMIFS(Calculations!$E$3:$E$53,Calculations!$A$3:$A$53,$B1268)</f>
        <v>3.419419176109376E-4</v>
      </c>
      <c r="H1268" s="107">
        <f>H542/SUMIFS(H$3:H$722,$B$3:$B$722,$B1268)*SUMIFS(Calculations!$E$3:$E$53,Calculations!$A$3:$A$53,$B1268)</f>
        <v>3.2844311739850567E-4</v>
      </c>
      <c r="I1268" s="107">
        <f>I542/SUMIFS(I$3:I$722,$B$3:$B$722,$B1268)*SUMIFS(Calculations!$E$3:$E$53,Calculations!$A$3:$A$53,$B1268)</f>
        <v>3.342086097914328E-4</v>
      </c>
      <c r="J1268" s="107">
        <f>J542/SUMIFS(J$3:J$722,$B$3:$B$722,$B1268)*SUMIFS(Calculations!$E$3:$E$53,Calculations!$A$3:$A$53,$B1268)</f>
        <v>3.4018001154768955E-4</v>
      </c>
      <c r="K1268" s="107">
        <f>K542/SUMIFS(K$3:K$722,$B$3:$B$722,$B1268)*SUMIFS(Calculations!$E$3:$E$53,Calculations!$A$3:$A$53,$B1268)</f>
        <v>3.4439755316597118E-4</v>
      </c>
      <c r="L1268" s="107">
        <f>L542/SUMIFS(L$3:L$722,$B$3:$B$722,$B1268)*SUMIFS(Calculations!$E$3:$E$53,Calculations!$A$3:$A$53,$B1268)</f>
        <v>3.4876512733854451E-4</v>
      </c>
      <c r="M1268" s="107">
        <f>M542/SUMIFS(M$3:M$722,$B$3:$B$722,$B1268)*SUMIFS(Calculations!$E$3:$E$53,Calculations!$A$3:$A$53,$B1268)</f>
        <v>3.4499968605285501E-4</v>
      </c>
      <c r="N1268" s="107">
        <f>N542/SUMIFS(N$3:N$722,$B$3:$B$722,$B1268)*SUMIFS(Calculations!$E$3:$E$53,Calculations!$A$3:$A$53,$B1268)</f>
        <v>3.4127792478606226E-4</v>
      </c>
      <c r="O1268" s="107">
        <f>O542/SUMIFS(O$3:O$722,$B$3:$B$722,$B1268)*SUMIFS(Calculations!$E$3:$E$53,Calculations!$A$3:$A$53,$B1268)</f>
        <v>3.405973732280517E-4</v>
      </c>
      <c r="P1268" s="107">
        <f>P542/SUMIFS(P$3:P$722,$B$3:$B$722,$B1268)*SUMIFS(Calculations!$E$3:$E$53,Calculations!$A$3:$A$53,$B1268)</f>
        <v>3.3991271315182627E-4</v>
      </c>
      <c r="Q1268" s="107">
        <f>Q542/SUMIFS(Q$3:Q$722,$B$3:$B$722,$B1268)*SUMIFS(Calculations!$E$3:$E$53,Calculations!$A$3:$A$53,$B1268)</f>
        <v>3.3879847333887912E-4</v>
      </c>
      <c r="R1268" s="107">
        <f>R542/SUMIFS(R$3:R$722,$B$3:$B$722,$B1268)*SUMIFS(Calculations!$E$3:$E$53,Calculations!$A$3:$A$53,$B1268)</f>
        <v>3.3768040311992295E-4</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v>
      </c>
      <c r="H1449" s="95">
        <f t="shared" si="312"/>
        <v>1</v>
      </c>
      <c r="I1449" s="95">
        <f t="shared" si="312"/>
        <v>0.99999999999999989</v>
      </c>
      <c r="J1449" s="95">
        <f t="shared" si="312"/>
        <v>0.99999999999999989</v>
      </c>
      <c r="K1449" s="95">
        <f t="shared" si="312"/>
        <v>0.99999999999999978</v>
      </c>
      <c r="L1449" s="95">
        <f t="shared" si="312"/>
        <v>0.99999999999999989</v>
      </c>
      <c r="M1449" s="95">
        <f t="shared" si="312"/>
        <v>0.99999999999999989</v>
      </c>
      <c r="N1449" s="95">
        <f t="shared" si="312"/>
        <v>1</v>
      </c>
      <c r="O1449" s="95">
        <f t="shared" si="312"/>
        <v>1</v>
      </c>
      <c r="P1449" s="95">
        <f t="shared" si="312"/>
        <v>1.0000000000000004</v>
      </c>
      <c r="Q1449" s="95">
        <f t="shared" si="312"/>
        <v>1.0000000000000002</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WV</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2996.277</v>
      </c>
      <c r="R20" s="91">
        <f t="shared" si="2"/>
        <v>0.12270142574946891</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3075.1460000000002</v>
      </c>
      <c r="R23" s="91">
        <f t="shared" si="2"/>
        <v>0.1259312134985438</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590.52950350000003</v>
      </c>
      <c r="R36" s="91">
        <f t="shared" si="2"/>
        <v>2.4182948381132982E-2</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4583.473</v>
      </c>
      <c r="R38" s="91">
        <f t="shared" si="2"/>
        <v>0.18769915865061723</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2492.509978</v>
      </c>
      <c r="R41" s="91">
        <f t="shared" si="2"/>
        <v>0.10207151341327166</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10681.316224</v>
      </c>
      <c r="R49" s="91">
        <f t="shared" si="2"/>
        <v>0.43741374030696545</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24419.251705499999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f t="shared" si="8"/>
        <v>590.52950350000003</v>
      </c>
      <c r="M245" s="91" t="str">
        <f t="shared" si="9"/>
        <v>NC</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f t="shared" si="8"/>
        <v>1319.0288889999999</v>
      </c>
      <c r="M249" s="91" t="str">
        <f t="shared" si="9"/>
        <v>VA</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f t="shared" si="10"/>
        <v>2996.277</v>
      </c>
      <c r="M269" s="91" t="str">
        <f t="shared" si="11"/>
        <v>KY</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f t="shared" si="10"/>
        <v>1130.114</v>
      </c>
      <c r="M273" s="91" t="str">
        <f t="shared" si="11"/>
        <v>OH</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f t="shared" si="10"/>
        <v>2407.7620000000002</v>
      </c>
      <c r="M278" s="91" t="str">
        <f t="shared" si="11"/>
        <v>OH</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f t="shared" si="10"/>
        <v>1045.597</v>
      </c>
      <c r="M279" s="91" t="str">
        <f t="shared" si="11"/>
        <v>OH</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f t="shared" si="10"/>
        <v>2196.172</v>
      </c>
      <c r="M281" s="91" t="str">
        <f t="shared" si="11"/>
        <v>PA</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f t="shared" si="10"/>
        <v>425.40309999999999</v>
      </c>
      <c r="M284" s="91" t="str">
        <f t="shared" si="11"/>
        <v>VA</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f t="shared" si="10"/>
        <v>296.33797800000002</v>
      </c>
      <c r="M285" s="91" t="str">
        <f t="shared" si="11"/>
        <v>PA</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f t="shared" si="10"/>
        <v>3075.1460000000002</v>
      </c>
      <c r="M286" s="91" t="str">
        <f t="shared" si="11"/>
        <v>MD</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f t="shared" si="10"/>
        <v>8936.8842349999995</v>
      </c>
      <c r="M287" s="91" t="str">
        <f t="shared" si="11"/>
        <v>VA</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24419.251705499999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0.12270142574946891</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0.1259312134985438</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2.4182948381132982E-2</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0.18769915865061723</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0.10207151341327166</v>
      </c>
      <c r="D41" s="91">
        <f t="shared" si="0"/>
        <v>0.10207151341327166</v>
      </c>
      <c r="E41" s="91">
        <f t="shared" si="1"/>
        <v>1</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0.43741374030696545</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0.10207151341327166</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0.21136231343935794</v>
      </c>
      <c r="C60" s="91">
        <f>SUMIFS('ReEDs Generation Data'!H$729:H$1448,'ReEDs Generation Data'!$E$729:$E$1448,Calculations!$A60)</f>
        <v>0.18609687949047546</v>
      </c>
      <c r="D60" s="91">
        <f>SUMIFS('ReEDs Generation Data'!I$729:I$1448,'ReEDs Generation Data'!$E$729:$E$1448,Calculations!$A60)</f>
        <v>0.19571341199676284</v>
      </c>
      <c r="E60" s="91">
        <f>SUMIFS('ReEDs Generation Data'!J$729:J$1448,'ReEDs Generation Data'!$E$729:$E$1448,Calculations!$A60)</f>
        <v>0.20567339029238796</v>
      </c>
      <c r="F60" s="91">
        <f>SUMIFS('ReEDs Generation Data'!K$729:K$1448,'ReEDs Generation Data'!$E$729:$E$1448,Calculations!$A60)</f>
        <v>0.21106386217892323</v>
      </c>
      <c r="G60" s="91">
        <f>SUMIFS('ReEDs Generation Data'!L$729:L$1448,'ReEDs Generation Data'!$E$729:$E$1448,Calculations!$A60)</f>
        <v>0.21664609180946495</v>
      </c>
      <c r="H60" s="91">
        <f>SUMIFS('ReEDs Generation Data'!M$729:M$1448,'ReEDs Generation Data'!$E$729:$E$1448,Calculations!$A60)</f>
        <v>0.21168288485808509</v>
      </c>
      <c r="I60" s="91">
        <f>SUMIFS('ReEDs Generation Data'!N$729:N$1448,'ReEDs Generation Data'!$E$729:$E$1448,Calculations!$A60)</f>
        <v>0.20677725229360336</v>
      </c>
      <c r="J60" s="91">
        <f>SUMIFS('ReEDs Generation Data'!O$729:O$1448,'ReEDs Generation Data'!$E$729:$E$1448,Calculations!$A60)</f>
        <v>0.20409370476949243</v>
      </c>
      <c r="K60" s="91">
        <f>SUMIFS('ReEDs Generation Data'!P$729:P$1448,'ReEDs Generation Data'!$E$729:$E$1448,Calculations!$A60)</f>
        <v>0.20139395655675835</v>
      </c>
      <c r="L60" s="91">
        <f>SUMIFS('ReEDs Generation Data'!Q$729:Q$1448,'ReEDs Generation Data'!$E$729:$E$1448,Calculations!$A60)</f>
        <v>0.20534987475058791</v>
      </c>
      <c r="M60" s="91">
        <f>SUMIFS('ReEDs Generation Data'!R$729:R$1448,'ReEDs Generation Data'!$E$729:$E$1448,Calculations!$A60)</f>
        <v>0.2093193921468918</v>
      </c>
    </row>
    <row r="61" spans="1:33" ht="15.75" customHeight="1">
      <c r="A61" s="111" t="s">
        <v>634</v>
      </c>
      <c r="B61" s="91">
        <f>SUMIFS('ReEDs Generation Data'!G$729:G$1448,'ReEDs Generation Data'!$E$729:$E$1448,Calculations!$A61)</f>
        <v>0.50695086076507068</v>
      </c>
      <c r="C61" s="91">
        <f>SUMIFS('ReEDs Generation Data'!H$729:H$1448,'ReEDs Generation Data'!$E$729:$E$1448,Calculations!$A61)</f>
        <v>0.55282458881287377</v>
      </c>
      <c r="D61" s="91">
        <f>SUMIFS('ReEDs Generation Data'!I$729:I$1448,'ReEDs Generation Data'!$E$729:$E$1448,Calculations!$A61)</f>
        <v>0.56327671018015513</v>
      </c>
      <c r="E61" s="91">
        <f>SUMIFS('ReEDs Generation Data'!J$729:J$1448,'ReEDs Generation Data'!$E$729:$E$1448,Calculations!$A61)</f>
        <v>0.57410211963967694</v>
      </c>
      <c r="F61" s="91">
        <f>SUMIFS('ReEDs Generation Data'!K$729:K$1448,'ReEDs Generation Data'!$E$729:$E$1448,Calculations!$A61)</f>
        <v>0.56417008658782697</v>
      </c>
      <c r="G61" s="91">
        <f>SUMIFS('ReEDs Generation Data'!L$729:L$1448,'ReEDs Generation Data'!$E$729:$E$1448,Calculations!$A61)</f>
        <v>0.55388473674080396</v>
      </c>
      <c r="H61" s="91">
        <f>SUMIFS('ReEDs Generation Data'!M$729:M$1448,'ReEDs Generation Data'!$E$729:$E$1448,Calculations!$A61)</f>
        <v>0.54485531392884812</v>
      </c>
      <c r="I61" s="91">
        <f>SUMIFS('ReEDs Generation Data'!N$729:N$1448,'ReEDs Generation Data'!$E$729:$E$1448,Calculations!$A61)</f>
        <v>0.53593063457964429</v>
      </c>
      <c r="J61" s="91">
        <f>SUMIFS('ReEDs Generation Data'!O$729:O$1448,'ReEDs Generation Data'!$E$729:$E$1448,Calculations!$A61)</f>
        <v>0.53677203520977013</v>
      </c>
      <c r="K61" s="91">
        <f>SUMIFS('ReEDs Generation Data'!P$729:P$1448,'ReEDs Generation Data'!$E$729:$E$1448,Calculations!$A61)</f>
        <v>0.53761851541068562</v>
      </c>
      <c r="L61" s="91">
        <f>SUMIFS('ReEDs Generation Data'!Q$729:Q$1448,'ReEDs Generation Data'!$E$729:$E$1448,Calculations!$A61)</f>
        <v>0.53188828447481395</v>
      </c>
      <c r="M61" s="91">
        <f>SUMIFS('ReEDs Generation Data'!R$729:R$1448,'ReEDs Generation Data'!$E$729:$E$1448,Calculations!$A61)</f>
        <v>0.52613835480734494</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0.23688299613711328</v>
      </c>
      <c r="C62" s="91">
        <f>SUMIFS('ReEDs Generation Data'!H$729:H$1448,'ReEDs Generation Data'!$E$729:$E$1448,Calculations!$A62)</f>
        <v>0.21437913379736198</v>
      </c>
      <c r="D62" s="91">
        <f>SUMIFS('ReEDs Generation Data'!I$729:I$1448,'ReEDs Generation Data'!$E$729:$E$1448,Calculations!$A62)</f>
        <v>0.18800495561898692</v>
      </c>
      <c r="E62" s="91">
        <f>SUMIFS('ReEDs Generation Data'!J$729:J$1448,'ReEDs Generation Data'!$E$729:$E$1448,Calculations!$A62)</f>
        <v>0.16068884744279963</v>
      </c>
      <c r="F62" s="91">
        <f>SUMIFS('ReEDs Generation Data'!K$729:K$1448,'ReEDs Generation Data'!$E$729:$E$1448,Calculations!$A62)</f>
        <v>0.16349702834744598</v>
      </c>
      <c r="G62" s="91">
        <f>SUMIFS('ReEDs Generation Data'!L$729:L$1448,'ReEDs Generation Data'!$E$729:$E$1448,Calculations!$A62)</f>
        <v>0.16640510596732833</v>
      </c>
      <c r="H62" s="91">
        <f>SUMIFS('ReEDs Generation Data'!M$729:M$1448,'ReEDs Generation Data'!$E$729:$E$1448,Calculations!$A62)</f>
        <v>0.16543430570886106</v>
      </c>
      <c r="I62" s="91">
        <f>SUMIFS('ReEDs Generation Data'!N$729:N$1448,'ReEDs Generation Data'!$E$729:$E$1448,Calculations!$A62)</f>
        <v>0.16447476696542421</v>
      </c>
      <c r="J62" s="91">
        <f>SUMIFS('ReEDs Generation Data'!O$729:O$1448,'ReEDs Generation Data'!$E$729:$E$1448,Calculations!$A62)</f>
        <v>0.16496974339180454</v>
      </c>
      <c r="K62" s="91">
        <f>SUMIFS('ReEDs Generation Data'!P$729:P$1448,'ReEDs Generation Data'!$E$729:$E$1448,Calculations!$A62)</f>
        <v>0.16546770801156976</v>
      </c>
      <c r="L62" s="91">
        <f>SUMIFS('ReEDs Generation Data'!Q$729:Q$1448,'ReEDs Generation Data'!$E$729:$E$1448,Calculations!$A62)</f>
        <v>0.16575163295659259</v>
      </c>
      <c r="M62" s="91">
        <f>SUMIFS('ReEDs Generation Data'!R$729:R$1448,'ReEDs Generation Data'!$E$729:$E$1448,Calculations!$A62)</f>
        <v>0.16603653394627202</v>
      </c>
    </row>
    <row r="63" spans="1:33" ht="15.75" customHeight="1">
      <c r="A63" s="111" t="s">
        <v>101</v>
      </c>
      <c r="B63" s="91">
        <f>SUMIFS('ReEDs Generation Data'!G$729:G$1448,'ReEDs Generation Data'!$E$729:$E$1448,Calculations!$A63)</f>
        <v>1.0737251033901369E-2</v>
      </c>
      <c r="C63" s="91">
        <f>SUMIFS('ReEDs Generation Data'!H$729:H$1448,'ReEDs Generation Data'!$E$729:$E$1448,Calculations!$A63)</f>
        <v>1.0723079603716457E-2</v>
      </c>
      <c r="D63" s="91">
        <f>SUMIFS('ReEDs Generation Data'!I$729:I$1448,'ReEDs Generation Data'!$E$729:$E$1448,Calculations!$A63)</f>
        <v>1.0907182347865496E-2</v>
      </c>
      <c r="E63" s="91">
        <f>SUMIFS('ReEDs Generation Data'!J$729:J$1448,'ReEDs Generation Data'!$E$729:$E$1448,Calculations!$A63)</f>
        <v>1.1097860155556635E-2</v>
      </c>
      <c r="F63" s="91">
        <f>SUMIFS('ReEDs Generation Data'!K$729:K$1448,'ReEDs Generation Data'!$E$729:$E$1448,Calculations!$A63)</f>
        <v>1.1295968959482993E-2</v>
      </c>
      <c r="G63" s="91">
        <f>SUMIFS('ReEDs Generation Data'!L$729:L$1448,'ReEDs Generation Data'!$E$729:$E$1448,Calculations!$A63)</f>
        <v>1.1501125179314372E-2</v>
      </c>
      <c r="H63" s="91">
        <f>SUMIFS('ReEDs Generation Data'!M$729:M$1448,'ReEDs Generation Data'!$E$729:$E$1448,Calculations!$A63)</f>
        <v>1.143402810779221E-2</v>
      </c>
      <c r="I63" s="91">
        <f>SUMIFS('ReEDs Generation Data'!N$729:N$1448,'ReEDs Generation Data'!$E$729:$E$1448,Calculations!$A63)</f>
        <v>1.1367709378336661E-2</v>
      </c>
      <c r="J63" s="91">
        <f>SUMIFS('ReEDs Generation Data'!O$729:O$1448,'ReEDs Generation Data'!$E$729:$E$1448,Calculations!$A63)</f>
        <v>1.1401919781962902E-2</v>
      </c>
      <c r="K63" s="91">
        <f>SUMIFS('ReEDs Generation Data'!P$729:P$1448,'ReEDs Generation Data'!$E$729:$E$1448,Calculations!$A63)</f>
        <v>1.1436336715226441E-2</v>
      </c>
      <c r="L63" s="91">
        <f>SUMIFS('ReEDs Generation Data'!Q$729:Q$1448,'ReEDs Generation Data'!$E$729:$E$1448,Calculations!$A63)</f>
        <v>1.1455960249704274E-2</v>
      </c>
      <c r="M63" s="91">
        <f>SUMIFS('ReEDs Generation Data'!R$729:R$1448,'ReEDs Generation Data'!$E$729:$E$1448,Calculations!$A63)</f>
        <v>1.147565124372135E-2</v>
      </c>
    </row>
    <row r="64" spans="1:33" ht="15.75" customHeight="1">
      <c r="A64" s="111" t="s">
        <v>100</v>
      </c>
      <c r="B64" s="91">
        <f>SUMIFS('ReEDs Generation Data'!G$729:G$1448,'ReEDs Generation Data'!$E$729:$E$1448,Calculations!$A64)</f>
        <v>2.1405916835295344E-2</v>
      </c>
      <c r="C64" s="91">
        <f>SUMIFS('ReEDs Generation Data'!H$729:H$1448,'ReEDs Generation Data'!$E$729:$E$1448,Calculations!$A64)</f>
        <v>2.3739554481443294E-2</v>
      </c>
      <c r="D64" s="91">
        <f>SUMIFS('ReEDs Generation Data'!I$729:I$1448,'ReEDs Generation Data'!$E$729:$E$1448,Calculations!$A64)</f>
        <v>2.9085963234868114E-2</v>
      </c>
      <c r="E64" s="91">
        <f>SUMIFS('ReEDs Generation Data'!J$729:J$1448,'ReEDs Generation Data'!$E$729:$E$1448,Calculations!$A64)</f>
        <v>3.4623314157233978E-2</v>
      </c>
      <c r="F64" s="91">
        <f>SUMIFS('ReEDs Generation Data'!K$729:K$1448,'ReEDs Generation Data'!$E$729:$E$1448,Calculations!$A64)</f>
        <v>3.5228387447752946E-2</v>
      </c>
      <c r="G64" s="91">
        <f>SUMIFS('ReEDs Generation Data'!L$729:L$1448,'ReEDs Generation Data'!$E$729:$E$1448,Calculations!$A64)</f>
        <v>3.5854985289663847E-2</v>
      </c>
      <c r="H64" s="91">
        <f>SUMIFS('ReEDs Generation Data'!M$729:M$1448,'ReEDs Generation Data'!$E$729:$E$1448,Calculations!$A64)</f>
        <v>5.0096666927515771E-2</v>
      </c>
      <c r="I64" s="91">
        <f>SUMIFS('ReEDs Generation Data'!N$729:N$1448,'ReEDs Generation Data'!$E$729:$E$1448,Calculations!$A64)</f>
        <v>6.4173141654447291E-2</v>
      </c>
      <c r="J64" s="91">
        <f>SUMIFS('ReEDs Generation Data'!O$729:O$1448,'ReEDs Generation Data'!$E$729:$E$1448,Calculations!$A64)</f>
        <v>6.4366187485784265E-2</v>
      </c>
      <c r="K64" s="91">
        <f>SUMIFS('ReEDs Generation Data'!P$729:P$1448,'ReEDs Generation Data'!$E$729:$E$1448,Calculations!$A64)</f>
        <v>6.4560398742877764E-2</v>
      </c>
      <c r="L64" s="91">
        <f>SUMIFS('ReEDs Generation Data'!Q$729:Q$1448,'ReEDs Generation Data'!$E$729:$E$1448,Calculations!$A64)</f>
        <v>6.4671181045775017E-2</v>
      </c>
      <c r="M64" s="91">
        <f>SUMIFS('ReEDs Generation Data'!R$729:R$1448,'ReEDs Generation Data'!$E$729:$E$1448,Calculations!$A64)</f>
        <v>6.4782344183384688E-2</v>
      </c>
    </row>
    <row r="65" spans="1:37" ht="15.75" customHeight="1">
      <c r="A65" s="111" t="s">
        <v>102</v>
      </c>
      <c r="B65" s="91">
        <f>SUMIFS('ReEDs Generation Data'!G$729:G$1448,'ReEDs Generation Data'!$E$729:$E$1448,Calculations!$A65)</f>
        <v>3.0050442077059068E-3</v>
      </c>
      <c r="C65" s="91">
        <f>SUMIFS('ReEDs Generation Data'!H$729:H$1448,'ReEDs Generation Data'!$E$729:$E$1448,Calculations!$A65)</f>
        <v>3.3924758848026112E-3</v>
      </c>
      <c r="D65" s="91">
        <f>SUMIFS('ReEDs Generation Data'!I$729:I$1448,'ReEDs Generation Data'!$E$729:$E$1448,Calculations!$A65)</f>
        <v>4.026290282643329E-3</v>
      </c>
      <c r="E65" s="91">
        <f>SUMIFS('ReEDs Generation Data'!J$729:J$1448,'ReEDs Generation Data'!$E$729:$E$1448,Calculations!$A65)</f>
        <v>4.6827407903310995E-3</v>
      </c>
      <c r="F65" s="91">
        <f>SUMIFS('ReEDs Generation Data'!K$729:K$1448,'ReEDs Generation Data'!$E$729:$E$1448,Calculations!$A65)</f>
        <v>5.4559906099460199E-3</v>
      </c>
      <c r="G65" s="91">
        <f>SUMIFS('ReEDs Generation Data'!L$729:L$1448,'ReEDs Generation Data'!$E$729:$E$1448,Calculations!$A65)</f>
        <v>6.256747602232258E-3</v>
      </c>
      <c r="H65" s="91">
        <f>SUMIFS('ReEDs Generation Data'!M$729:M$1448,'ReEDs Generation Data'!$E$729:$E$1448,Calculations!$A65)</f>
        <v>7.1078446763341626E-3</v>
      </c>
      <c r="I65" s="91">
        <f>SUMIFS('ReEDs Generation Data'!N$729:N$1448,'ReEDs Generation Data'!$E$729:$E$1448,Calculations!$A65)</f>
        <v>7.9490688209547609E-3</v>
      </c>
      <c r="J65" s="91">
        <f>SUMIFS('ReEDs Generation Data'!O$729:O$1448,'ReEDs Generation Data'!$E$729:$E$1448,Calculations!$A65)</f>
        <v>9.0503159739686138E-3</v>
      </c>
      <c r="K65" s="91">
        <f>SUMIFS('ReEDs Generation Data'!P$729:P$1448,'ReEDs Generation Data'!$E$729:$E$1448,Calculations!$A65)</f>
        <v>1.0158211402096958E-2</v>
      </c>
      <c r="L65" s="91">
        <f>SUMIFS('ReEDs Generation Data'!Q$729:Q$1448,'ReEDs Generation Data'!$E$729:$E$1448,Calculations!$A65)</f>
        <v>1.1466962119659049E-2</v>
      </c>
      <c r="M65" s="91">
        <f>SUMIFS('ReEDs Generation Data'!R$729:R$1448,'ReEDs Generation Data'!$E$729:$E$1448,Calculations!$A65)</f>
        <v>1.278021191053977E-2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3.9724330627814143E-5</v>
      </c>
      <c r="C67" s="91">
        <f>SUMIFS('ReEDs Generation Data'!H$729:H$1448,'ReEDs Generation Data'!$E$729:$E$1448,Calculations!$A67)</f>
        <v>7.6311492418073759E-5</v>
      </c>
      <c r="D67" s="91">
        <f>SUMIFS('ReEDs Generation Data'!I$729:I$1448,'ReEDs Generation Data'!$E$729:$E$1448,Calculations!$A67)</f>
        <v>4.1371125343996061E-5</v>
      </c>
      <c r="E67" s="91">
        <f>SUMIFS('ReEDs Generation Data'!J$729:J$1448,'ReEDs Generation Data'!$E$729:$E$1448,Calculations!$A67)</f>
        <v>5.1828945579552918E-6</v>
      </c>
      <c r="F67" s="91">
        <f>SUMIFS('ReEDs Generation Data'!K$729:K$1448,'ReEDs Generation Data'!$E$729:$E$1448,Calculations!$A67)</f>
        <v>2.6367351311219162E-6</v>
      </c>
      <c r="G67" s="91">
        <f>SUMIFS('ReEDs Generation Data'!L$729:L$1448,'ReEDs Generation Data'!$E$729:$E$1448,Calculations!$A67)</f>
        <v>0</v>
      </c>
      <c r="H67" s="91">
        <f>SUMIFS('ReEDs Generation Data'!M$729:M$1448,'ReEDs Generation Data'!$E$729:$E$1448,Calculations!$A67)</f>
        <v>2.6679778229873316E-6</v>
      </c>
      <c r="I67" s="91">
        <f>SUMIFS('ReEDs Generation Data'!N$729:N$1448,'ReEDs Generation Data'!$E$729:$E$1448,Calculations!$A67)</f>
        <v>5.3050064655514456E-6</v>
      </c>
      <c r="J67" s="91">
        <f>SUMIFS('ReEDs Generation Data'!O$729:O$1448,'ReEDs Generation Data'!$E$729:$E$1448,Calculations!$A67)</f>
        <v>2.6604857737778792E-6</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1.9731941660586136E-3</v>
      </c>
      <c r="C70" s="91">
        <f>SUMIFS('ReEDs Generation Data'!H$729:H$1448,'ReEDs Generation Data'!$E$729:$E$1448,Calculations!$A70)</f>
        <v>1.4826969576401299E-3</v>
      </c>
      <c r="D70" s="91">
        <f>SUMIFS('ReEDs Generation Data'!I$729:I$1448,'ReEDs Generation Data'!$E$729:$E$1448,Calculations!$A70)</f>
        <v>1.4744141220108518E-3</v>
      </c>
      <c r="E70" s="91">
        <f>SUMIFS('ReEDs Generation Data'!J$729:J$1448,'ReEDs Generation Data'!$E$729:$E$1448,Calculations!$A70)</f>
        <v>1.4658354723738954E-3</v>
      </c>
      <c r="F70" s="91">
        <f>SUMIFS('ReEDs Generation Data'!K$729:K$1448,'ReEDs Generation Data'!$E$729:$E$1448,Calculations!$A70)</f>
        <v>1.4914522544243042E-3</v>
      </c>
      <c r="G70" s="91">
        <f>SUMIFS('ReEDs Generation Data'!L$729:L$1448,'ReEDs Generation Data'!$E$729:$E$1448,Calculations!$A70)</f>
        <v>1.5179803140841861E-3</v>
      </c>
      <c r="H70" s="91">
        <f>SUMIFS('ReEDs Generation Data'!M$729:M$1448,'ReEDs Generation Data'!$E$729:$E$1448,Calculations!$A70)</f>
        <v>1.499342824612107E-3</v>
      </c>
      <c r="I70" s="91">
        <f>SUMIFS('ReEDs Generation Data'!N$729:N$1448,'ReEDs Generation Data'!$E$729:$E$1448,Calculations!$A70)</f>
        <v>1.4809215344724735E-3</v>
      </c>
      <c r="J70" s="91">
        <f>SUMIFS('ReEDs Generation Data'!O$729:O$1448,'ReEDs Generation Data'!$E$729:$E$1448,Calculations!$A70)</f>
        <v>1.4853782743262953E-3</v>
      </c>
      <c r="K70" s="91">
        <f>SUMIFS('ReEDs Generation Data'!P$729:P$1448,'ReEDs Generation Data'!$E$729:$E$1448,Calculations!$A70)</f>
        <v>1.4898619197049857E-3</v>
      </c>
      <c r="L70" s="91">
        <f>SUMIFS('ReEDs Generation Data'!Q$729:Q$1448,'ReEDs Generation Data'!$E$729:$E$1448,Calculations!$A70)</f>
        <v>1.4924183639123006E-3</v>
      </c>
      <c r="M70" s="91">
        <f>SUMIFS('ReEDs Generation Data'!R$729:R$1448,'ReEDs Generation Data'!$E$729:$E$1448,Calculations!$A70)</f>
        <v>1.4949835963707083E-3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7.6426990848691666E-3</v>
      </c>
      <c r="C73" s="91">
        <f>SUMIFS('ReEDs Generation Data'!H$729:H$1448,'ReEDs Generation Data'!$E$729:$E$1448,Calculations!$A73)</f>
        <v>7.2852794792683017E-3</v>
      </c>
      <c r="D73" s="91">
        <f>SUMIFS('ReEDs Generation Data'!I$729:I$1448,'ReEDs Generation Data'!$E$729:$E$1448,Calculations!$A73)</f>
        <v>7.469701091363393E-3</v>
      </c>
      <c r="E73" s="91">
        <f>SUMIFS('ReEDs Generation Data'!J$729:J$1448,'ReEDs Generation Data'!$E$729:$E$1448,Calculations!$A73)</f>
        <v>7.660709155081824E-3</v>
      </c>
      <c r="F73" s="91">
        <f>SUMIFS('ReEDs Generation Data'!K$729:K$1448,'ReEDs Generation Data'!$E$729:$E$1448,Calculations!$A73)</f>
        <v>7.7945868790664213E-3</v>
      </c>
      <c r="G73" s="91">
        <f>SUMIFS('ReEDs Generation Data'!L$729:L$1448,'ReEDs Generation Data'!$E$729:$E$1448,Calculations!$A73)</f>
        <v>7.9332270971080102E-3</v>
      </c>
      <c r="H73" s="91">
        <f>SUMIFS('ReEDs Generation Data'!M$729:M$1448,'ReEDs Generation Data'!$E$729:$E$1448,Calculations!$A73)</f>
        <v>7.8869449901282866E-3</v>
      </c>
      <c r="I73" s="91">
        <f>SUMIFS('ReEDs Generation Data'!N$729:N$1448,'ReEDs Generation Data'!$E$729:$E$1448,Calculations!$A73)</f>
        <v>7.8411997666514733E-3</v>
      </c>
      <c r="J73" s="91">
        <f>SUMIFS('ReEDs Generation Data'!O$729:O$1448,'ReEDs Generation Data'!$E$729:$E$1448,Calculations!$A73)</f>
        <v>7.8580546271172173E-3</v>
      </c>
      <c r="K73" s="91">
        <f>SUMIFS('ReEDs Generation Data'!P$729:P$1448,'ReEDs Generation Data'!$E$729:$E$1448,Calculations!$A73)</f>
        <v>7.8750112410804242E-3</v>
      </c>
      <c r="L73" s="91">
        <f>SUMIFS('ReEDs Generation Data'!Q$729:Q$1448,'ReEDs Generation Data'!$E$729:$E$1448,Calculations!$A73)</f>
        <v>7.9236860389550242E-3</v>
      </c>
      <c r="M73" s="91">
        <f>SUMIFS('ReEDs Generation Data'!R$729:R$1448,'ReEDs Generation Data'!$E$729:$E$1448,Calculations!$A73)</f>
        <v>7.9725281654747741E-3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West Virginia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1.2043478045324352E-2</v>
      </c>
      <c r="D39">
        <f>SUMPRODUCT(P$57:P$106,$B$57:$B$106)</f>
        <v>8.2894342700945093E-3</v>
      </c>
      <c r="E39">
        <f>SUMPRODUCT(AB$57:AB$106,$B$57:$B$106)</f>
        <v>6.7773111149619456E-3</v>
      </c>
      <c r="F39">
        <f>SUMPRODUCT(AN$57:AN$106,$B$57:$B$106)</f>
        <v>6.5333549168530396E-3</v>
      </c>
      <c r="G39">
        <f>SUMPRODUCT(AZ$57:AZ$106,$B$57:$B$106)</f>
        <v>6.3242829245405661E-3</v>
      </c>
      <c r="H39">
        <f>SUMPRODUCT(BL$57:BL$106,$B$57:$B$106)</f>
        <v>6.1483139212036454E-3</v>
      </c>
      <c r="I39">
        <f>SUMPRODUCT(BX$57:BX$106,$B$57:$B$106)</f>
        <v>5.9624635131074796E-3</v>
      </c>
      <c r="J39">
        <f>SUMPRODUCT(CJ$57:CJ$106,$B$57:$B$106)</f>
        <v>5.9249790064816125E-3</v>
      </c>
      <c r="K39">
        <f>SUMPRODUCT(CV$57:CV$106,$B$57:$B$106)</f>
        <v>6.1984896434299618E-3</v>
      </c>
      <c r="L39" s="156">
        <f>K39</f>
        <v>6.1984896434299618E-3</v>
      </c>
      <c r="M39" s="156">
        <f t="shared" ref="M39:AE50" si="54">L39</f>
        <v>6.1984896434299618E-3</v>
      </c>
      <c r="N39" s="156">
        <f t="shared" si="54"/>
        <v>6.1984896434299618E-3</v>
      </c>
      <c r="O39" s="156">
        <f t="shared" si="54"/>
        <v>6.1984896434299618E-3</v>
      </c>
      <c r="P39" s="156">
        <f t="shared" si="54"/>
        <v>6.1984896434299618E-3</v>
      </c>
      <c r="Q39" s="156">
        <f t="shared" si="54"/>
        <v>6.1984896434299618E-3</v>
      </c>
      <c r="R39" s="156">
        <f t="shared" si="54"/>
        <v>6.1984896434299618E-3</v>
      </c>
      <c r="S39" s="156">
        <f t="shared" si="54"/>
        <v>6.1984896434299618E-3</v>
      </c>
      <c r="T39" s="156">
        <f t="shared" si="54"/>
        <v>6.1984896434299618E-3</v>
      </c>
      <c r="U39" s="156">
        <f t="shared" si="54"/>
        <v>6.1984896434299618E-3</v>
      </c>
      <c r="V39" s="156">
        <f t="shared" si="54"/>
        <v>6.1984896434299618E-3</v>
      </c>
      <c r="W39" s="156">
        <f t="shared" si="54"/>
        <v>6.1984896434299618E-3</v>
      </c>
      <c r="X39" s="156">
        <f t="shared" si="54"/>
        <v>6.1984896434299618E-3</v>
      </c>
      <c r="Y39" s="156">
        <f t="shared" si="54"/>
        <v>6.1984896434299618E-3</v>
      </c>
      <c r="Z39" s="156">
        <f t="shared" si="54"/>
        <v>6.1984896434299618E-3</v>
      </c>
      <c r="AA39" s="156">
        <f t="shared" si="54"/>
        <v>6.1984896434299618E-3</v>
      </c>
      <c r="AB39" s="156">
        <f t="shared" si="54"/>
        <v>6.1984896434299618E-3</v>
      </c>
      <c r="AC39" s="156">
        <f t="shared" si="54"/>
        <v>6.1984896434299618E-3</v>
      </c>
      <c r="AD39" s="156">
        <f t="shared" si="54"/>
        <v>6.1984896434299618E-3</v>
      </c>
      <c r="AE39" s="156">
        <f t="shared" si="54"/>
        <v>6.1984896434299618E-3</v>
      </c>
    </row>
    <row r="40" spans="1:32">
      <c r="B40" s="2" t="s">
        <v>98</v>
      </c>
      <c r="C40">
        <f>SUMPRODUCT(E57:E106,$B$57:$B$106)</f>
        <v>0.20689295164755744</v>
      </c>
      <c r="D40">
        <f>SUMPRODUCT(Q$57:Q$106,$B$57:$B$106)</f>
        <v>0.17525400633592414</v>
      </c>
      <c r="E40">
        <f>SUMPRODUCT(AC$57:AC$106,$B$57:$B$106)</f>
        <v>0.14548418395108528</v>
      </c>
      <c r="F40">
        <f>SUMPRODUCT(AO$57:AO$106,$B$57:$B$106)</f>
        <v>0.14231802802142124</v>
      </c>
      <c r="G40">
        <f>SUMPRODUCT(BA$57:BA$106,$B$57:$B$106)</f>
        <v>0.14023535779708241</v>
      </c>
      <c r="H40">
        <f>SUMPRODUCT(BM$57:BM$106,$B$57:$B$106)</f>
        <v>0.12452248931930708</v>
      </c>
      <c r="I40">
        <f>SUMPRODUCT(BY$57:BY$106,$B$57:$B$106)</f>
        <v>7.2231194099736107E-2</v>
      </c>
      <c r="J40">
        <f>SUMPRODUCT(CK$57:CK$106,$B$57:$B$106)</f>
        <v>6.4795666725762285E-2</v>
      </c>
      <c r="K40">
        <f>SUMPRODUCT(CW$57:CW$106,$B$57:$B$106)</f>
        <v>5.3759413726213942E-2</v>
      </c>
      <c r="L40" s="156">
        <f t="shared" ref="L40:AA50" si="55">K40</f>
        <v>5.3759413726213942E-2</v>
      </c>
      <c r="M40" s="156">
        <f t="shared" si="55"/>
        <v>5.3759413726213942E-2</v>
      </c>
      <c r="N40" s="156">
        <f t="shared" si="55"/>
        <v>5.3759413726213942E-2</v>
      </c>
      <c r="O40" s="156">
        <f t="shared" si="55"/>
        <v>5.3759413726213942E-2</v>
      </c>
      <c r="P40" s="156">
        <f t="shared" si="55"/>
        <v>5.3759413726213942E-2</v>
      </c>
      <c r="Q40" s="156">
        <f t="shared" si="55"/>
        <v>5.3759413726213942E-2</v>
      </c>
      <c r="R40" s="156">
        <f t="shared" si="55"/>
        <v>5.3759413726213942E-2</v>
      </c>
      <c r="S40" s="156">
        <f t="shared" si="55"/>
        <v>5.3759413726213942E-2</v>
      </c>
      <c r="T40" s="156">
        <f t="shared" si="55"/>
        <v>5.3759413726213942E-2</v>
      </c>
      <c r="U40" s="156">
        <f t="shared" si="55"/>
        <v>5.3759413726213942E-2</v>
      </c>
      <c r="V40" s="156">
        <f t="shared" si="55"/>
        <v>5.3759413726213942E-2</v>
      </c>
      <c r="W40" s="156">
        <f t="shared" si="55"/>
        <v>5.3759413726213942E-2</v>
      </c>
      <c r="X40" s="156">
        <f t="shared" si="55"/>
        <v>5.3759413726213942E-2</v>
      </c>
      <c r="Y40" s="156">
        <f t="shared" si="55"/>
        <v>5.3759413726213942E-2</v>
      </c>
      <c r="Z40" s="156">
        <f t="shared" si="55"/>
        <v>5.3759413726213942E-2</v>
      </c>
      <c r="AA40" s="156">
        <f t="shared" si="55"/>
        <v>5.3759413726213942E-2</v>
      </c>
      <c r="AB40" s="156">
        <f t="shared" si="54"/>
        <v>5.3759413726213942E-2</v>
      </c>
      <c r="AC40" s="156">
        <f t="shared" si="54"/>
        <v>5.3759413726213942E-2</v>
      </c>
      <c r="AD40" s="156">
        <f t="shared" si="54"/>
        <v>5.3759413726213942E-2</v>
      </c>
      <c r="AE40" s="156">
        <f t="shared" si="54"/>
        <v>5.3759413726213942E-2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2.2034553336122777E-2</v>
      </c>
      <c r="D42">
        <f>SUMPRODUCT(S$57:S$106,$B$57:$B$106)</f>
        <v>2.1133572531307782E-2</v>
      </c>
      <c r="E42">
        <f>SUMPRODUCT(AE$57:AE$106,$B$57:$B$106)</f>
        <v>2.1448674379770258E-2</v>
      </c>
      <c r="F42">
        <f>SUMPRODUCT(AQ$57:AQ$106,$B$57:$B$106)</f>
        <v>2.2151392175176487E-2</v>
      </c>
      <c r="G42">
        <f>SUMPRODUCT(BC$57:BC$106,$B$57:$B$106)</f>
        <v>2.2146110327827963E-2</v>
      </c>
      <c r="H42">
        <f>SUMPRODUCT(BO$57:BO$106,$B$57:$B$106)</f>
        <v>2.2955355267538821E-2</v>
      </c>
      <c r="I42">
        <f>SUMPRODUCT(CA$57:CA$106,$B$57:$B$106)</f>
        <v>2.0898551138061779E-2</v>
      </c>
      <c r="J42">
        <f>SUMPRODUCT(CM$57:CM$106,$B$57:$B$106)</f>
        <v>2.0970307167526153E-2</v>
      </c>
      <c r="K42">
        <f>SUMPRODUCT(CY$57:CY$106,$B$57:$B$106)</f>
        <v>2.1732957589805139E-2</v>
      </c>
      <c r="L42" s="156">
        <f t="shared" si="55"/>
        <v>2.1732957589805139E-2</v>
      </c>
      <c r="M42" s="156">
        <f t="shared" si="54"/>
        <v>2.1732957589805139E-2</v>
      </c>
      <c r="N42" s="156">
        <f t="shared" si="54"/>
        <v>2.1732957589805139E-2</v>
      </c>
      <c r="O42" s="156">
        <f t="shared" si="54"/>
        <v>2.1732957589805139E-2</v>
      </c>
      <c r="P42" s="156">
        <f t="shared" si="54"/>
        <v>2.1732957589805139E-2</v>
      </c>
      <c r="Q42" s="156">
        <f t="shared" si="54"/>
        <v>2.1732957589805139E-2</v>
      </c>
      <c r="R42" s="156">
        <f t="shared" si="54"/>
        <v>2.1732957589805139E-2</v>
      </c>
      <c r="S42" s="156">
        <f t="shared" si="54"/>
        <v>2.1732957589805139E-2</v>
      </c>
      <c r="T42" s="156">
        <f t="shared" si="54"/>
        <v>2.1732957589805139E-2</v>
      </c>
      <c r="U42" s="156">
        <f t="shared" si="54"/>
        <v>2.1732957589805139E-2</v>
      </c>
      <c r="V42" s="156">
        <f t="shared" si="54"/>
        <v>2.1732957589805139E-2</v>
      </c>
      <c r="W42" s="156">
        <f t="shared" si="54"/>
        <v>2.1732957589805139E-2</v>
      </c>
      <c r="X42" s="156">
        <f t="shared" si="54"/>
        <v>2.1732957589805139E-2</v>
      </c>
      <c r="Y42" s="156">
        <f t="shared" si="54"/>
        <v>2.1732957589805139E-2</v>
      </c>
      <c r="Z42" s="156">
        <f t="shared" si="54"/>
        <v>2.1732957589805139E-2</v>
      </c>
      <c r="AA42" s="156">
        <f t="shared" si="54"/>
        <v>2.1732957589805139E-2</v>
      </c>
      <c r="AB42" s="156">
        <f t="shared" si="54"/>
        <v>2.1732957589805139E-2</v>
      </c>
      <c r="AC42" s="156">
        <f t="shared" si="54"/>
        <v>2.1732957589805139E-2</v>
      </c>
      <c r="AD42" s="156">
        <f t="shared" si="54"/>
        <v>2.1732957589805139E-2</v>
      </c>
      <c r="AE42" s="156">
        <f t="shared" si="54"/>
        <v>2.1732957589805139E-2</v>
      </c>
    </row>
    <row r="43" spans="1:32">
      <c r="B43" s="2" t="s">
        <v>347</v>
      </c>
      <c r="C43">
        <f>SUMPRODUCT(H57:H106,$B$57:$B$106)</f>
        <v>0.45967558393336444</v>
      </c>
      <c r="D43">
        <f>SUMPRODUCT(T$57:T$106,$B$57:$B$106)</f>
        <v>0.47316801064695496</v>
      </c>
      <c r="E43">
        <f>SUMPRODUCT(AF$57:AF$106,$B$57:$B$106)</f>
        <v>0.47865229427351441</v>
      </c>
      <c r="F43">
        <f>SUMPRODUCT(AR$57:AR$106,$B$57:$B$106)</f>
        <v>0.46703368356551611</v>
      </c>
      <c r="G43">
        <f>SUMPRODUCT(BD$57:BD$106,$B$57:$B$106)</f>
        <v>0.46107091013800672</v>
      </c>
      <c r="H43">
        <f>SUMPRODUCT(BP$57:BP$106,$B$57:$B$106)</f>
        <v>0.4624554386281341</v>
      </c>
      <c r="I43">
        <f>SUMPRODUCT(CB$57:CB$106,$B$57:$B$106)</f>
        <v>0.43146888176942455</v>
      </c>
      <c r="J43">
        <f>SUMPRODUCT(CN$57:CN$106,$B$57:$B$106)</f>
        <v>0.42640890753920158</v>
      </c>
      <c r="K43">
        <f>SUMPRODUCT(CZ$57:CZ$106,$B$57:$B$106)</f>
        <v>0.39818205757966485</v>
      </c>
      <c r="L43" s="156">
        <f t="shared" si="55"/>
        <v>0.39818205757966485</v>
      </c>
      <c r="M43" s="156">
        <f t="shared" si="54"/>
        <v>0.39818205757966485</v>
      </c>
      <c r="N43" s="156">
        <f t="shared" si="54"/>
        <v>0.39818205757966485</v>
      </c>
      <c r="O43" s="156">
        <f t="shared" si="54"/>
        <v>0.39818205757966485</v>
      </c>
      <c r="P43" s="156">
        <f t="shared" si="54"/>
        <v>0.39818205757966485</v>
      </c>
      <c r="Q43" s="156">
        <f t="shared" si="54"/>
        <v>0.39818205757966485</v>
      </c>
      <c r="R43" s="156">
        <f t="shared" si="54"/>
        <v>0.39818205757966485</v>
      </c>
      <c r="S43" s="156">
        <f t="shared" si="54"/>
        <v>0.39818205757966485</v>
      </c>
      <c r="T43" s="156">
        <f t="shared" si="54"/>
        <v>0.39818205757966485</v>
      </c>
      <c r="U43" s="156">
        <f t="shared" si="54"/>
        <v>0.39818205757966485</v>
      </c>
      <c r="V43" s="156">
        <f t="shared" si="54"/>
        <v>0.39818205757966485</v>
      </c>
      <c r="W43" s="156">
        <f t="shared" si="54"/>
        <v>0.39818205757966485</v>
      </c>
      <c r="X43" s="156">
        <f t="shared" si="54"/>
        <v>0.39818205757966485</v>
      </c>
      <c r="Y43" s="156">
        <f t="shared" si="54"/>
        <v>0.39818205757966485</v>
      </c>
      <c r="Z43" s="156">
        <f t="shared" si="54"/>
        <v>0.39818205757966485</v>
      </c>
      <c r="AA43" s="156">
        <f t="shared" si="54"/>
        <v>0.39818205757966485</v>
      </c>
      <c r="AB43" s="156">
        <f t="shared" si="54"/>
        <v>0.39818205757966485</v>
      </c>
      <c r="AC43" s="156">
        <f t="shared" si="54"/>
        <v>0.39818205757966485</v>
      </c>
      <c r="AD43" s="156">
        <f t="shared" si="54"/>
        <v>0.39818205757966485</v>
      </c>
      <c r="AE43" s="156">
        <f t="shared" si="54"/>
        <v>0.39818205757966485</v>
      </c>
    </row>
    <row r="44" spans="1:32">
      <c r="B44" s="2" t="s">
        <v>99</v>
      </c>
      <c r="C44">
        <f>SUMPRODUCT(I57:I106,$B$57:$B$106)</f>
        <v>0.22394783888375602</v>
      </c>
      <c r="D44">
        <f>SUMPRODUCT(U$57:U$106,$B$57:$B$106)</f>
        <v>0.21484937983576768</v>
      </c>
      <c r="E44">
        <f>SUMPRODUCT(AG$57:AG$106,$B$57:$B$106)</f>
        <v>0.2149627790115605</v>
      </c>
      <c r="F44">
        <f>SUMPRODUCT(AS$57:AS$106,$B$57:$B$106)</f>
        <v>0.21470025499546477</v>
      </c>
      <c r="G44">
        <f>SUMPRODUCT(BE$57:BE$106,$B$57:$B$106)</f>
        <v>0.21550776797407081</v>
      </c>
      <c r="H44">
        <f>SUMPRODUCT(BQ$57:BQ$106,$B$57:$B$106)</f>
        <v>0.22059211858870639</v>
      </c>
      <c r="I44">
        <f>SUMPRODUCT(CC$57:CC$106,$B$57:$B$106)</f>
        <v>0.23793061655658398</v>
      </c>
      <c r="J44">
        <f>SUMPRODUCT(CO$57:CO$106,$B$57:$B$106)</f>
        <v>0.24357768985908729</v>
      </c>
      <c r="K44">
        <f>SUMPRODUCT(DA$57:DA$106,$B$57:$B$106)</f>
        <v>0.25830475093822414</v>
      </c>
      <c r="L44" s="156">
        <f t="shared" si="55"/>
        <v>0.25830475093822414</v>
      </c>
      <c r="M44" s="156">
        <f t="shared" si="54"/>
        <v>0.25830475093822414</v>
      </c>
      <c r="N44" s="156">
        <f t="shared" si="54"/>
        <v>0.25830475093822414</v>
      </c>
      <c r="O44" s="156">
        <f t="shared" si="54"/>
        <v>0.25830475093822414</v>
      </c>
      <c r="P44" s="156">
        <f t="shared" si="54"/>
        <v>0.25830475093822414</v>
      </c>
      <c r="Q44" s="156">
        <f t="shared" si="54"/>
        <v>0.25830475093822414</v>
      </c>
      <c r="R44" s="156">
        <f t="shared" si="54"/>
        <v>0.25830475093822414</v>
      </c>
      <c r="S44" s="156">
        <f t="shared" si="54"/>
        <v>0.25830475093822414</v>
      </c>
      <c r="T44" s="156">
        <f t="shared" si="54"/>
        <v>0.25830475093822414</v>
      </c>
      <c r="U44" s="156">
        <f t="shared" si="54"/>
        <v>0.25830475093822414</v>
      </c>
      <c r="V44" s="156">
        <f t="shared" si="54"/>
        <v>0.25830475093822414</v>
      </c>
      <c r="W44" s="156">
        <f t="shared" si="54"/>
        <v>0.25830475093822414</v>
      </c>
      <c r="X44" s="156">
        <f t="shared" si="54"/>
        <v>0.25830475093822414</v>
      </c>
      <c r="Y44" s="156">
        <f t="shared" si="54"/>
        <v>0.25830475093822414</v>
      </c>
      <c r="Z44" s="156">
        <f t="shared" si="54"/>
        <v>0.25830475093822414</v>
      </c>
      <c r="AA44" s="156">
        <f t="shared" si="54"/>
        <v>0.25830475093822414</v>
      </c>
      <c r="AB44" s="156">
        <f t="shared" si="54"/>
        <v>0.25830475093822414</v>
      </c>
      <c r="AC44" s="156">
        <f t="shared" si="54"/>
        <v>0.25830475093822414</v>
      </c>
      <c r="AD44" s="156">
        <f t="shared" si="54"/>
        <v>0.25830475093822414</v>
      </c>
      <c r="AE44" s="156">
        <f t="shared" si="54"/>
        <v>0.25830475093822414</v>
      </c>
    </row>
    <row r="45" spans="1:32">
      <c r="B45" s="2" t="s">
        <v>109</v>
      </c>
      <c r="C45">
        <f>SUMPRODUCT(J57:J106,$B$57:$B$106)</f>
        <v>1.0116569935399785E-4</v>
      </c>
      <c r="D45">
        <f>SUMPRODUCT(V$57:V$106,$B$57:$B$106)</f>
        <v>2.8997300431062728E-4</v>
      </c>
      <c r="E45">
        <f>SUMPRODUCT(AH$57:AH$106,$B$57:$B$106)</f>
        <v>2.4570577518135864E-2</v>
      </c>
      <c r="F45">
        <f>SUMPRODUCT(AT$57:AT$106,$B$57:$B$106)</f>
        <v>3.9647945105719284E-2</v>
      </c>
      <c r="G45">
        <f>SUMPRODUCT(BF$57:BF$106,$B$57:$B$106)</f>
        <v>4.8563346266262526E-2</v>
      </c>
      <c r="H45">
        <f>SUMPRODUCT(BR$57:BR$106,$B$57:$B$106)</f>
        <v>5.3412837192443663E-2</v>
      </c>
      <c r="I45">
        <f>SUMPRODUCT(CD$57:CD$106,$B$57:$B$106)</f>
        <v>5.9124249033208343E-2</v>
      </c>
      <c r="J45">
        <f>SUMPRODUCT(CP$57:CP$106,$B$57:$B$106)</f>
        <v>5.998287624411161E-2</v>
      </c>
      <c r="K45">
        <f>SUMPRODUCT(DB$57:DB$106,$B$57:$B$106)</f>
        <v>6.3586111902007747E-2</v>
      </c>
      <c r="L45" s="156">
        <f t="shared" si="55"/>
        <v>6.3586111902007747E-2</v>
      </c>
      <c r="M45" s="156">
        <f t="shared" si="54"/>
        <v>6.3586111902007747E-2</v>
      </c>
      <c r="N45" s="156">
        <f t="shared" si="54"/>
        <v>6.3586111902007747E-2</v>
      </c>
      <c r="O45" s="156">
        <f t="shared" si="54"/>
        <v>6.3586111902007747E-2</v>
      </c>
      <c r="P45" s="156">
        <f t="shared" si="54"/>
        <v>6.3586111902007747E-2</v>
      </c>
      <c r="Q45" s="156">
        <f t="shared" si="54"/>
        <v>6.3586111902007747E-2</v>
      </c>
      <c r="R45" s="156">
        <f t="shared" si="54"/>
        <v>6.3586111902007747E-2</v>
      </c>
      <c r="S45" s="156">
        <f t="shared" si="54"/>
        <v>6.3586111902007747E-2</v>
      </c>
      <c r="T45" s="156">
        <f t="shared" si="54"/>
        <v>6.3586111902007747E-2</v>
      </c>
      <c r="U45" s="156">
        <f t="shared" si="54"/>
        <v>6.3586111902007747E-2</v>
      </c>
      <c r="V45" s="156">
        <f t="shared" si="54"/>
        <v>6.3586111902007747E-2</v>
      </c>
      <c r="W45" s="156">
        <f t="shared" si="54"/>
        <v>6.3586111902007747E-2</v>
      </c>
      <c r="X45" s="156">
        <f t="shared" si="54"/>
        <v>6.3586111902007747E-2</v>
      </c>
      <c r="Y45" s="156">
        <f t="shared" si="54"/>
        <v>6.3586111902007747E-2</v>
      </c>
      <c r="Z45" s="156">
        <f t="shared" si="54"/>
        <v>6.3586111902007747E-2</v>
      </c>
      <c r="AA45" s="156">
        <f t="shared" si="54"/>
        <v>6.3586111902007747E-2</v>
      </c>
      <c r="AB45" s="156">
        <f t="shared" si="54"/>
        <v>6.3586111902007747E-2</v>
      </c>
      <c r="AC45" s="156">
        <f t="shared" si="54"/>
        <v>6.3586111902007747E-2</v>
      </c>
      <c r="AD45" s="156">
        <f t="shared" si="54"/>
        <v>6.3586111902007747E-2</v>
      </c>
      <c r="AE45" s="156">
        <f t="shared" si="54"/>
        <v>6.3586111902007747E-2</v>
      </c>
    </row>
    <row r="46" spans="1:32">
      <c r="B46" s="2" t="s">
        <v>106</v>
      </c>
      <c r="C46">
        <f>SUMPRODUCT(K57:K106,$B$57:$B$106)</f>
        <v>2.6721515083242935E-3</v>
      </c>
      <c r="D46">
        <f>SUMPRODUCT(W$57:W$106,$B$57:$B$106)</f>
        <v>3.0829499906996718E-3</v>
      </c>
      <c r="E46">
        <f>SUMPRODUCT(AI$57:AI$106,$B$57:$B$106)</f>
        <v>3.1905405902071492E-3</v>
      </c>
      <c r="F46">
        <f>SUMPRODUCT(AU$57:AU$106,$B$57:$B$106)</f>
        <v>2.6083038696705467E-3</v>
      </c>
      <c r="G46">
        <f>SUMPRODUCT(BG$57:BG$106,$B$57:$B$106)</f>
        <v>2.3728592857505766E-3</v>
      </c>
      <c r="H46">
        <f>SUMPRODUCT(BS$57:BS$106,$B$57:$B$106)</f>
        <v>2.3586906800347374E-3</v>
      </c>
      <c r="I46">
        <f>SUMPRODUCT(CE$57:CE$106,$B$57:$B$106)</f>
        <v>2.5288389223284656E-3</v>
      </c>
      <c r="J46">
        <f>SUMPRODUCT(CQ$57:CQ$106,$B$57:$B$106)</f>
        <v>2.5666071158020436E-3</v>
      </c>
      <c r="K46">
        <f>SUMPRODUCT(DC$57:DC$106,$B$57:$B$106)</f>
        <v>2.2017576391820388E-3</v>
      </c>
      <c r="L46" s="156">
        <f t="shared" si="55"/>
        <v>2.2017576391820388E-3</v>
      </c>
      <c r="M46" s="156">
        <f t="shared" si="54"/>
        <v>2.2017576391820388E-3</v>
      </c>
      <c r="N46" s="156">
        <f t="shared" si="54"/>
        <v>2.2017576391820388E-3</v>
      </c>
      <c r="O46" s="156">
        <f t="shared" si="54"/>
        <v>2.2017576391820388E-3</v>
      </c>
      <c r="P46" s="156">
        <f t="shared" si="54"/>
        <v>2.2017576391820388E-3</v>
      </c>
      <c r="Q46" s="156">
        <f t="shared" si="54"/>
        <v>2.2017576391820388E-3</v>
      </c>
      <c r="R46" s="156">
        <f t="shared" si="54"/>
        <v>2.2017576391820388E-3</v>
      </c>
      <c r="S46" s="156">
        <f t="shared" si="54"/>
        <v>2.2017576391820388E-3</v>
      </c>
      <c r="T46" s="156">
        <f t="shared" si="54"/>
        <v>2.2017576391820388E-3</v>
      </c>
      <c r="U46" s="156">
        <f t="shared" si="54"/>
        <v>2.2017576391820388E-3</v>
      </c>
      <c r="V46" s="156">
        <f t="shared" si="54"/>
        <v>2.2017576391820388E-3</v>
      </c>
      <c r="W46" s="156">
        <f t="shared" si="54"/>
        <v>2.2017576391820388E-3</v>
      </c>
      <c r="X46" s="156">
        <f t="shared" si="54"/>
        <v>2.2017576391820388E-3</v>
      </c>
      <c r="Y46" s="156">
        <f t="shared" si="54"/>
        <v>2.2017576391820388E-3</v>
      </c>
      <c r="Z46" s="156">
        <f t="shared" si="54"/>
        <v>2.2017576391820388E-3</v>
      </c>
      <c r="AA46" s="156">
        <f t="shared" si="54"/>
        <v>2.2017576391820388E-3</v>
      </c>
      <c r="AB46" s="156">
        <f t="shared" si="54"/>
        <v>2.2017576391820388E-3</v>
      </c>
      <c r="AC46" s="156">
        <f t="shared" si="54"/>
        <v>2.2017576391820388E-3</v>
      </c>
      <c r="AD46" s="156">
        <f t="shared" si="54"/>
        <v>2.2017576391820388E-3</v>
      </c>
      <c r="AE46" s="156">
        <f t="shared" si="54"/>
        <v>2.2017576391820388E-3</v>
      </c>
    </row>
    <row r="47" spans="1:32">
      <c r="B47" s="2" t="s">
        <v>100</v>
      </c>
      <c r="C47">
        <f>SUMPRODUCT(L57:L106,$B$57:$B$106)</f>
        <v>9.4622622091104155E-3</v>
      </c>
      <c r="D47">
        <f>SUMPRODUCT(X$57:X$106,$B$57:$B$106)</f>
        <v>1.0634901721345463E-2</v>
      </c>
      <c r="E47">
        <f>SUMPRODUCT(AJ$57:AJ$106,$B$57:$B$106)</f>
        <v>1.1124319414821613E-2</v>
      </c>
      <c r="F47">
        <f>SUMPRODUCT(AV$57:AV$106,$B$57:$B$106)</f>
        <v>1.2057276782061664E-2</v>
      </c>
      <c r="G47">
        <f>SUMPRODUCT(BH$57:BH$106,$B$57:$B$106)</f>
        <v>1.2022076084140304E-2</v>
      </c>
      <c r="H47">
        <f>SUMPRODUCT(BT$57:BT$106,$B$57:$B$106)</f>
        <v>1.2355383901137289E-2</v>
      </c>
      <c r="I47">
        <f>SUMPRODUCT(CF$57:CF$106,$B$57:$B$106)</f>
        <v>1.3324121403173361E-2</v>
      </c>
      <c r="J47">
        <f>SUMPRODUCT(CR$57:CR$106,$B$57:$B$106)</f>
        <v>1.4651056362939712E-2</v>
      </c>
      <c r="K47">
        <f>SUMPRODUCT(DD$57:DD$106,$B$57:$B$106)</f>
        <v>1.8322863487271891E-2</v>
      </c>
      <c r="L47" s="156">
        <f t="shared" si="55"/>
        <v>1.8322863487271891E-2</v>
      </c>
      <c r="M47" s="156">
        <f t="shared" si="54"/>
        <v>1.8322863487271891E-2</v>
      </c>
      <c r="N47" s="156">
        <f t="shared" si="54"/>
        <v>1.8322863487271891E-2</v>
      </c>
      <c r="O47" s="156">
        <f t="shared" si="54"/>
        <v>1.8322863487271891E-2</v>
      </c>
      <c r="P47" s="156">
        <f t="shared" si="54"/>
        <v>1.8322863487271891E-2</v>
      </c>
      <c r="Q47" s="156">
        <f t="shared" si="54"/>
        <v>1.8322863487271891E-2</v>
      </c>
      <c r="R47" s="156">
        <f t="shared" si="54"/>
        <v>1.8322863487271891E-2</v>
      </c>
      <c r="S47" s="156">
        <f t="shared" si="54"/>
        <v>1.8322863487271891E-2</v>
      </c>
      <c r="T47" s="156">
        <f t="shared" si="54"/>
        <v>1.8322863487271891E-2</v>
      </c>
      <c r="U47" s="156">
        <f t="shared" si="54"/>
        <v>1.8322863487271891E-2</v>
      </c>
      <c r="V47" s="156">
        <f t="shared" si="54"/>
        <v>1.8322863487271891E-2</v>
      </c>
      <c r="W47" s="156">
        <f t="shared" si="54"/>
        <v>1.8322863487271891E-2</v>
      </c>
      <c r="X47" s="156">
        <f t="shared" si="54"/>
        <v>1.8322863487271891E-2</v>
      </c>
      <c r="Y47" s="156">
        <f t="shared" si="54"/>
        <v>1.8322863487271891E-2</v>
      </c>
      <c r="Z47" s="156">
        <f t="shared" si="54"/>
        <v>1.8322863487271891E-2</v>
      </c>
      <c r="AA47" s="156">
        <f t="shared" si="54"/>
        <v>1.8322863487271891E-2</v>
      </c>
      <c r="AB47" s="156">
        <f t="shared" si="54"/>
        <v>1.8322863487271891E-2</v>
      </c>
      <c r="AC47" s="156">
        <f t="shared" si="54"/>
        <v>1.8322863487271891E-2</v>
      </c>
      <c r="AD47" s="156">
        <f t="shared" si="54"/>
        <v>1.8322863487271891E-2</v>
      </c>
      <c r="AE47" s="156">
        <f t="shared" si="54"/>
        <v>1.8322863487271891E-2</v>
      </c>
    </row>
    <row r="48" spans="1:32">
      <c r="B48" s="2" t="s">
        <v>102</v>
      </c>
      <c r="C48">
        <f>SUMPRODUCT(N57:N106,$B$57:$B$106)</f>
        <v>6.3170014737086277E-2</v>
      </c>
      <c r="D48">
        <f>SUMPRODUCT(Z$57:Z$106,$B$57:$B$106)</f>
        <v>9.3297771663595153E-2</v>
      </c>
      <c r="E48">
        <f>SUMPRODUCT(AL$57:AL$106,$B$57:$B$106)</f>
        <v>9.3789319745942956E-2</v>
      </c>
      <c r="F48">
        <f>SUMPRODUCT(AX$57:AX$106,$B$57:$B$106)</f>
        <v>9.2949760568116852E-2</v>
      </c>
      <c r="G48">
        <f>SUMPRODUCT(BJ$57:BJ$106,$B$57:$B$106)</f>
        <v>9.1757289202318154E-2</v>
      </c>
      <c r="H48">
        <f>SUMPRODUCT(BV$57:BV$106,$B$57:$B$106)</f>
        <v>9.5199372501494295E-2</v>
      </c>
      <c r="I48">
        <f>SUMPRODUCT(CH$57:CH$106,$B$57:$B$106)</f>
        <v>0.15653108356437598</v>
      </c>
      <c r="J48">
        <f>SUMPRODUCT(CT$57:CT$106,$B$57:$B$106)</f>
        <v>0.16112190997908782</v>
      </c>
      <c r="K48">
        <f>SUMPRODUCT(DF$57:DF$106,$B$57:$B$106)</f>
        <v>0.1777115974942004</v>
      </c>
      <c r="L48" s="156">
        <f t="shared" si="55"/>
        <v>0.1777115974942004</v>
      </c>
      <c r="M48" s="156">
        <f t="shared" si="54"/>
        <v>0.1777115974942004</v>
      </c>
      <c r="N48" s="156">
        <f t="shared" si="54"/>
        <v>0.1777115974942004</v>
      </c>
      <c r="O48" s="156">
        <f t="shared" si="54"/>
        <v>0.1777115974942004</v>
      </c>
      <c r="P48" s="156">
        <f t="shared" si="54"/>
        <v>0.1777115974942004</v>
      </c>
      <c r="Q48" s="156">
        <f t="shared" si="54"/>
        <v>0.1777115974942004</v>
      </c>
      <c r="R48" s="156">
        <f t="shared" si="54"/>
        <v>0.1777115974942004</v>
      </c>
      <c r="S48" s="156">
        <f t="shared" si="54"/>
        <v>0.1777115974942004</v>
      </c>
      <c r="T48" s="156">
        <f t="shared" si="54"/>
        <v>0.1777115974942004</v>
      </c>
      <c r="U48" s="156">
        <f t="shared" si="54"/>
        <v>0.1777115974942004</v>
      </c>
      <c r="V48" s="156">
        <f t="shared" si="54"/>
        <v>0.1777115974942004</v>
      </c>
      <c r="W48" s="156">
        <f t="shared" si="54"/>
        <v>0.1777115974942004</v>
      </c>
      <c r="X48" s="156">
        <f t="shared" si="54"/>
        <v>0.1777115974942004</v>
      </c>
      <c r="Y48" s="156">
        <f t="shared" si="54"/>
        <v>0.1777115974942004</v>
      </c>
      <c r="Z48" s="156">
        <f t="shared" si="54"/>
        <v>0.1777115974942004</v>
      </c>
      <c r="AA48" s="156">
        <f t="shared" si="54"/>
        <v>0.1777115974942004</v>
      </c>
      <c r="AB48" s="156">
        <f t="shared" si="54"/>
        <v>0.1777115974942004</v>
      </c>
      <c r="AC48" s="156">
        <f t="shared" si="54"/>
        <v>0.1777115974942004</v>
      </c>
      <c r="AD48" s="156">
        <f t="shared" si="54"/>
        <v>0.1777115974942004</v>
      </c>
      <c r="AE48" s="156">
        <f t="shared" si="54"/>
        <v>0.1777115974942004</v>
      </c>
    </row>
    <row r="49" spans="1:110">
      <c r="B49" s="1"/>
    </row>
    <row r="50" spans="1:110">
      <c r="B50" s="1"/>
      <c r="C50" s="160">
        <f>SUM(C39:C48)</f>
        <v>1</v>
      </c>
      <c r="D50" s="160">
        <f>SUM(D39:D48)</f>
        <v>1.0000000000000002</v>
      </c>
      <c r="E50" s="160">
        <f>SUM(E39:E48)</f>
        <v>1</v>
      </c>
      <c r="F50" s="160">
        <f>SUM(F39:F48)</f>
        <v>1</v>
      </c>
      <c r="G50" s="160">
        <f t="shared" ref="G50:K50" si="56">SUM(G39:G48)</f>
        <v>1</v>
      </c>
      <c r="H50" s="160">
        <f t="shared" si="56"/>
        <v>1.0000000000000002</v>
      </c>
      <c r="I50" s="160">
        <f t="shared" si="56"/>
        <v>1.0000000000000002</v>
      </c>
      <c r="J50" s="160">
        <f t="shared" si="56"/>
        <v>1</v>
      </c>
      <c r="K50" s="160">
        <f t="shared" si="56"/>
        <v>1.0000000000000002</v>
      </c>
      <c r="L50" s="160">
        <f t="shared" si="55"/>
        <v>1.0000000000000002</v>
      </c>
      <c r="M50" s="160">
        <f t="shared" si="54"/>
        <v>1.0000000000000002</v>
      </c>
      <c r="N50" s="160">
        <f t="shared" si="54"/>
        <v>1.0000000000000002</v>
      </c>
      <c r="O50" s="160">
        <f t="shared" si="54"/>
        <v>1.0000000000000002</v>
      </c>
      <c r="P50" s="160">
        <f t="shared" si="54"/>
        <v>1.0000000000000002</v>
      </c>
      <c r="Q50" s="160">
        <f t="shared" si="54"/>
        <v>1.0000000000000002</v>
      </c>
      <c r="R50" s="160">
        <f t="shared" si="54"/>
        <v>1.0000000000000002</v>
      </c>
      <c r="S50" s="160">
        <f t="shared" si="54"/>
        <v>1.0000000000000002</v>
      </c>
      <c r="T50" s="160">
        <f t="shared" si="54"/>
        <v>1.0000000000000002</v>
      </c>
      <c r="U50" s="160">
        <f t="shared" si="54"/>
        <v>1.0000000000000002</v>
      </c>
      <c r="V50" s="160">
        <f t="shared" si="54"/>
        <v>1.0000000000000002</v>
      </c>
      <c r="W50" s="160">
        <f t="shared" si="54"/>
        <v>1.0000000000000002</v>
      </c>
      <c r="X50" s="160">
        <f t="shared" si="54"/>
        <v>1.0000000000000002</v>
      </c>
      <c r="Y50" s="160">
        <f t="shared" si="54"/>
        <v>1.0000000000000002</v>
      </c>
      <c r="Z50" s="160">
        <f t="shared" si="54"/>
        <v>1.0000000000000002</v>
      </c>
      <c r="AA50" s="160">
        <f t="shared" si="54"/>
        <v>1.0000000000000002</v>
      </c>
      <c r="AB50" s="160">
        <f t="shared" si="54"/>
        <v>1.0000000000000002</v>
      </c>
      <c r="AC50" s="160">
        <f t="shared" si="54"/>
        <v>1.0000000000000002</v>
      </c>
      <c r="AD50" s="160">
        <f t="shared" si="54"/>
        <v>1.0000000000000002</v>
      </c>
      <c r="AE50" s="160">
        <f t="shared" si="54"/>
        <v>1.0000000000000002</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0.12270142574946891</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0.1259312134985438</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2.4182948381132982E-2</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0.18769915865061723</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0.10207151341327166</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0.43741374030696545</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28018099</v>
      </c>
      <c r="D2" s="91">
        <f>SUMIFS('EIA_State Elec Profiles'!$D:$D,'EIA_State Elec Profiles'!$A:$A,About!$B$1,'EIA_State Elec Profiles'!$B:$B,$A2)</f>
        <v>22085730</v>
      </c>
      <c r="E2" s="91">
        <f>SUMIFS('EIA_State Elec Profiles'!$C:$C,'EIA_State Elec Profiles'!$A:$A,About!$B$1,'EIA_State Elec Profiles'!$B:$B,$A2)</f>
        <v>30527357</v>
      </c>
      <c r="F2" s="91">
        <f>E2</f>
        <v>30527357</v>
      </c>
      <c r="G2" s="91">
        <f t="shared" ref="G2:AH2" si="0">F2</f>
        <v>30527357</v>
      </c>
      <c r="H2" s="91">
        <f t="shared" si="0"/>
        <v>30527357</v>
      </c>
      <c r="I2" s="91">
        <f t="shared" si="0"/>
        <v>30527357</v>
      </c>
      <c r="J2" s="91">
        <f t="shared" si="0"/>
        <v>30527357</v>
      </c>
      <c r="K2" s="91">
        <f t="shared" si="0"/>
        <v>30527357</v>
      </c>
      <c r="L2" s="91">
        <f t="shared" si="0"/>
        <v>30527357</v>
      </c>
      <c r="M2" s="91">
        <f t="shared" si="0"/>
        <v>30527357</v>
      </c>
      <c r="N2" s="91">
        <f t="shared" si="0"/>
        <v>30527357</v>
      </c>
      <c r="O2" s="91">
        <f t="shared" si="0"/>
        <v>30527357</v>
      </c>
      <c r="P2" s="91">
        <f t="shared" si="0"/>
        <v>30527357</v>
      </c>
      <c r="Q2" s="91">
        <f t="shared" si="0"/>
        <v>30527357</v>
      </c>
      <c r="R2" s="91">
        <f t="shared" si="0"/>
        <v>30527357</v>
      </c>
      <c r="S2" s="91">
        <f t="shared" si="0"/>
        <v>30527357</v>
      </c>
      <c r="T2" s="91">
        <f t="shared" si="0"/>
        <v>30527357</v>
      </c>
      <c r="U2" s="91">
        <f t="shared" si="0"/>
        <v>30527357</v>
      </c>
      <c r="V2" s="91">
        <f t="shared" si="0"/>
        <v>30527357</v>
      </c>
      <c r="W2" s="91">
        <f t="shared" si="0"/>
        <v>30527357</v>
      </c>
      <c r="X2" s="91">
        <f t="shared" si="0"/>
        <v>30527357</v>
      </c>
      <c r="Y2" s="91">
        <f t="shared" si="0"/>
        <v>30527357</v>
      </c>
      <c r="Z2" s="91">
        <f t="shared" si="0"/>
        <v>30527357</v>
      </c>
      <c r="AA2" s="91">
        <f t="shared" si="0"/>
        <v>30527357</v>
      </c>
      <c r="AB2" s="91">
        <f t="shared" si="0"/>
        <v>30527357</v>
      </c>
      <c r="AC2" s="91">
        <f t="shared" si="0"/>
        <v>30527357</v>
      </c>
      <c r="AD2" s="91">
        <f t="shared" si="0"/>
        <v>30527357</v>
      </c>
      <c r="AE2" s="91">
        <f t="shared" si="0"/>
        <v>30527357</v>
      </c>
      <c r="AF2" s="91">
        <f t="shared" si="0"/>
        <v>30527357</v>
      </c>
      <c r="AG2" s="91">
        <f t="shared" si="0"/>
        <v>30527357</v>
      </c>
      <c r="AH2" s="91">
        <f t="shared" si="0"/>
        <v>30527357</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22085730</v>
      </c>
      <c r="C2">
        <f>exports!E2</f>
        <v>30527357</v>
      </c>
      <c r="D2">
        <f>exports!F2</f>
        <v>30527357</v>
      </c>
      <c r="E2">
        <f>exports!G2</f>
        <v>30527357</v>
      </c>
      <c r="F2">
        <f>exports!H2</f>
        <v>30527357</v>
      </c>
      <c r="G2">
        <f>exports!I2</f>
        <v>30527357</v>
      </c>
      <c r="H2">
        <f>exports!J2</f>
        <v>30527357</v>
      </c>
      <c r="I2">
        <f>exports!K2</f>
        <v>30527357</v>
      </c>
      <c r="J2">
        <f>exports!L2</f>
        <v>30527357</v>
      </c>
      <c r="K2">
        <f>exports!M2</f>
        <v>30527357</v>
      </c>
      <c r="L2">
        <f>exports!N2</f>
        <v>30527357</v>
      </c>
      <c r="M2">
        <f>exports!O2</f>
        <v>30527357</v>
      </c>
      <c r="N2">
        <f>exports!P2</f>
        <v>30527357</v>
      </c>
      <c r="O2">
        <f>exports!Q2</f>
        <v>30527357</v>
      </c>
      <c r="P2">
        <f>exports!R2</f>
        <v>30527357</v>
      </c>
      <c r="Q2">
        <f>exports!S2</f>
        <v>30527357</v>
      </c>
      <c r="R2">
        <f>exports!T2</f>
        <v>30527357</v>
      </c>
      <c r="S2">
        <f>exports!U2</f>
        <v>30527357</v>
      </c>
      <c r="T2">
        <f>exports!V2</f>
        <v>30527357</v>
      </c>
      <c r="U2">
        <f>exports!W2</f>
        <v>30527357</v>
      </c>
      <c r="V2">
        <f>exports!X2</f>
        <v>30527357</v>
      </c>
      <c r="W2">
        <f>exports!Y2</f>
        <v>30527357</v>
      </c>
      <c r="X2">
        <f>exports!Z2</f>
        <v>30527357</v>
      </c>
      <c r="Y2">
        <f>exports!AA2</f>
        <v>30527357</v>
      </c>
      <c r="Z2">
        <f>exports!AB2</f>
        <v>30527357</v>
      </c>
      <c r="AA2">
        <f>exports!AC2</f>
        <v>30527357</v>
      </c>
      <c r="AB2">
        <f>exports!AD2</f>
        <v>30527357</v>
      </c>
      <c r="AC2">
        <f>exports!AE2</f>
        <v>30527357</v>
      </c>
      <c r="AD2">
        <f>exports!AF2</f>
        <v>30527357</v>
      </c>
      <c r="AE2">
        <f>exports!AG2</f>
        <v>30527357</v>
      </c>
      <c r="AF2">
        <f>exports!AH2</f>
        <v>30527357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43.795309598616619</v>
      </c>
      <c r="C2" s="12">
        <f>SUMIFS('State Generation Costs Calcs'!C105:C155,'State Generation Costs Calcs'!$A$105:$A$155,About!$B$2)*About!$A$59</f>
        <v>42.941263809232709</v>
      </c>
      <c r="D2" s="12">
        <f>SUMIFS('State Generation Costs Calcs'!D105:D155,'State Generation Costs Calcs'!$A$105:$A$155,About!$B$2)*About!$A$59</f>
        <v>42.143591773124953</v>
      </c>
      <c r="E2" s="12">
        <f>SUMIFS('State Generation Costs Calcs'!E105:E155,'State Generation Costs Calcs'!$A$105:$A$155,About!$B$2)*About!$A$59</f>
        <v>41.487612831658936</v>
      </c>
      <c r="F2" s="12">
        <f>SUMIFS('State Generation Costs Calcs'!F105:F155,'State Generation Costs Calcs'!$A$105:$A$155,About!$B$2)*About!$A$59</f>
        <v>41.307575519272355</v>
      </c>
      <c r="G2" s="12">
        <f>SUMIFS('State Generation Costs Calcs'!G105:G155,'State Generation Costs Calcs'!$A$105:$A$155,About!$B$2)*About!$A$59</f>
        <v>41.364369238052852</v>
      </c>
      <c r="H2" s="12">
        <f>SUMIFS('State Generation Costs Calcs'!H105:H155,'State Generation Costs Calcs'!$A$105:$A$155,About!$B$2)*About!$A$59</f>
        <v>41.757073554721231</v>
      </c>
      <c r="I2" s="12">
        <f>SUMIFS('State Generation Costs Calcs'!I105:I155,'State Generation Costs Calcs'!$A$105:$A$155,About!$B$2)*About!$A$59</f>
        <v>42.11264799894289</v>
      </c>
      <c r="J2" s="12">
        <f>SUMIFS('State Generation Costs Calcs'!J105:J155,'State Generation Costs Calcs'!$A$105:$A$155,About!$B$2)*About!$A$59</f>
        <v>41.923792815717746</v>
      </c>
      <c r="K2" s="12">
        <f>SUMIFS('State Generation Costs Calcs'!K105:K155,'State Generation Costs Calcs'!$A$105:$A$155,About!$B$2)*About!$A$59</f>
        <v>41.372880260044873</v>
      </c>
      <c r="L2" s="12">
        <f>SUMIFS('State Generation Costs Calcs'!L105:L155,'State Generation Costs Calcs'!$A$105:$A$155,About!$B$2)*About!$A$59</f>
        <v>40.740503817472202</v>
      </c>
      <c r="M2" s="12">
        <f>SUMIFS('State Generation Costs Calcs'!M105:M155,'State Generation Costs Calcs'!$A$105:$A$155,About!$B$2)*About!$A$59</f>
        <v>40.185358641237492</v>
      </c>
      <c r="N2" s="12">
        <f>SUMIFS('State Generation Costs Calcs'!N105:N155,'State Generation Costs Calcs'!$A$105:$A$155,About!$B$2)*About!$A$59</f>
        <v>39.597587393460202</v>
      </c>
      <c r="O2" s="12">
        <f>SUMIFS('State Generation Costs Calcs'!O105:O155,'State Generation Costs Calcs'!$A$105:$A$155,About!$B$2)*About!$A$59</f>
        <v>39.287777049397889</v>
      </c>
      <c r="P2" s="12">
        <f>SUMIFS('State Generation Costs Calcs'!P105:P155,'State Generation Costs Calcs'!$A$105:$A$155,About!$B$2)*About!$A$59</f>
        <v>39.210697694452008</v>
      </c>
      <c r="Q2" s="12">
        <f>SUMIFS('State Generation Costs Calcs'!Q105:Q155,'State Generation Costs Calcs'!$A$105:$A$155,About!$B$2)*About!$A$59</f>
        <v>38.856382342050303</v>
      </c>
      <c r="R2" s="12">
        <f>SUMIFS('State Generation Costs Calcs'!R105:R155,'State Generation Costs Calcs'!$A$105:$A$155,About!$B$2)*About!$A$59</f>
        <v>38.426762328801949</v>
      </c>
      <c r="S2" s="12">
        <f>SUMIFS('State Generation Costs Calcs'!S105:S155,'State Generation Costs Calcs'!$A$105:$A$155,About!$B$2)*About!$A$59</f>
        <v>38.121338407233793</v>
      </c>
      <c r="T2" s="12">
        <f>SUMIFS('State Generation Costs Calcs'!T105:T155,'State Generation Costs Calcs'!$A$105:$A$155,About!$B$2)*About!$A$59</f>
        <v>37.994978258938012</v>
      </c>
      <c r="U2" s="12">
        <f>SUMIFS('State Generation Costs Calcs'!U105:U155,'State Generation Costs Calcs'!$A$105:$A$155,About!$B$2)*About!$A$59</f>
        <v>37.890251043659994</v>
      </c>
      <c r="V2" s="12">
        <f>SUMIFS('State Generation Costs Calcs'!V105:V155,'State Generation Costs Calcs'!$A$105:$A$155,About!$B$2)*About!$A$59</f>
        <v>37.490768296952474</v>
      </c>
      <c r="W2" s="12">
        <f>SUMIFS('State Generation Costs Calcs'!W105:W155,'State Generation Costs Calcs'!$A$105:$A$155,About!$B$2)*About!$A$59</f>
        <v>37.1245616078103</v>
      </c>
      <c r="X2" s="12">
        <f>SUMIFS('State Generation Costs Calcs'!X105:X155,'State Generation Costs Calcs'!$A$105:$A$155,About!$B$2)*About!$A$59</f>
        <v>36.917003849742777</v>
      </c>
      <c r="Y2" s="12">
        <f>SUMIFS('State Generation Costs Calcs'!Y105:Y155,'State Generation Costs Calcs'!$A$105:$A$155,About!$B$2)*About!$A$59</f>
        <v>36.683957870117375</v>
      </c>
      <c r="Z2" s="12">
        <f>SUMIFS('State Generation Costs Calcs'!Z105:Z155,'State Generation Costs Calcs'!$A$105:$A$155,About!$B$2)*About!$A$59</f>
        <v>36.547936209256434</v>
      </c>
      <c r="AA2" s="12">
        <f>SUMIFS('State Generation Costs Calcs'!AA105:AA155,'State Generation Costs Calcs'!$A$105:$A$155,About!$B$2)*About!$A$59</f>
        <v>36.450271143908047</v>
      </c>
      <c r="AB2" s="12">
        <f>SUMIFS('State Generation Costs Calcs'!AB105:AB155,'State Generation Costs Calcs'!$A$105:$A$155,About!$B$2)*About!$A$59</f>
        <v>36.302952028295529</v>
      </c>
      <c r="AC2" s="12">
        <f>SUMIFS('State Generation Costs Calcs'!AC105:AC155,'State Generation Costs Calcs'!$A$105:$A$155,About!$B$2)*About!$A$59</f>
        <v>36.306694181194196</v>
      </c>
      <c r="AD2" s="12">
        <f>SUMIFS('State Generation Costs Calcs'!AD105:AD155,'State Generation Costs Calcs'!$A$105:$A$155,About!$B$2)*About!$A$59</f>
        <v>36.342830728816459</v>
      </c>
      <c r="AE2" s="12">
        <f>SUMIFS('State Generation Costs Calcs'!AE105:AE155,'State Generation Costs Calcs'!$A$105:$A$155,About!$B$2)*About!$A$59</f>
        <v>36.299865489521615</v>
      </c>
      <c r="AF2" s="12">
        <f>SUMIFS('State Generation Costs Calcs'!AF105:AF155,'State Generation Costs Calcs'!$A$105:$A$155,About!$B$2)*About!$A$59</f>
        <v>36.27961698859464</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43.795309598616619</v>
      </c>
      <c r="C2" s="12">
        <f>SUMIFS('State Generation Costs Calcs'!C105:C155,'State Generation Costs Calcs'!$A$105:$A$155,About!$B$2)*About!$A$59</f>
        <v>42.941263809232709</v>
      </c>
      <c r="D2" s="12">
        <f>SUMIFS('State Generation Costs Calcs'!D105:D155,'State Generation Costs Calcs'!$A$105:$A$155,About!$B$2)*About!$A$59</f>
        <v>42.143591773124953</v>
      </c>
      <c r="E2" s="12">
        <f>SUMIFS('State Generation Costs Calcs'!E105:E155,'State Generation Costs Calcs'!$A$105:$A$155,About!$B$2)*About!$A$59</f>
        <v>41.487612831658936</v>
      </c>
      <c r="F2" s="12">
        <f>SUMIFS('State Generation Costs Calcs'!F105:F155,'State Generation Costs Calcs'!$A$105:$A$155,About!$B$2)*About!$A$59</f>
        <v>41.307575519272355</v>
      </c>
      <c r="G2" s="12">
        <f>SUMIFS('State Generation Costs Calcs'!G105:G155,'State Generation Costs Calcs'!$A$105:$A$155,About!$B$2)*About!$A$59</f>
        <v>41.364369238052852</v>
      </c>
      <c r="H2" s="12">
        <f>SUMIFS('State Generation Costs Calcs'!H105:H155,'State Generation Costs Calcs'!$A$105:$A$155,About!$B$2)*About!$A$59</f>
        <v>41.757073554721231</v>
      </c>
      <c r="I2" s="12">
        <f>SUMIFS('State Generation Costs Calcs'!I105:I155,'State Generation Costs Calcs'!$A$105:$A$155,About!$B$2)*About!$A$59</f>
        <v>42.11264799894289</v>
      </c>
      <c r="J2" s="12">
        <f>SUMIFS('State Generation Costs Calcs'!J105:J155,'State Generation Costs Calcs'!$A$105:$A$155,About!$B$2)*About!$A$59</f>
        <v>41.923792815717746</v>
      </c>
      <c r="K2" s="12">
        <f>SUMIFS('State Generation Costs Calcs'!K105:K155,'State Generation Costs Calcs'!$A$105:$A$155,About!$B$2)*About!$A$59</f>
        <v>41.372880260044873</v>
      </c>
      <c r="L2" s="12">
        <f>SUMIFS('State Generation Costs Calcs'!L105:L155,'State Generation Costs Calcs'!$A$105:$A$155,About!$B$2)*About!$A$59</f>
        <v>40.740503817472202</v>
      </c>
      <c r="M2" s="12">
        <f>SUMIFS('State Generation Costs Calcs'!M105:M155,'State Generation Costs Calcs'!$A$105:$A$155,About!$B$2)*About!$A$59</f>
        <v>40.185358641237492</v>
      </c>
      <c r="N2" s="12">
        <f>SUMIFS('State Generation Costs Calcs'!N105:N155,'State Generation Costs Calcs'!$A$105:$A$155,About!$B$2)*About!$A$59</f>
        <v>39.597587393460202</v>
      </c>
      <c r="O2" s="12">
        <f>SUMIFS('State Generation Costs Calcs'!O105:O155,'State Generation Costs Calcs'!$A$105:$A$155,About!$B$2)*About!$A$59</f>
        <v>39.287777049397889</v>
      </c>
      <c r="P2" s="12">
        <f>SUMIFS('State Generation Costs Calcs'!P105:P155,'State Generation Costs Calcs'!$A$105:$A$155,About!$B$2)*About!$A$59</f>
        <v>39.210697694452008</v>
      </c>
      <c r="Q2" s="12">
        <f>SUMIFS('State Generation Costs Calcs'!Q105:Q155,'State Generation Costs Calcs'!$A$105:$A$155,About!$B$2)*About!$A$59</f>
        <v>38.856382342050303</v>
      </c>
      <c r="R2" s="12">
        <f>SUMIFS('State Generation Costs Calcs'!R105:R155,'State Generation Costs Calcs'!$A$105:$A$155,About!$B$2)*About!$A$59</f>
        <v>38.426762328801949</v>
      </c>
      <c r="S2" s="12">
        <f>SUMIFS('State Generation Costs Calcs'!S105:S155,'State Generation Costs Calcs'!$A$105:$A$155,About!$B$2)*About!$A$59</f>
        <v>38.121338407233793</v>
      </c>
      <c r="T2" s="12">
        <f>SUMIFS('State Generation Costs Calcs'!T105:T155,'State Generation Costs Calcs'!$A$105:$A$155,About!$B$2)*About!$A$59</f>
        <v>37.994978258938012</v>
      </c>
      <c r="U2" s="12">
        <f>SUMIFS('State Generation Costs Calcs'!U105:U155,'State Generation Costs Calcs'!$A$105:$A$155,About!$B$2)*About!$A$59</f>
        <v>37.890251043659994</v>
      </c>
      <c r="V2" s="12">
        <f>SUMIFS('State Generation Costs Calcs'!V105:V155,'State Generation Costs Calcs'!$A$105:$A$155,About!$B$2)*About!$A$59</f>
        <v>37.490768296952474</v>
      </c>
      <c r="W2" s="12">
        <f>SUMIFS('State Generation Costs Calcs'!W105:W155,'State Generation Costs Calcs'!$A$105:$A$155,About!$B$2)*About!$A$59</f>
        <v>37.1245616078103</v>
      </c>
      <c r="X2" s="12">
        <f>SUMIFS('State Generation Costs Calcs'!X105:X155,'State Generation Costs Calcs'!$A$105:$A$155,About!$B$2)*About!$A$59</f>
        <v>36.917003849742777</v>
      </c>
      <c r="Y2" s="12">
        <f>SUMIFS('State Generation Costs Calcs'!Y105:Y155,'State Generation Costs Calcs'!$A$105:$A$155,About!$B$2)*About!$A$59</f>
        <v>36.683957870117375</v>
      </c>
      <c r="Z2" s="12">
        <f>SUMIFS('State Generation Costs Calcs'!Z105:Z155,'State Generation Costs Calcs'!$A$105:$A$155,About!$B$2)*About!$A$59</f>
        <v>36.547936209256434</v>
      </c>
      <c r="AA2" s="12">
        <f>SUMIFS('State Generation Costs Calcs'!AA105:AA155,'State Generation Costs Calcs'!$A$105:$A$155,About!$B$2)*About!$A$59</f>
        <v>36.450271143908047</v>
      </c>
      <c r="AB2" s="12">
        <f>SUMIFS('State Generation Costs Calcs'!AB105:AB155,'State Generation Costs Calcs'!$A$105:$A$155,About!$B$2)*About!$A$59</f>
        <v>36.302952028295529</v>
      </c>
      <c r="AC2" s="12">
        <f>SUMIFS('State Generation Costs Calcs'!AC105:AC155,'State Generation Costs Calcs'!$A$105:$A$155,About!$B$2)*About!$A$59</f>
        <v>36.306694181194196</v>
      </c>
      <c r="AD2" s="12">
        <f>SUMIFS('State Generation Costs Calcs'!AD105:AD155,'State Generation Costs Calcs'!$A$105:$A$155,About!$B$2)*About!$A$59</f>
        <v>36.342830728816459</v>
      </c>
      <c r="AE2" s="12">
        <f>SUMIFS('State Generation Costs Calcs'!AE105:AE155,'State Generation Costs Calcs'!$A$105:$A$155,About!$B$2)*About!$A$59</f>
        <v>36.299865489521615</v>
      </c>
      <c r="AF2" s="12">
        <f>SUMIFS('State Generation Costs Calcs'!AF105:AF155,'State Generation Costs Calcs'!$A$105:$A$155,About!$B$2)*About!$A$59</f>
        <v>36.27961698859464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2023-11-07T19:28:46Z</dcterms:modified>
</cp:coreProperties>
</file>