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WV\bldgs\BDESC\"/>
    </mc:Choice>
  </mc:AlternateContent>
  <xr:revisionPtr revIDLastSave="0" documentId="8_{7DE1438A-1BFE-463F-A8AD-04ED72F65569}"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52"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<sst xmlns="http://schemas.openxmlformats.org/spreadsheetml/2006/main" count="50991" uniqueCount="1390">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</sst>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88</v>
      </c>
      <c r="C1" s="17">
        <v>45330</v>
      </c>
      <c r="D1" s="2"/>
      <c r="E1" s="2"/>
      <c r="F1" s="19" t="s">
        <v>146</v>
      </c>
      <c r="G1" s="19" t="s">
        <v>146</v>
      </c>
    </row>
    <row r="2" spans="1:7" ht="14.25" customHeight="1" x14ac:dyDescent="0.25">
      <c r="A2" s="1" t="s">
        <v>1</v>
      </c>
      <c r="B2" s="18" t="str">
        <f>LOOKUP(B1,F2:G51,G2:G51)</f>
        <v>WV</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b">
        <f>IF(A52=About!$B$1,SUM('BDESC-rural-residential'!$AF$8,'BDESC-urban-residential'!$AF$8,'BDESC-commercial'!$AF$8)='REEDS calc'!Q52,"NA")</f>
        <v>0</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WEST VIRGINIA</v>
      </c>
    </row>
    <row r="3" spans="1:7" x14ac:dyDescent="0.2">
      <c r="A3" s="18" t="s">
        <v>95</v>
      </c>
      <c r="B3" s="18">
        <v>0.59</v>
      </c>
      <c r="C3" s="18">
        <v>0.41</v>
      </c>
      <c r="F3" s="14" t="s">
        <v>14</v>
      </c>
      <c r="G3">
        <f>SUMIFS(B:B,A:A,G2)</f>
        <v>0.48699999999999999</v>
      </c>
    </row>
    <row r="4" spans="1:7" x14ac:dyDescent="0.2">
      <c r="A4" s="18" t="s">
        <v>96</v>
      </c>
      <c r="B4" s="18">
        <v>0.66</v>
      </c>
      <c r="C4" s="18">
        <v>0.33999999999999903</v>
      </c>
      <c r="F4" s="14" t="s">
        <v>15</v>
      </c>
      <c r="G4">
        <f>SUMIFS(C:C,A:A,G2)</f>
        <v>0.51299999999999901</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26.221822943419372</v>
      </c>
      <c r="C8" s="71">
        <f>INDEX('REEDS calc'!$C$64:$AG$113,MATCH(About!$B$2,'REEDS calc'!$B$64:$B$113,0),MATCH(C$1,'REEDS calc'!$C$63:$AG$63,0))*SUMIFS('res v com'!$E$3:$E$52,'res v com'!$B$3:$B$52,About!$B$2)*SUMIFS('Urban and Rural'!$C$2:$C$53,'Urban and Rural'!$A$2:$A$53,About!$B$1)</f>
        <v>26.221822943419372</v>
      </c>
      <c r="D8" s="71">
        <f>INDEX('REEDS calc'!$C$64:$AG$113,MATCH(About!$B$2,'REEDS calc'!$B$64:$B$113,0),MATCH(D$1,'REEDS calc'!$C$63:$AG$63,0))*SUMIFS('res v com'!$E$3:$E$52,'res v com'!$B$3:$B$52,About!$B$2)*SUMIFS('Urban and Rural'!$C$2:$C$53,'Urban and Rural'!$A$2:$A$53,About!$B$1)</f>
        <v>26.221822943419372</v>
      </c>
      <c r="E8" s="71">
        <f>INDEX('REEDS calc'!$C$64:$AG$113,MATCH(About!$B$2,'REEDS calc'!$B$64:$B$113,0),MATCH(E$1,'REEDS calc'!$C$63:$AG$63,0))*SUMIFS('res v com'!$E$3:$E$52,'res v com'!$B$3:$B$52,About!$B$2)*SUMIFS('Urban and Rural'!$C$2:$C$53,'Urban and Rural'!$A$2:$A$53,About!$B$1)</f>
        <v>31.573394717059593</v>
      </c>
      <c r="F8" s="71">
        <f>INDEX('REEDS calc'!$C$64:$AG$113,MATCH(About!$B$2,'REEDS calc'!$B$64:$B$113,0),MATCH(F$1,'REEDS calc'!$C$63:$AG$63,0))*SUMIFS('res v com'!$E$3:$E$52,'res v com'!$B$3:$B$52,About!$B$2)*SUMIFS('Urban and Rural'!$C$2:$C$53,'Urban and Rural'!$A$2:$A$53,About!$B$1)</f>
        <v>36.924966490699809</v>
      </c>
      <c r="G8" s="71">
        <f>INDEX('REEDS calc'!$C$64:$AG$113,MATCH(About!$B$2,'REEDS calc'!$B$64:$B$113,0),MATCH(G$1,'REEDS calc'!$C$63:$AG$63,0))*SUMIFS('res v com'!$E$3:$E$52,'res v com'!$B$3:$B$52,About!$B$2)*SUMIFS('Urban and Rural'!$C$2:$C$53,'Urban and Rural'!$A$2:$A$53,About!$B$1)</f>
        <v>43.169345640697735</v>
      </c>
      <c r="H8" s="71">
        <f>INDEX('REEDS calc'!$C$64:$AG$113,MATCH(About!$B$2,'REEDS calc'!$B$64:$B$113,0),MATCH(H$1,'REEDS calc'!$C$63:$AG$63,0))*SUMIFS('res v com'!$E$3:$E$52,'res v com'!$B$3:$B$52,About!$B$2)*SUMIFS('Urban and Rural'!$C$2:$C$53,'Urban and Rural'!$A$2:$A$53,About!$B$1)</f>
        <v>49.41372479069566</v>
      </c>
      <c r="I8" s="71">
        <f>INDEX('REEDS calc'!$C$64:$AG$113,MATCH(About!$B$2,'REEDS calc'!$B$64:$B$113,0),MATCH(I$1,'REEDS calc'!$C$63:$AG$63,0))*SUMIFS('res v com'!$E$3:$E$52,'res v com'!$B$3:$B$52,About!$B$2)*SUMIFS('Urban and Rural'!$C$2:$C$53,'Urban and Rural'!$A$2:$A$53,About!$B$1)</f>
        <v>59.137943714686237</v>
      </c>
      <c r="J8" s="71">
        <f>INDEX('REEDS calc'!$C$64:$AG$113,MATCH(About!$B$2,'REEDS calc'!$B$64:$B$113,0),MATCH(J$1,'REEDS calc'!$C$63:$AG$63,0))*SUMIFS('res v com'!$E$3:$E$52,'res v com'!$B$3:$B$52,About!$B$2)*SUMIFS('Urban and Rural'!$C$2:$C$53,'Urban and Rural'!$A$2:$A$53,About!$B$1)</f>
        <v>68.862162638676821</v>
      </c>
      <c r="K8" s="71">
        <f>INDEX('REEDS calc'!$C$64:$AG$113,MATCH(About!$B$2,'REEDS calc'!$B$64:$B$113,0),MATCH(K$1,'REEDS calc'!$C$63:$AG$63,0))*SUMIFS('res v com'!$E$3:$E$52,'res v com'!$B$3:$B$52,About!$B$2)*SUMIFS('Urban and Rural'!$C$2:$C$53,'Urban and Rural'!$A$2:$A$53,About!$B$1)</f>
        <v>84.212122530622182</v>
      </c>
      <c r="L8" s="71">
        <f>INDEX('REEDS calc'!$C$64:$AG$113,MATCH(About!$B$2,'REEDS calc'!$B$64:$B$113,0),MATCH(L$1,'REEDS calc'!$C$63:$AG$63,0))*SUMIFS('res v com'!$E$3:$E$52,'res v com'!$B$3:$B$52,About!$B$2)*SUMIFS('Urban and Rural'!$C$2:$C$53,'Urban and Rural'!$A$2:$A$53,About!$B$1)</f>
        <v>99.562082422567556</v>
      </c>
      <c r="M8" s="71">
        <f>INDEX('REEDS calc'!$C$64:$AG$113,MATCH(About!$B$2,'REEDS calc'!$B$64:$B$113,0),MATCH(M$1,'REEDS calc'!$C$63:$AG$63,0))*SUMIFS('res v com'!$E$3:$E$52,'res v com'!$B$3:$B$52,About!$B$2)*SUMIFS('Urban and Rural'!$C$2:$C$53,'Urban and Rural'!$A$2:$A$53,About!$B$1)</f>
        <v>116.76795686064233</v>
      </c>
      <c r="N8" s="71">
        <f>INDEX('REEDS calc'!$C$64:$AG$113,MATCH(About!$B$2,'REEDS calc'!$B$64:$B$113,0),MATCH(N$1,'REEDS calc'!$C$63:$AG$63,0))*SUMIFS('res v com'!$E$3:$E$52,'res v com'!$B$3:$B$52,About!$B$2)*SUMIFS('Urban and Rural'!$C$2:$C$53,'Urban and Rural'!$A$2:$A$53,About!$B$1)</f>
        <v>133.9738312987171</v>
      </c>
      <c r="O8" s="71">
        <f>INDEX('REEDS calc'!$C$64:$AG$113,MATCH(About!$B$2,'REEDS calc'!$B$64:$B$113,0),MATCH(O$1,'REEDS calc'!$C$63:$AG$63,0))*SUMIFS('res v com'!$E$3:$E$52,'res v com'!$B$3:$B$52,About!$B$2)*SUMIFS('Urban and Rural'!$C$2:$C$53,'Urban and Rural'!$A$2:$A$53,About!$B$1)</f>
        <v>151.48902482781347</v>
      </c>
      <c r="P8" s="71">
        <f>INDEX('REEDS calc'!$C$64:$AG$113,MATCH(About!$B$2,'REEDS calc'!$B$64:$B$113,0),MATCH(P$1,'REEDS calc'!$C$63:$AG$63,0))*SUMIFS('res v com'!$E$3:$E$52,'res v com'!$B$3:$B$52,About!$B$2)*SUMIFS('Urban and Rural'!$C$2:$C$53,'Urban and Rural'!$A$2:$A$53,About!$B$1)</f>
        <v>169.0042183569098</v>
      </c>
      <c r="Q8" s="71">
        <f>INDEX('REEDS calc'!$C$64:$AG$113,MATCH(About!$B$2,'REEDS calc'!$B$64:$B$113,0),MATCH(Q$1,'REEDS calc'!$C$63:$AG$63,0))*SUMIFS('res v com'!$E$3:$E$52,'res v com'!$B$3:$B$52,About!$B$2)*SUMIFS('Urban and Rural'!$C$2:$C$53,'Urban and Rural'!$A$2:$A$53,About!$B$1)</f>
        <v>179.50173500845432</v>
      </c>
      <c r="R8" s="71">
        <f>INDEX('REEDS calc'!$C$64:$AG$113,MATCH(About!$B$2,'REEDS calc'!$B$64:$B$113,0),MATCH(R$1,'REEDS calc'!$C$63:$AG$63,0))*SUMIFS('res v com'!$E$3:$E$52,'res v com'!$B$3:$B$52,About!$B$2)*SUMIFS('Urban and Rural'!$C$2:$C$53,'Urban and Rural'!$A$2:$A$53,About!$B$1)</f>
        <v>189.99925165999881</v>
      </c>
      <c r="S8" s="71">
        <f>INDEX('REEDS calc'!$C$64:$AG$113,MATCH(About!$B$2,'REEDS calc'!$B$64:$B$113,0),MATCH(S$1,'REEDS calc'!$C$63:$AG$63,0))*SUMIFS('res v com'!$E$3:$E$52,'res v com'!$B$3:$B$52,About!$B$2)*SUMIFS('Urban and Rural'!$C$2:$C$53,'Urban and Rural'!$A$2:$A$53,About!$B$1)</f>
        <v>200.9800793912645</v>
      </c>
      <c r="T8" s="71">
        <f>INDEX('REEDS calc'!$C$64:$AG$113,MATCH(About!$B$2,'REEDS calc'!$B$64:$B$113,0),MATCH(T$1,'REEDS calc'!$C$63:$AG$63,0))*SUMIFS('res v com'!$E$3:$E$52,'res v com'!$B$3:$B$52,About!$B$2)*SUMIFS('Urban and Rural'!$C$2:$C$53,'Urban and Rural'!$A$2:$A$53,About!$B$1)</f>
        <v>211.96090712253024</v>
      </c>
      <c r="U8" s="71">
        <f>INDEX('REEDS calc'!$C$64:$AG$113,MATCH(About!$B$2,'REEDS calc'!$B$64:$B$113,0),MATCH(U$1,'REEDS calc'!$C$63:$AG$63,0))*SUMIFS('res v com'!$E$3:$E$52,'res v com'!$B$3:$B$52,About!$B$2)*SUMIFS('Urban and Rural'!$C$2:$C$53,'Urban and Rural'!$A$2:$A$53,About!$B$1)</f>
        <v>223.57970547902789</v>
      </c>
      <c r="V8" s="71">
        <f>INDEX('REEDS calc'!$C$64:$AG$113,MATCH(About!$B$2,'REEDS calc'!$B$64:$B$113,0),MATCH(V$1,'REEDS calc'!$C$63:$AG$63,0))*SUMIFS('res v com'!$E$3:$E$52,'res v com'!$B$3:$B$52,About!$B$2)*SUMIFS('Urban and Rural'!$C$2:$C$53,'Urban and Rural'!$A$2:$A$53,About!$B$1)</f>
        <v>235.19850383552557</v>
      </c>
      <c r="W8" s="71">
        <f>INDEX('REEDS calc'!$C$64:$AG$113,MATCH(About!$B$2,'REEDS calc'!$B$64:$B$113,0),MATCH(W$1,'REEDS calc'!$C$63:$AG$63,0))*SUMIFS('res v com'!$E$3:$E$52,'res v com'!$B$3:$B$52,About!$B$2)*SUMIFS('Urban and Rural'!$C$2:$C$53,'Urban and Rural'!$A$2:$A$53,About!$B$1)</f>
        <v>247.41660793087757</v>
      </c>
      <c r="X8" s="71">
        <f>INDEX('REEDS calc'!$C$64:$AG$113,MATCH(About!$B$2,'REEDS calc'!$B$64:$B$113,0),MATCH(X$1,'REEDS calc'!$C$63:$AG$63,0))*SUMIFS('res v com'!$E$3:$E$52,'res v com'!$B$3:$B$52,About!$B$2)*SUMIFS('Urban and Rural'!$C$2:$C$53,'Urban and Rural'!$A$2:$A$53,About!$B$1)</f>
        <v>259.63471202622958</v>
      </c>
      <c r="Y8" s="71">
        <f>INDEX('REEDS calc'!$C$64:$AG$113,MATCH(About!$B$2,'REEDS calc'!$B$64:$B$113,0),MATCH(Y$1,'REEDS calc'!$C$63:$AG$63,0))*SUMIFS('res v com'!$E$3:$E$52,'res v com'!$B$3:$B$52,About!$B$2)*SUMIFS('Urban and Rural'!$C$2:$C$53,'Urban and Rural'!$A$2:$A$53,About!$B$1)</f>
        <v>273.07076004247898</v>
      </c>
      <c r="Z8" s="71">
        <f>INDEX('REEDS calc'!$C$64:$AG$113,MATCH(About!$B$2,'REEDS calc'!$B$64:$B$113,0),MATCH(Z$1,'REEDS calc'!$C$63:$AG$63,0))*SUMIFS('res v com'!$E$3:$E$52,'res v com'!$B$3:$B$52,About!$B$2)*SUMIFS('Urban and Rural'!$C$2:$C$53,'Urban and Rural'!$A$2:$A$53,About!$B$1)</f>
        <v>286.50680805872838</v>
      </c>
      <c r="AA8" s="71">
        <f>INDEX('REEDS calc'!$C$64:$AG$113,MATCH(About!$B$2,'REEDS calc'!$B$64:$B$113,0),MATCH(AA$1,'REEDS calc'!$C$63:$AG$63,0))*SUMIFS('res v com'!$E$3:$E$52,'res v com'!$B$3:$B$52,About!$B$2)*SUMIFS('Urban and Rural'!$C$2:$C$53,'Urban and Rural'!$A$2:$A$53,About!$B$1)</f>
        <v>300.13618050686625</v>
      </c>
      <c r="AB8" s="71">
        <f>INDEX('REEDS calc'!$C$64:$AG$113,MATCH(About!$B$2,'REEDS calc'!$B$64:$B$113,0),MATCH(AB$1,'REEDS calc'!$C$63:$AG$63,0))*SUMIFS('res v com'!$E$3:$E$52,'res v com'!$B$3:$B$52,About!$B$2)*SUMIFS('Urban and Rural'!$C$2:$C$53,'Urban and Rural'!$A$2:$A$53,About!$B$1)</f>
        <v>313.76555295500413</v>
      </c>
      <c r="AC8" s="71">
        <f>INDEX('REEDS calc'!$C$64:$AG$113,MATCH(About!$B$2,'REEDS calc'!$B$64:$B$113,0),MATCH(AC$1,'REEDS calc'!$C$63:$AG$63,0))*SUMIFS('res v com'!$E$3:$E$52,'res v com'!$B$3:$B$52,About!$B$2)*SUMIFS('Urban and Rural'!$C$2:$C$53,'Urban and Rural'!$A$2:$A$53,About!$B$1)</f>
        <v>326.91161432342085</v>
      </c>
      <c r="AD8" s="71">
        <f>INDEX('REEDS calc'!$C$64:$AG$113,MATCH(About!$B$2,'REEDS calc'!$B$64:$B$113,0),MATCH(AD$1,'REEDS calc'!$C$63:$AG$63,0))*SUMIFS('res v com'!$E$3:$E$52,'res v com'!$B$3:$B$52,About!$B$2)*SUMIFS('Urban and Rural'!$C$2:$C$53,'Urban and Rural'!$A$2:$A$53,About!$B$1)</f>
        <v>340.05767569183752</v>
      </c>
      <c r="AE8" s="71">
        <f>INDEX('REEDS calc'!$C$64:$AG$113,MATCH(About!$B$2,'REEDS calc'!$B$64:$B$113,0),MATCH(AE$1,'REEDS calc'!$C$63:$AG$63,0))*SUMIFS('res v com'!$E$3:$E$52,'res v com'!$B$3:$B$52,About!$B$2)*SUMIFS('Urban and Rural'!$C$2:$C$53,'Urban and Rural'!$A$2:$A$53,About!$B$1)</f>
        <v>354.47967831071816</v>
      </c>
      <c r="AF8" s="71">
        <f>INDEX('REEDS calc'!$C$64:$AG$113,MATCH(About!$B$2,'REEDS calc'!$B$64:$B$113,0),MATCH(AF$1,'REEDS calc'!$C$63:$AG$63,0))*SUMIFS('res v com'!$E$3:$E$52,'res v com'!$B$3:$B$52,About!$B$2)*SUMIFS('Urban and Rural'!$C$2:$C$53,'Urban and Rural'!$A$2:$A$53,About!$B$1)</f>
        <v>368.90168092959885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24.892841663635981</v>
      </c>
      <c r="C8" s="71">
        <f>INDEX('REEDS calc'!$C$64:$AG$113,MATCH(About!$B$2,'REEDS calc'!$B$64:$B$113,0),MATCH(C$1,'REEDS calc'!$C$63:$AG$63,0))*SUMIFS('res v com'!$E$3:$E$52,'res v com'!$B$3:$B$52,About!$B$2)*SUMIFS('Urban and Rural'!$B$2:$B$53,'Urban and Rural'!$A$2:$A$53,About!$B$1)</f>
        <v>24.892841663635981</v>
      </c>
      <c r="D8" s="71">
        <f>INDEX('REEDS calc'!$C$64:$AG$113,MATCH(About!$B$2,'REEDS calc'!$B$64:$B$113,0),MATCH(D$1,'REEDS calc'!$C$63:$AG$63,0))*SUMIFS('res v com'!$E$3:$E$52,'res v com'!$B$3:$B$52,About!$B$2)*SUMIFS('Urban and Rural'!$B$2:$B$53,'Urban and Rural'!$A$2:$A$53,About!$B$1)</f>
        <v>24.892841663635981</v>
      </c>
      <c r="E8" s="71">
        <f>INDEX('REEDS calc'!$C$64:$AG$113,MATCH(About!$B$2,'REEDS calc'!$B$64:$B$113,0),MATCH(E$1,'REEDS calc'!$C$63:$AG$63,0))*SUMIFS('res v com'!$E$3:$E$52,'res v com'!$B$3:$B$52,About!$B$2)*SUMIFS('Urban and Rural'!$B$2:$B$53,'Urban and Rural'!$A$2:$A$53,About!$B$1)</f>
        <v>29.97318367876813</v>
      </c>
      <c r="F8" s="71">
        <f>INDEX('REEDS calc'!$C$64:$AG$113,MATCH(About!$B$2,'REEDS calc'!$B$64:$B$113,0),MATCH(F$1,'REEDS calc'!$C$63:$AG$63,0))*SUMIFS('res v com'!$E$3:$E$52,'res v com'!$B$3:$B$52,About!$B$2)*SUMIFS('Urban and Rural'!$B$2:$B$53,'Urban and Rural'!$A$2:$A$53,About!$B$1)</f>
        <v>35.053525693900276</v>
      </c>
      <c r="G8" s="71">
        <f>INDEX('REEDS calc'!$C$64:$AG$113,MATCH(About!$B$2,'REEDS calc'!$B$64:$B$113,0),MATCH(G$1,'REEDS calc'!$C$63:$AG$63,0))*SUMIFS('res v com'!$E$3:$E$52,'res v com'!$B$3:$B$52,About!$B$2)*SUMIFS('Urban and Rural'!$B$2:$B$53,'Urban and Rural'!$A$2:$A$53,About!$B$1)</f>
        <v>40.981425588732627</v>
      </c>
      <c r="H8" s="71">
        <f>INDEX('REEDS calc'!$C$64:$AG$113,MATCH(About!$B$2,'REEDS calc'!$B$64:$B$113,0),MATCH(H$1,'REEDS calc'!$C$63:$AG$63,0))*SUMIFS('res v com'!$E$3:$E$52,'res v com'!$B$3:$B$52,About!$B$2)*SUMIFS('Urban and Rural'!$B$2:$B$53,'Urban and Rural'!$A$2:$A$53,About!$B$1)</f>
        <v>46.909325483564977</v>
      </c>
      <c r="I8" s="71">
        <f>INDEX('REEDS calc'!$C$64:$AG$113,MATCH(About!$B$2,'REEDS calc'!$B$64:$B$113,0),MATCH(I$1,'REEDS calc'!$C$63:$AG$63,0))*SUMIFS('res v com'!$E$3:$E$52,'res v com'!$B$3:$B$52,About!$B$2)*SUMIFS('Urban and Rural'!$B$2:$B$53,'Urban and Rural'!$A$2:$A$53,About!$B$1)</f>
        <v>56.140699004000489</v>
      </c>
      <c r="J8" s="71">
        <f>INDEX('REEDS calc'!$C$64:$AG$113,MATCH(About!$B$2,'REEDS calc'!$B$64:$B$113,0),MATCH(J$1,'REEDS calc'!$C$63:$AG$63,0))*SUMIFS('res v com'!$E$3:$E$52,'res v com'!$B$3:$B$52,About!$B$2)*SUMIFS('Urban and Rural'!$B$2:$B$53,'Urban and Rural'!$A$2:$A$53,About!$B$1)</f>
        <v>65.372072524436021</v>
      </c>
      <c r="K8" s="71">
        <f>INDEX('REEDS calc'!$C$64:$AG$113,MATCH(About!$B$2,'REEDS calc'!$B$64:$B$113,0),MATCH(K$1,'REEDS calc'!$C$63:$AG$63,0))*SUMIFS('res v com'!$E$3:$E$52,'res v com'!$B$3:$B$52,About!$B$2)*SUMIFS('Urban and Rural'!$B$2:$B$53,'Urban and Rural'!$A$2:$A$53,About!$B$1)</f>
        <v>79.944061739596648</v>
      </c>
      <c r="L8" s="71">
        <f>INDEX('REEDS calc'!$C$64:$AG$113,MATCH(About!$B$2,'REEDS calc'!$B$64:$B$113,0),MATCH(L$1,'REEDS calc'!$C$63:$AG$63,0))*SUMIFS('res v com'!$E$3:$E$52,'res v com'!$B$3:$B$52,About!$B$2)*SUMIFS('Urban and Rural'!$B$2:$B$53,'Urban and Rural'!$A$2:$A$53,About!$B$1)</f>
        <v>94.51605095475729</v>
      </c>
      <c r="M8" s="71">
        <f>INDEX('REEDS calc'!$C$64:$AG$113,MATCH(About!$B$2,'REEDS calc'!$B$64:$B$113,0),MATCH(M$1,'REEDS calc'!$C$63:$AG$63,0))*SUMIFS('res v com'!$E$3:$E$52,'res v com'!$B$3:$B$52,About!$B$2)*SUMIFS('Urban and Rural'!$B$2:$B$53,'Urban and Rural'!$A$2:$A$53,About!$B$1)</f>
        <v>110.84989277023962</v>
      </c>
      <c r="N8" s="71">
        <f>INDEX('REEDS calc'!$C$64:$AG$113,MATCH(About!$B$2,'REEDS calc'!$B$64:$B$113,0),MATCH(N$1,'REEDS calc'!$C$63:$AG$63,0))*SUMIFS('res v com'!$E$3:$E$52,'res v com'!$B$3:$B$52,About!$B$2)*SUMIFS('Urban and Rural'!$B$2:$B$53,'Urban and Rural'!$A$2:$A$53,About!$B$1)</f>
        <v>127.18373458572194</v>
      </c>
      <c r="O8" s="71">
        <f>INDEX('REEDS calc'!$C$64:$AG$113,MATCH(About!$B$2,'REEDS calc'!$B$64:$B$113,0),MATCH(O$1,'REEDS calc'!$C$63:$AG$63,0))*SUMIFS('res v com'!$E$3:$E$52,'res v com'!$B$3:$B$52,About!$B$2)*SUMIFS('Urban and Rural'!$B$2:$B$53,'Urban and Rural'!$A$2:$A$53,About!$B$1)</f>
        <v>143.81121850125788</v>
      </c>
      <c r="P8" s="71">
        <f>INDEX('REEDS calc'!$C$64:$AG$113,MATCH(About!$B$2,'REEDS calc'!$B$64:$B$113,0),MATCH(P$1,'REEDS calc'!$C$63:$AG$63,0))*SUMIFS('res v com'!$E$3:$E$52,'res v com'!$B$3:$B$52,About!$B$2)*SUMIFS('Urban and Rural'!$B$2:$B$53,'Urban and Rural'!$A$2:$A$53,About!$B$1)</f>
        <v>160.43870241679383</v>
      </c>
      <c r="Q8" s="71">
        <f>INDEX('REEDS calc'!$C$64:$AG$113,MATCH(About!$B$2,'REEDS calc'!$B$64:$B$113,0),MATCH(Q$1,'REEDS calc'!$C$63:$AG$63,0))*SUMIFS('res v com'!$E$3:$E$52,'res v com'!$B$3:$B$52,About!$B$2)*SUMIFS('Urban and Rural'!$B$2:$B$53,'Urban and Rural'!$A$2:$A$53,About!$B$1)</f>
        <v>170.40418118736341</v>
      </c>
      <c r="R8" s="71">
        <f>INDEX('REEDS calc'!$C$64:$AG$113,MATCH(About!$B$2,'REEDS calc'!$B$64:$B$113,0),MATCH(R$1,'REEDS calc'!$C$63:$AG$63,0))*SUMIFS('res v com'!$E$3:$E$52,'res v com'!$B$3:$B$52,About!$B$2)*SUMIFS('Urban and Rural'!$B$2:$B$53,'Urban and Rural'!$A$2:$A$53,About!$B$1)</f>
        <v>180.36965995793292</v>
      </c>
      <c r="S8" s="71">
        <f>INDEX('REEDS calc'!$C$64:$AG$113,MATCH(About!$B$2,'REEDS calc'!$B$64:$B$113,0),MATCH(S$1,'REEDS calc'!$C$63:$AG$63,0))*SUMIFS('res v com'!$E$3:$E$52,'res v com'!$B$3:$B$52,About!$B$2)*SUMIFS('Urban and Rural'!$B$2:$B$53,'Urban and Rural'!$A$2:$A$53,About!$B$1)</f>
        <v>190.79395450983625</v>
      </c>
      <c r="T8" s="71">
        <f>INDEX('REEDS calc'!$C$64:$AG$113,MATCH(About!$B$2,'REEDS calc'!$B$64:$B$113,0),MATCH(T$1,'REEDS calc'!$C$63:$AG$63,0))*SUMIFS('res v com'!$E$3:$E$52,'res v com'!$B$3:$B$52,About!$B$2)*SUMIFS('Urban and Rural'!$B$2:$B$53,'Urban and Rural'!$A$2:$A$53,About!$B$1)</f>
        <v>201.21824906173961</v>
      </c>
      <c r="U8" s="71">
        <f>INDEX('REEDS calc'!$C$64:$AG$113,MATCH(About!$B$2,'REEDS calc'!$B$64:$B$113,0),MATCH(U$1,'REEDS calc'!$C$63:$AG$63,0))*SUMIFS('res v com'!$E$3:$E$52,'res v com'!$B$3:$B$52,About!$B$2)*SUMIFS('Urban and Rural'!$B$2:$B$53,'Urban and Rural'!$A$2:$A$53,About!$B$1)</f>
        <v>212.2481804450035</v>
      </c>
      <c r="V8" s="71">
        <f>INDEX('REEDS calc'!$C$64:$AG$113,MATCH(About!$B$2,'REEDS calc'!$B$64:$B$113,0),MATCH(V$1,'REEDS calc'!$C$63:$AG$63,0))*SUMIFS('res v com'!$E$3:$E$52,'res v com'!$B$3:$B$52,About!$B$2)*SUMIFS('Urban and Rural'!$B$2:$B$53,'Urban and Rural'!$A$2:$A$53,About!$B$1)</f>
        <v>223.27811182826741</v>
      </c>
      <c r="W8" s="71">
        <f>INDEX('REEDS calc'!$C$64:$AG$113,MATCH(About!$B$2,'REEDS calc'!$B$64:$B$113,0),MATCH(W$1,'REEDS calc'!$C$63:$AG$63,0))*SUMIFS('res v com'!$E$3:$E$52,'res v com'!$B$3:$B$52,About!$B$2)*SUMIFS('Urban and Rural'!$B$2:$B$53,'Urban and Rural'!$A$2:$A$53,About!$B$1)</f>
        <v>234.87697478038518</v>
      </c>
      <c r="X8" s="71">
        <f>INDEX('REEDS calc'!$C$64:$AG$113,MATCH(About!$B$2,'REEDS calc'!$B$64:$B$113,0),MATCH(X$1,'REEDS calc'!$C$63:$AG$63,0))*SUMIFS('res v com'!$E$3:$E$52,'res v com'!$B$3:$B$52,About!$B$2)*SUMIFS('Urban and Rural'!$B$2:$B$53,'Urban and Rural'!$A$2:$A$53,About!$B$1)</f>
        <v>246.47583773250298</v>
      </c>
      <c r="Y8" s="71">
        <f>INDEX('REEDS calc'!$C$64:$AG$113,MATCH(About!$B$2,'REEDS calc'!$B$64:$B$113,0),MATCH(Y$1,'REEDS calc'!$C$63:$AG$63,0))*SUMIFS('res v com'!$E$3:$E$52,'res v com'!$B$3:$B$52,About!$B$2)*SUMIFS('Urban and Rural'!$B$2:$B$53,'Urban and Rural'!$A$2:$A$53,About!$B$1)</f>
        <v>259.23091645358193</v>
      </c>
      <c r="Z8" s="71">
        <f>INDEX('REEDS calc'!$C$64:$AG$113,MATCH(About!$B$2,'REEDS calc'!$B$64:$B$113,0),MATCH(Z$1,'REEDS calc'!$C$63:$AG$63,0))*SUMIFS('res v com'!$E$3:$E$52,'res v com'!$B$3:$B$52,About!$B$2)*SUMIFS('Urban and Rural'!$B$2:$B$53,'Urban and Rural'!$A$2:$A$53,About!$B$1)</f>
        <v>271.98599517466079</v>
      </c>
      <c r="AA8" s="71">
        <f>INDEX('REEDS calc'!$C$64:$AG$113,MATCH(About!$B$2,'REEDS calc'!$B$64:$B$113,0),MATCH(AA$1,'REEDS calc'!$C$63:$AG$63,0))*SUMIFS('res v com'!$E$3:$E$52,'res v com'!$B$3:$B$52,About!$B$2)*SUMIFS('Urban and Rural'!$B$2:$B$53,'Urban and Rural'!$A$2:$A$53,About!$B$1)</f>
        <v>284.9246002082732</v>
      </c>
      <c r="AB8" s="71">
        <f>INDEX('REEDS calc'!$C$64:$AG$113,MATCH(About!$B$2,'REEDS calc'!$B$64:$B$113,0),MATCH(AB$1,'REEDS calc'!$C$63:$AG$63,0))*SUMIFS('res v com'!$E$3:$E$52,'res v com'!$B$3:$B$52,About!$B$2)*SUMIFS('Urban and Rural'!$B$2:$B$53,'Urban and Rural'!$A$2:$A$53,About!$B$1)</f>
        <v>297.86320524188557</v>
      </c>
      <c r="AC8" s="71">
        <f>INDEX('REEDS calc'!$C$64:$AG$113,MATCH(About!$B$2,'REEDS calc'!$B$64:$B$113,0),MATCH(AC$1,'REEDS calc'!$C$63:$AG$63,0))*SUMIFS('res v com'!$E$3:$E$52,'res v com'!$B$3:$B$52,About!$B$2)*SUMIFS('Urban and Rural'!$B$2:$B$53,'Urban and Rural'!$A$2:$A$53,About!$B$1)</f>
        <v>310.3429944941642</v>
      </c>
      <c r="AD8" s="71">
        <f>INDEX('REEDS calc'!$C$64:$AG$113,MATCH(About!$B$2,'REEDS calc'!$B$64:$B$113,0),MATCH(AD$1,'REEDS calc'!$C$63:$AG$63,0))*SUMIFS('res v com'!$E$3:$E$52,'res v com'!$B$3:$B$52,About!$B$2)*SUMIFS('Urban and Rural'!$B$2:$B$53,'Urban and Rural'!$A$2:$A$53,About!$B$1)</f>
        <v>322.82278374644284</v>
      </c>
      <c r="AE8" s="71">
        <f>INDEX('REEDS calc'!$C$64:$AG$113,MATCH(About!$B$2,'REEDS calc'!$B$64:$B$113,0),MATCH(AE$1,'REEDS calc'!$C$63:$AG$63,0))*SUMIFS('res v com'!$E$3:$E$52,'res v com'!$B$3:$B$52,About!$B$2)*SUMIFS('Urban and Rural'!$B$2:$B$53,'Urban and Rural'!$A$2:$A$53,About!$B$1)</f>
        <v>336.51384666144264</v>
      </c>
      <c r="AF8" s="71">
        <f>INDEX('REEDS calc'!$C$64:$AG$113,MATCH(About!$B$2,'REEDS calc'!$B$64:$B$113,0),MATCH(AF$1,'REEDS calc'!$C$63:$AG$63,0))*SUMIFS('res v com'!$E$3:$E$52,'res v com'!$B$3:$B$52,About!$B$2)*SUMIFS('Urban and Rural'!$B$2:$B$53,'Urban and Rural'!$A$2:$A$53,About!$B$1)</f>
        <v>350.20490957644245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16.703517211126393</v>
      </c>
      <c r="C8" s="71">
        <f>INDEX('REEDS calc'!$C$64:$AG$113,MATCH(About!$B$2,'REEDS calc'!$B$64:$B$113,0),MATCH(C$1,'REEDS calc'!$C$63:$AG$63,0))*SUMIFS('res v com'!$F$3:$F$52,'res v com'!$B$3:$B$52,About!$B$2)</f>
        <v>16.703517211126393</v>
      </c>
      <c r="D8" s="71">
        <f>INDEX('REEDS calc'!$C$64:$AG$113,MATCH(About!$B$2,'REEDS calc'!$B$64:$B$113,0),MATCH(D$1,'REEDS calc'!$C$63:$AG$63,0))*SUMIFS('res v com'!$F$3:$F$52,'res v com'!$B$3:$B$52,About!$B$2)</f>
        <v>16.703517211126393</v>
      </c>
      <c r="E8" s="71">
        <f>INDEX('REEDS calc'!$C$64:$AG$113,MATCH(About!$B$2,'REEDS calc'!$B$64:$B$113,0),MATCH(E$1,'REEDS calc'!$C$63:$AG$63,0))*SUMIFS('res v com'!$F$3:$F$52,'res v com'!$B$3:$B$52,About!$B$2)</f>
        <v>20.11251251326312</v>
      </c>
      <c r="F8" s="71">
        <f>INDEX('REEDS calc'!$C$64:$AG$113,MATCH(About!$B$2,'REEDS calc'!$B$64:$B$113,0),MATCH(F$1,'REEDS calc'!$C$63:$AG$63,0))*SUMIFS('res v com'!$F$3:$F$52,'res v com'!$B$3:$B$52,About!$B$2)</f>
        <v>23.52150781539984</v>
      </c>
      <c r="G8" s="71">
        <f>INDEX('REEDS calc'!$C$64:$AG$113,MATCH(About!$B$2,'REEDS calc'!$B$64:$B$113,0),MATCH(G$1,'REEDS calc'!$C$63:$AG$63,0))*SUMIFS('res v com'!$F$3:$F$52,'res v com'!$B$3:$B$52,About!$B$2)</f>
        <v>27.499228770569555</v>
      </c>
      <c r="H8" s="71">
        <f>INDEX('REEDS calc'!$C$64:$AG$113,MATCH(About!$B$2,'REEDS calc'!$B$64:$B$113,0),MATCH(H$1,'REEDS calc'!$C$63:$AG$63,0))*SUMIFS('res v com'!$F$3:$F$52,'res v com'!$B$3:$B$52,About!$B$2)</f>
        <v>31.476949725739264</v>
      </c>
      <c r="I8" s="71">
        <f>INDEX('REEDS calc'!$C$64:$AG$113,MATCH(About!$B$2,'REEDS calc'!$B$64:$B$113,0),MATCH(I$1,'REEDS calc'!$C$63:$AG$63,0))*SUMIFS('res v com'!$F$3:$F$52,'res v com'!$B$3:$B$52,About!$B$2)</f>
        <v>37.671357281313149</v>
      </c>
      <c r="J8" s="71">
        <f>INDEX('REEDS calc'!$C$64:$AG$113,MATCH(About!$B$2,'REEDS calc'!$B$64:$B$113,0),MATCH(J$1,'REEDS calc'!$C$63:$AG$63,0))*SUMIFS('res v com'!$F$3:$F$52,'res v com'!$B$3:$B$52,About!$B$2)</f>
        <v>43.865764836887031</v>
      </c>
      <c r="K8" s="71">
        <f>INDEX('REEDS calc'!$C$64:$AG$113,MATCH(About!$B$2,'REEDS calc'!$B$64:$B$113,0),MATCH(K$1,'REEDS calc'!$C$63:$AG$63,0))*SUMIFS('res v com'!$F$3:$F$52,'res v com'!$B$3:$B$52,About!$B$2)</f>
        <v>53.643815729781004</v>
      </c>
      <c r="L8" s="71">
        <f>INDEX('REEDS calc'!$C$64:$AG$113,MATCH(About!$B$2,'REEDS calc'!$B$64:$B$113,0),MATCH(L$1,'REEDS calc'!$C$63:$AG$63,0))*SUMIFS('res v com'!$F$3:$F$52,'res v com'!$B$3:$B$52,About!$B$2)</f>
        <v>63.421866622674962</v>
      </c>
      <c r="M8" s="71">
        <f>INDEX('REEDS calc'!$C$64:$AG$113,MATCH(About!$B$2,'REEDS calc'!$B$64:$B$113,0),MATCH(M$1,'REEDS calc'!$C$63:$AG$63,0))*SUMIFS('res v com'!$F$3:$F$52,'res v com'!$B$3:$B$52,About!$B$2)</f>
        <v>74.382150369117824</v>
      </c>
      <c r="N8" s="71">
        <f>INDEX('REEDS calc'!$C$64:$AG$113,MATCH(About!$B$2,'REEDS calc'!$B$64:$B$113,0),MATCH(N$1,'REEDS calc'!$C$63:$AG$63,0))*SUMIFS('res v com'!$F$3:$F$52,'res v com'!$B$3:$B$52,About!$B$2)</f>
        <v>85.342434115560678</v>
      </c>
      <c r="O8" s="71">
        <f>INDEX('REEDS calc'!$C$64:$AG$113,MATCH(About!$B$2,'REEDS calc'!$B$64:$B$113,0),MATCH(O$1,'REEDS calc'!$C$63:$AG$63,0))*SUMIFS('res v com'!$F$3:$F$52,'res v com'!$B$3:$B$52,About!$B$2)</f>
        <v>96.499756670928363</v>
      </c>
      <c r="P8" s="71">
        <f>INDEX('REEDS calc'!$C$64:$AG$113,MATCH(About!$B$2,'REEDS calc'!$B$64:$B$113,0),MATCH(P$1,'REEDS calc'!$C$63:$AG$63,0))*SUMIFS('res v com'!$F$3:$F$52,'res v com'!$B$3:$B$52,About!$B$2)</f>
        <v>107.65707922629603</v>
      </c>
      <c r="Q8" s="71">
        <f>INDEX('REEDS calc'!$C$64:$AG$113,MATCH(About!$B$2,'REEDS calc'!$B$64:$B$113,0),MATCH(Q$1,'REEDS calc'!$C$63:$AG$63,0))*SUMIFS('res v com'!$F$3:$F$52,'res v com'!$B$3:$B$52,About!$B$2)</f>
        <v>114.34408380418195</v>
      </c>
      <c r="R8" s="71">
        <f>INDEX('REEDS calc'!$C$64:$AG$113,MATCH(About!$B$2,'REEDS calc'!$B$64:$B$113,0),MATCH(R$1,'REEDS calc'!$C$63:$AG$63,0))*SUMIFS('res v com'!$F$3:$F$52,'res v com'!$B$3:$B$52,About!$B$2)</f>
        <v>121.03108838206786</v>
      </c>
      <c r="S8" s="71">
        <f>INDEX('REEDS calc'!$C$64:$AG$113,MATCH(About!$B$2,'REEDS calc'!$B$64:$B$113,0),MATCH(S$1,'REEDS calc'!$C$63:$AG$63,0))*SUMIFS('res v com'!$F$3:$F$52,'res v com'!$B$3:$B$52,About!$B$2)</f>
        <v>128.02596609889881</v>
      </c>
      <c r="T8" s="71">
        <f>INDEX('REEDS calc'!$C$64:$AG$113,MATCH(About!$B$2,'REEDS calc'!$B$64:$B$113,0),MATCH(T$1,'REEDS calc'!$C$63:$AG$63,0))*SUMIFS('res v com'!$F$3:$F$52,'res v com'!$B$3:$B$52,About!$B$2)</f>
        <v>135.02084381572979</v>
      </c>
      <c r="U8" s="71">
        <f>INDEX('REEDS calc'!$C$64:$AG$113,MATCH(About!$B$2,'REEDS calc'!$B$64:$B$113,0),MATCH(U$1,'REEDS calc'!$C$63:$AG$63,0))*SUMIFS('res v com'!$F$3:$F$52,'res v com'!$B$3:$B$52,About!$B$2)</f>
        <v>142.42211407596815</v>
      </c>
      <c r="V8" s="71">
        <f>INDEX('REEDS calc'!$C$64:$AG$113,MATCH(About!$B$2,'REEDS calc'!$B$64:$B$113,0),MATCH(V$1,'REEDS calc'!$C$63:$AG$63,0))*SUMIFS('res v com'!$F$3:$F$52,'res v com'!$B$3:$B$52,About!$B$2)</f>
        <v>149.82338433620652</v>
      </c>
      <c r="W8" s="71">
        <f>INDEX('REEDS calc'!$C$64:$AG$113,MATCH(About!$B$2,'REEDS calc'!$B$64:$B$113,0),MATCH(W$1,'REEDS calc'!$C$63:$AG$63,0))*SUMIFS('res v com'!$F$3:$F$52,'res v com'!$B$3:$B$52,About!$B$2)</f>
        <v>157.60641728873674</v>
      </c>
      <c r="X8" s="71">
        <f>INDEX('REEDS calc'!$C$64:$AG$113,MATCH(About!$B$2,'REEDS calc'!$B$64:$B$113,0),MATCH(X$1,'REEDS calc'!$C$63:$AG$63,0))*SUMIFS('res v com'!$F$3:$F$52,'res v com'!$B$3:$B$52,About!$B$2)</f>
        <v>165.38945024126696</v>
      </c>
      <c r="Y8" s="71">
        <f>INDEX('REEDS calc'!$C$64:$AG$113,MATCH(About!$B$2,'REEDS calc'!$B$64:$B$113,0),MATCH(Y$1,'REEDS calc'!$C$63:$AG$63,0))*SUMIFS('res v com'!$F$3:$F$52,'res v com'!$B$3:$B$52,About!$B$2)</f>
        <v>173.94832350393861</v>
      </c>
      <c r="Z8" s="71">
        <f>INDEX('REEDS calc'!$C$64:$AG$113,MATCH(About!$B$2,'REEDS calc'!$B$64:$B$113,0),MATCH(Z$1,'REEDS calc'!$C$63:$AG$63,0))*SUMIFS('res v com'!$F$3:$F$52,'res v com'!$B$3:$B$52,About!$B$2)</f>
        <v>182.50719676661029</v>
      </c>
      <c r="AA8" s="71">
        <f>INDEX('REEDS calc'!$C$64:$AG$113,MATCH(About!$B$2,'REEDS calc'!$B$64:$B$113,0),MATCH(AA$1,'REEDS calc'!$C$63:$AG$63,0))*SUMIFS('res v com'!$F$3:$F$52,'res v com'!$B$3:$B$52,About!$B$2)</f>
        <v>191.18921928485997</v>
      </c>
      <c r="AB8" s="71">
        <f>INDEX('REEDS calc'!$C$64:$AG$113,MATCH(About!$B$2,'REEDS calc'!$B$64:$B$113,0),MATCH(AB$1,'REEDS calc'!$C$63:$AG$63,0))*SUMIFS('res v com'!$F$3:$F$52,'res v com'!$B$3:$B$52,About!$B$2)</f>
        <v>199.87124180310965</v>
      </c>
      <c r="AC8" s="71">
        <f>INDEX('REEDS calc'!$C$64:$AG$113,MATCH(About!$B$2,'REEDS calc'!$B$64:$B$113,0),MATCH(AC$1,'REEDS calc'!$C$63:$AG$63,0))*SUMIFS('res v com'!$F$3:$F$52,'res v com'!$B$3:$B$52,About!$B$2)</f>
        <v>208.24539118241429</v>
      </c>
      <c r="AD8" s="71">
        <f>INDEX('REEDS calc'!$C$64:$AG$113,MATCH(About!$B$2,'REEDS calc'!$B$64:$B$113,0),MATCH(AD$1,'REEDS calc'!$C$63:$AG$63,0))*SUMIFS('res v com'!$F$3:$F$52,'res v com'!$B$3:$B$52,About!$B$2)</f>
        <v>216.61954056171896</v>
      </c>
      <c r="AE8" s="71">
        <f>INDEX('REEDS calc'!$C$64:$AG$113,MATCH(About!$B$2,'REEDS calc'!$B$64:$B$113,0),MATCH(AE$1,'REEDS calc'!$C$63:$AG$63,0))*SUMIFS('res v com'!$F$3:$F$52,'res v com'!$B$3:$B$52,About!$B$2)</f>
        <v>225.80647502783847</v>
      </c>
      <c r="AF8" s="71">
        <f>INDEX('REEDS calc'!$C$64:$AG$113,MATCH(About!$B$2,'REEDS calc'!$B$64:$B$113,0),MATCH(AF$1,'REEDS calc'!$C$63:$AG$63,0))*SUMIFS('res v com'!$F$3:$F$52,'res v com'!$B$3:$B$52,About!$B$2)</f>
        <v>234.99340949395801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2024-02-08T19:02:18Z</dcterms:modified>
</cp:coreProperties>
</file>