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West Virginia\WV-eps\InputData\elec\EIaE\"/>
    </mc:Choice>
  </mc:AlternateContent>
  <xr:revisionPtr revIDLastSave="0" documentId="13_ncr:1_{89AEEB87-92A6-43E8-AAA6-53E3D4362CE6}" xr6:coauthVersionLast="47" xr6:coauthVersionMax="47" xr10:uidLastSave="{00000000-0000-0000-0000-000000000000}"/>
  <bookViews>
    <workbookView xWindow="15" yWindow="30" windowWidth="28785" windowHeight="11070" firstSheet="22" activeTab="26"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3" i="20" l="1"/>
  <c r="G3" i="20"/>
  <c r="H3" i="20"/>
  <c r="I3" i="20"/>
  <c r="J3" i="20"/>
  <c r="K3" i="20"/>
  <c r="L3" i="20"/>
  <c r="M3" i="20"/>
  <c r="K2" i="5" s="1"/>
  <c r="N3" i="20"/>
  <c r="O3" i="20"/>
  <c r="P3" i="20"/>
  <c r="Q3" i="20"/>
  <c r="E3" i="20"/>
  <c r="C2" i="5" s="1"/>
  <c r="D6" i="20"/>
  <c r="D2" i="5"/>
  <c r="E2" i="5"/>
  <c r="F2" i="5"/>
  <c r="G2" i="5"/>
  <c r="H2" i="5"/>
  <c r="I2" i="5"/>
  <c r="J2" i="5"/>
  <c r="L2" i="5"/>
  <c r="M2" i="5"/>
  <c r="N2" i="5"/>
  <c r="O2" i="5"/>
  <c r="P2" i="5"/>
  <c r="Q2" i="5"/>
  <c r="R2" i="5"/>
  <c r="S2" i="5"/>
  <c r="T2" i="5"/>
  <c r="U2" i="5"/>
  <c r="V2" i="5"/>
  <c r="W2" i="5"/>
  <c r="X2" i="5"/>
  <c r="Y2" i="5"/>
  <c r="Z2" i="5"/>
  <c r="AA2" i="5"/>
  <c r="AB2" i="5"/>
  <c r="AC2" i="5"/>
  <c r="AD2" i="5"/>
  <c r="AE2" i="5"/>
  <c r="AF2" i="5"/>
  <c r="B2" i="5"/>
  <c r="D3" i="20"/>
  <c r="C3" i="20"/>
  <c r="O38"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L1252" i="22"/>
  <c r="L1242" i="22"/>
  <c r="O1244"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O1308" i="22"/>
  <c r="P1303" i="22"/>
  <c r="M1313" i="22"/>
  <c r="N1308" i="22"/>
  <c r="O1303" i="22"/>
  <c r="L1313" i="22"/>
  <c r="M1308" i="22"/>
  <c r="N1303" i="22"/>
  <c r="K1313" i="22"/>
  <c r="L1308" i="22"/>
  <c r="M1303" i="22"/>
  <c r="R1313" i="22"/>
  <c r="F1309" i="22"/>
  <c r="G1304" i="22"/>
  <c r="H1299" i="22"/>
  <c r="L1309" i="22"/>
  <c r="M1304" i="22"/>
  <c r="N1299" i="22"/>
  <c r="F1310" i="22"/>
  <c r="G1305" i="22"/>
  <c r="H1300" i="22"/>
  <c r="Q1313" i="22"/>
  <c r="O1307" i="22"/>
  <c r="P131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Q1222" i="22"/>
  <c r="R1217" i="22"/>
  <c r="F1213" i="22"/>
  <c r="P1222" i="22"/>
  <c r="Q1217" i="22"/>
  <c r="R1212" i="22"/>
  <c r="J1223" i="22"/>
  <c r="K1218" i="22"/>
  <c r="L1213" i="22"/>
  <c r="Q1223" i="22"/>
  <c r="R1218" i="22"/>
  <c r="F1214" i="22"/>
  <c r="G1209" i="22"/>
  <c r="L1219" i="22"/>
  <c r="M1214" i="22"/>
  <c r="N1209" i="22"/>
  <c r="F1220" i="22"/>
  <c r="G1215" i="22"/>
  <c r="H1210" i="22"/>
  <c r="R1219" i="22"/>
  <c r="F1215" i="22"/>
  <c r="G1210" i="22"/>
  <c r="Q1219" i="22"/>
  <c r="R1214" i="22"/>
  <c r="F1210"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I1298" i="22"/>
  <c r="F1297" i="22"/>
  <c r="K1296" i="22"/>
  <c r="H1295" i="22"/>
  <c r="M1294" i="22"/>
  <c r="J1293" i="22"/>
  <c r="G1292" i="22"/>
  <c r="L1291" i="22"/>
  <c r="I1290" i="22"/>
  <c r="N1289" i="22"/>
  <c r="K1288" i="22"/>
  <c r="H1287" i="22"/>
  <c r="M1286" i="22"/>
  <c r="J1285" i="22"/>
  <c r="O1284" i="22"/>
  <c r="P1298" i="22"/>
  <c r="M1297" i="22"/>
  <c r="R1296" i="22"/>
  <c r="O1295" i="22"/>
  <c r="G1295" i="22"/>
  <c r="Q1293" i="22"/>
  <c r="N1292" i="22"/>
  <c r="F1292" i="22"/>
  <c r="P1290" i="22"/>
  <c r="H1290" i="22"/>
  <c r="R1288" i="22"/>
  <c r="J1288" i="22"/>
  <c r="O1287" i="22"/>
  <c r="G1287" i="22"/>
  <c r="Q1285" i="22"/>
  <c r="I1285" i="22"/>
  <c r="F1284" i="22"/>
  <c r="O1298" i="22"/>
  <c r="G1298" i="22"/>
  <c r="L1297" i="22"/>
  <c r="Q1296" i="22"/>
  <c r="I1296" i="22"/>
  <c r="N1295" i="22"/>
  <c r="K1294" i="22"/>
  <c r="P1293" i="22"/>
  <c r="H1293" i="22"/>
  <c r="M1292" i="22"/>
  <c r="R1291" i="22"/>
  <c r="J1291" i="22"/>
  <c r="O1290" i="22"/>
  <c r="L1289" i="22"/>
  <c r="Q1288" i="22"/>
  <c r="I1288" i="22"/>
  <c r="N1287" i="22"/>
  <c r="F1287" i="22"/>
  <c r="K1286" i="22"/>
  <c r="P1285" i="22"/>
  <c r="M1284" i="22"/>
  <c r="N1298" i="22"/>
  <c r="F1298" i="22"/>
  <c r="K1297" i="22"/>
  <c r="P1296" i="22"/>
  <c r="H1296" i="22"/>
  <c r="M1295"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1222" i="22" l="1"/>
  <c r="J1217" i="22"/>
  <c r="K1212" i="22"/>
  <c r="H1222" i="22"/>
  <c r="I1217" i="22"/>
  <c r="J1212" i="22"/>
  <c r="O1222" i="22"/>
  <c r="P1217" i="22"/>
  <c r="Q1212" i="22"/>
  <c r="I1223" i="22"/>
  <c r="J1218" i="22"/>
  <c r="K1213" i="22"/>
  <c r="P1223" i="22"/>
  <c r="Q1218" i="22"/>
  <c r="R1213" i="22"/>
  <c r="F1209" i="22"/>
  <c r="K1219" i="22"/>
  <c r="L1214" i="22"/>
  <c r="M1209" i="22"/>
  <c r="J1219" i="22"/>
  <c r="K1214" i="22"/>
  <c r="L1209" i="22"/>
  <c r="I1219" i="22"/>
  <c r="J1214" i="22"/>
  <c r="K1209" i="22"/>
  <c r="N1221" i="22"/>
  <c r="O1216" i="22"/>
  <c r="P1211" i="22"/>
  <c r="M1221" i="22"/>
  <c r="N1216" i="22"/>
  <c r="O1211" i="22"/>
  <c r="G1222" i="22"/>
  <c r="H1217" i="22"/>
  <c r="I1212" i="22"/>
  <c r="N1222" i="22"/>
  <c r="O1217" i="22"/>
  <c r="P1212" i="22"/>
  <c r="H1223" i="22"/>
  <c r="I1218" i="22"/>
  <c r="J1213" i="22"/>
  <c r="O1223" i="22"/>
  <c r="P1218" i="22"/>
  <c r="Q1213" i="22"/>
  <c r="N1223" i="22"/>
  <c r="O1218" i="22"/>
  <c r="P1213" i="22"/>
  <c r="M1223" i="22"/>
  <c r="N1218" i="22"/>
  <c r="O1213" i="22"/>
  <c r="F1221" i="22"/>
  <c r="G1216" i="22"/>
  <c r="H1211" i="22"/>
  <c r="R1220" i="22"/>
  <c r="F1216" i="22"/>
  <c r="G1211" i="22"/>
  <c r="L1221" i="22"/>
  <c r="M1216" i="22"/>
  <c r="N1211" i="22"/>
  <c r="F1222" i="22"/>
  <c r="G1217" i="22"/>
  <c r="H1212" i="22"/>
  <c r="M1222" i="22"/>
  <c r="N1217" i="22"/>
  <c r="O1212" i="22"/>
  <c r="G1223" i="22"/>
  <c r="H1218" i="22"/>
  <c r="I1213" i="22"/>
  <c r="F1223" i="22"/>
  <c r="G1218" i="22"/>
  <c r="H1213" i="22"/>
  <c r="R1222" i="22"/>
  <c r="F1218" i="22"/>
  <c r="G1213" i="22"/>
  <c r="K1220" i="22"/>
  <c r="L1215" i="22"/>
  <c r="M1210" i="22"/>
  <c r="J1220" i="22"/>
  <c r="K1215" i="22"/>
  <c r="L1210" i="22"/>
  <c r="Q1220" i="22"/>
  <c r="R1215" i="22"/>
  <c r="F1211" i="22"/>
  <c r="K1221" i="22"/>
  <c r="L1216" i="22"/>
  <c r="M1211" i="22"/>
  <c r="R1221" i="22"/>
  <c r="F1217" i="22"/>
  <c r="G1212" i="22"/>
  <c r="L1222" i="22"/>
  <c r="M1217" i="22"/>
  <c r="N1212" i="22"/>
  <c r="K1222" i="22"/>
  <c r="L1217" i="22"/>
  <c r="M1212" i="22"/>
  <c r="J1222" i="22"/>
  <c r="K1217" i="22"/>
  <c r="L1212" i="22"/>
  <c r="P1219" i="22"/>
  <c r="Q1214" i="22"/>
  <c r="R1209" i="22"/>
  <c r="O1219" i="22"/>
  <c r="P1214" i="22"/>
  <c r="Q1209" i="22"/>
  <c r="I1220" i="22"/>
  <c r="J1215" i="22"/>
  <c r="K1210" i="22"/>
  <c r="P1220" i="22"/>
  <c r="Q1215" i="22"/>
  <c r="R1210" i="22"/>
  <c r="J1221" i="22"/>
  <c r="K1216" i="22"/>
  <c r="L1211" i="22"/>
  <c r="Q1221" i="22"/>
  <c r="R1216" i="22"/>
  <c r="F1212" i="22"/>
  <c r="P1221" i="22"/>
  <c r="Q1216" i="22"/>
  <c r="R1211" i="22"/>
  <c r="O1221" i="22"/>
  <c r="P1216" i="22"/>
  <c r="Q1211" i="22"/>
  <c r="H1219" i="22"/>
  <c r="I1214" i="22"/>
  <c r="J1209" i="22"/>
  <c r="G1219" i="22"/>
  <c r="H1214" i="22"/>
  <c r="I1209" i="22"/>
  <c r="N1219" i="22"/>
  <c r="O1214" i="22"/>
  <c r="P1209" i="22"/>
  <c r="H1220" i="22"/>
  <c r="I1215" i="22"/>
  <c r="J1210" i="22"/>
  <c r="O1220" i="22"/>
  <c r="P1215" i="22"/>
  <c r="Q1210" i="22"/>
  <c r="I1221" i="22"/>
  <c r="J1216" i="22"/>
  <c r="K1211" i="22"/>
  <c r="H1221" i="22"/>
  <c r="I1216" i="22"/>
  <c r="J1211" i="22"/>
  <c r="G1221" i="22"/>
  <c r="H1216" i="22"/>
  <c r="I1211" i="22"/>
  <c r="L1223" i="22"/>
  <c r="M1218" i="22"/>
  <c r="N1213" i="22"/>
  <c r="K1223" i="22"/>
  <c r="L1218" i="22"/>
  <c r="M1213" i="22"/>
  <c r="R1223" i="22"/>
  <c r="F1219" i="22"/>
  <c r="G1214" i="22"/>
  <c r="H1209" i="22"/>
  <c r="M1219" i="22"/>
  <c r="N1214" i="22"/>
  <c r="O1209" i="22"/>
  <c r="G1220" i="22"/>
  <c r="H1215" i="22"/>
  <c r="I1210" i="22"/>
  <c r="N1220" i="22"/>
  <c r="O1215" i="22"/>
  <c r="P1210" i="22"/>
  <c r="M1220" i="22"/>
  <c r="N1215" i="22"/>
  <c r="O1210" i="22"/>
  <c r="L1220" i="22"/>
  <c r="M1215" i="22"/>
  <c r="N1210" i="22"/>
  <c r="F1313" i="22"/>
  <c r="G1308" i="22"/>
  <c r="H1303" i="22"/>
  <c r="R1312" i="22"/>
  <c r="F1308" i="22"/>
  <c r="G1303" i="22"/>
  <c r="Q1312" i="22"/>
  <c r="R1307" i="22"/>
  <c r="F1303" i="22"/>
  <c r="P1312" i="22"/>
  <c r="Q1307" i="22"/>
  <c r="R1302" i="22"/>
  <c r="J1313" i="22"/>
  <c r="K1308" i="22"/>
  <c r="L1303" i="22"/>
  <c r="P1313" i="22"/>
  <c r="Q1308" i="22"/>
  <c r="R1303" i="22"/>
  <c r="F1299" i="22"/>
  <c r="K1309" i="22"/>
  <c r="L1304" i="22"/>
  <c r="M1299" i="22"/>
  <c r="R1308" i="22"/>
  <c r="P1302" i="22"/>
  <c r="Q1305" i="22"/>
  <c r="K1312" i="22"/>
  <c r="L1307" i="22"/>
  <c r="M1302" i="22"/>
  <c r="J1312" i="22"/>
  <c r="K1307" i="22"/>
  <c r="L1302" i="22"/>
  <c r="I1312" i="22"/>
  <c r="J1307" i="22"/>
  <c r="K1302" i="22"/>
  <c r="H1312" i="22"/>
  <c r="I1307" i="22"/>
  <c r="J1302" i="22"/>
  <c r="O1312" i="22"/>
  <c r="P1307" i="22"/>
  <c r="Q1302" i="22"/>
  <c r="H1313" i="22"/>
  <c r="I1308" i="22"/>
  <c r="J1303" i="22"/>
  <c r="O1313" i="22"/>
  <c r="P1308" i="22"/>
  <c r="Q1303" i="22"/>
  <c r="H1310" i="22"/>
  <c r="F1304" i="22"/>
  <c r="F1312" i="22"/>
  <c r="R1300" i="22"/>
  <c r="P1311" i="22"/>
  <c r="Q1306" i="22"/>
  <c r="R1301" i="22"/>
  <c r="O1311" i="22"/>
  <c r="P1306" i="22"/>
  <c r="Q1301" i="22"/>
  <c r="N1311" i="22"/>
  <c r="O1306" i="22"/>
  <c r="P1301" i="22"/>
  <c r="M1311" i="22"/>
  <c r="N1306" i="22"/>
  <c r="O1301" i="22"/>
  <c r="G1312" i="22"/>
  <c r="H1307" i="22"/>
  <c r="I1302" i="22"/>
  <c r="M1312" i="22"/>
  <c r="N1307" i="22"/>
  <c r="O1302" i="22"/>
  <c r="G1313" i="22"/>
  <c r="H1308" i="22"/>
  <c r="I1303" i="22"/>
  <c r="I1305" i="22"/>
  <c r="G1299" i="22"/>
  <c r="G1307" i="22"/>
  <c r="H1311" i="22"/>
  <c r="I1306" i="22"/>
  <c r="J1301" i="22"/>
  <c r="G1311" i="22"/>
  <c r="H1306" i="22"/>
  <c r="I1301" i="22"/>
  <c r="F1311" i="22"/>
  <c r="G1306" i="22"/>
  <c r="H1301" i="22"/>
  <c r="R1310" i="22"/>
  <c r="F1306" i="22"/>
  <c r="G1301" i="22"/>
  <c r="L1311" i="22"/>
  <c r="M1306" i="22"/>
  <c r="N1301" i="22"/>
  <c r="R1311" i="22"/>
  <c r="F1307" i="22"/>
  <c r="G1302" i="22"/>
  <c r="L1312" i="22"/>
  <c r="M1307" i="22"/>
  <c r="N1302" i="22"/>
  <c r="J1300" i="22"/>
  <c r="I1313" i="22"/>
  <c r="H1302" i="22"/>
  <c r="M1310" i="22"/>
  <c r="N1305" i="22"/>
  <c r="O1300" i="22"/>
  <c r="L1310" i="22"/>
  <c r="M1305" i="22"/>
  <c r="N1300" i="22"/>
  <c r="K1310" i="22"/>
  <c r="L1305" i="22"/>
  <c r="M1300" i="22"/>
  <c r="J1310" i="22"/>
  <c r="K1305" i="22"/>
  <c r="L1300" i="22"/>
  <c r="Q1310" i="22"/>
  <c r="R1305" i="22"/>
  <c r="F1301" i="22"/>
  <c r="J1311" i="22"/>
  <c r="K1306" i="22"/>
  <c r="L1301" i="22"/>
  <c r="Q1311" i="22"/>
  <c r="R1306" i="22"/>
  <c r="F1302" i="22"/>
  <c r="M1309" i="22"/>
  <c r="J1308" i="22"/>
  <c r="K1311" i="22"/>
  <c r="R1309" i="22"/>
  <c r="F1305" i="22"/>
  <c r="G1300" i="22"/>
  <c r="Q1309" i="22"/>
  <c r="R1304" i="22"/>
  <c r="F1300" i="22"/>
  <c r="P1309" i="22"/>
  <c r="Q1304" i="22"/>
  <c r="R1299" i="22"/>
  <c r="O1309" i="22"/>
  <c r="P1304" i="22"/>
  <c r="Q1299" i="22"/>
  <c r="I1310" i="22"/>
  <c r="J1305" i="22"/>
  <c r="K1300" i="22"/>
  <c r="O1310" i="22"/>
  <c r="P1305" i="22"/>
  <c r="Q1300" i="22"/>
  <c r="I1311" i="22"/>
  <c r="J1306" i="22"/>
  <c r="K1301" i="22"/>
  <c r="N1304" i="22"/>
  <c r="K1303" i="22"/>
  <c r="L1306" i="22"/>
  <c r="J1309" i="22"/>
  <c r="K1304" i="22"/>
  <c r="L1299" i="22"/>
  <c r="I1309" i="22"/>
  <c r="J1304" i="22"/>
  <c r="K1299" i="22"/>
  <c r="H1309" i="22"/>
  <c r="I1304" i="22"/>
  <c r="J1299" i="22"/>
  <c r="G1309" i="22"/>
  <c r="H1304" i="22"/>
  <c r="I1299" i="22"/>
  <c r="N1309" i="22"/>
  <c r="O1304" i="22"/>
  <c r="P1299" i="22"/>
  <c r="G1310" i="22"/>
  <c r="H1305" i="22"/>
  <c r="I1300" i="22"/>
  <c r="N1310" i="22"/>
  <c r="O1305" i="22"/>
  <c r="P1300" i="22"/>
  <c r="O1299" i="22"/>
  <c r="N1312" i="22"/>
  <c r="M1301" i="22"/>
  <c r="N1297" i="22"/>
  <c r="O1292" i="22"/>
  <c r="P1287" i="22"/>
  <c r="H1298" i="22"/>
  <c r="I1293" i="22"/>
  <c r="P1295" i="22"/>
  <c r="Q1290" i="22"/>
  <c r="R1285" i="22"/>
  <c r="J1296" i="22"/>
  <c r="K1291" i="22"/>
  <c r="L1286" i="22"/>
  <c r="Q1298" i="22"/>
  <c r="R1293" i="22"/>
  <c r="F1289" i="22"/>
  <c r="G1284" i="22"/>
  <c r="L1294" i="22"/>
  <c r="M1289" i="22"/>
  <c r="N1284" i="22"/>
  <c r="F1295" i="22"/>
  <c r="G1290" i="22"/>
  <c r="H1285" i="22"/>
  <c r="R1294" i="22"/>
  <c r="J1251" i="22"/>
  <c r="K1246" i="22"/>
  <c r="L1241" i="22"/>
  <c r="Q1251" i="22"/>
  <c r="R1246" i="22"/>
  <c r="F1242" i="22"/>
  <c r="P1251" i="22"/>
  <c r="Q1246" i="22"/>
  <c r="R1241" i="22"/>
  <c r="O1251" i="22"/>
  <c r="P1246" i="22"/>
  <c r="Q1241" i="22"/>
  <c r="N1251" i="22"/>
  <c r="O1246" i="22"/>
  <c r="P1241" i="22"/>
  <c r="M1251" i="22"/>
  <c r="N1246" i="22"/>
  <c r="R1253" i="22"/>
  <c r="F1249" i="22"/>
  <c r="G1244" i="22"/>
  <c r="H1239" i="22"/>
  <c r="M1249" i="22"/>
  <c r="N1244" i="22"/>
  <c r="O1239" i="22"/>
  <c r="O1250" i="22"/>
  <c r="P1245" i="22"/>
  <c r="Q1240" i="22"/>
  <c r="I1251" i="22"/>
  <c r="J1246" i="22"/>
  <c r="K1241" i="22"/>
  <c r="H1251" i="22"/>
  <c r="I1246" i="22"/>
  <c r="J1241" i="22"/>
  <c r="G1251" i="22"/>
  <c r="H1246" i="22"/>
  <c r="I1241" i="22"/>
  <c r="F1251" i="22"/>
  <c r="G1246" i="22"/>
  <c r="H1241" i="22"/>
  <c r="R1250" i="22"/>
  <c r="F1246" i="22"/>
  <c r="J1253" i="22"/>
  <c r="K1248" i="22"/>
  <c r="L1243" i="22"/>
  <c r="Q1253" i="22"/>
  <c r="R1248" i="22"/>
  <c r="F1244" i="22"/>
  <c r="G1239" i="22"/>
  <c r="G1250" i="22"/>
  <c r="H1245" i="22"/>
  <c r="I1240" i="22"/>
  <c r="N1250" i="22"/>
  <c r="O1245" i="22"/>
  <c r="P1240" i="22"/>
  <c r="M1250" i="22"/>
  <c r="N1245" i="22"/>
  <c r="O1240" i="22"/>
  <c r="L1250" i="22"/>
  <c r="M1245" i="22"/>
  <c r="N1240" i="22"/>
  <c r="K1250" i="22"/>
  <c r="L1245" i="22"/>
  <c r="M1240" i="22"/>
  <c r="J1250" i="22"/>
  <c r="K1245" i="22"/>
  <c r="O1252" i="22"/>
  <c r="P1247" i="22"/>
  <c r="Q1242" i="22"/>
  <c r="I1253" i="22"/>
  <c r="J1248" i="22"/>
  <c r="K1243" i="22"/>
  <c r="I1239" i="22"/>
  <c r="L1249" i="22"/>
  <c r="M1244" i="22"/>
  <c r="N1239" i="22"/>
  <c r="F1250" i="22"/>
  <c r="G1245" i="22"/>
  <c r="H1240" i="22"/>
  <c r="R1249" i="22"/>
  <c r="F1245" i="22"/>
  <c r="G1240" i="22"/>
  <c r="Q1249" i="22"/>
  <c r="R1244" i="22"/>
  <c r="F1240" i="22"/>
  <c r="P1249" i="22"/>
  <c r="Q1244" i="22"/>
  <c r="R1239" i="22"/>
  <c r="O1249" i="22"/>
  <c r="P1244" i="22"/>
  <c r="G1252" i="22"/>
  <c r="H1247" i="22"/>
  <c r="I1242" i="22"/>
  <c r="N1252" i="22"/>
  <c r="O1247" i="22"/>
  <c r="P1242" i="22"/>
  <c r="O1241" i="22"/>
  <c r="P1253" i="22"/>
  <c r="Q1248" i="22"/>
  <c r="R1243" i="22"/>
  <c r="F1239" i="22"/>
  <c r="K1249" i="22"/>
  <c r="L1244" i="22"/>
  <c r="M1239" i="22"/>
  <c r="J1249" i="22"/>
  <c r="K1244" i="22"/>
  <c r="L1239" i="22"/>
  <c r="I1249" i="22"/>
  <c r="J1244" i="22"/>
  <c r="K1239" i="22"/>
  <c r="H1249" i="22"/>
  <c r="I1244" i="22"/>
  <c r="J1239" i="22"/>
  <c r="G1249" i="22"/>
  <c r="H1244" i="22"/>
  <c r="L1251" i="22"/>
  <c r="M1246" i="22"/>
  <c r="N1241" i="22"/>
  <c r="F1252" i="22"/>
  <c r="G1247" i="22"/>
  <c r="H1242" i="22"/>
  <c r="G1241" i="22"/>
  <c r="H1253" i="22"/>
  <c r="I1248" i="22"/>
  <c r="J1243" i="22"/>
  <c r="O1253" i="22"/>
  <c r="P1248" i="22"/>
  <c r="Q1243" i="22"/>
  <c r="N1253" i="22"/>
  <c r="O1248" i="22"/>
  <c r="P1243" i="22"/>
  <c r="M1253" i="22"/>
  <c r="N1248" i="22"/>
  <c r="O1243" i="22"/>
  <c r="L1253" i="22"/>
  <c r="M1248" i="22"/>
  <c r="N1243" i="22"/>
  <c r="K1253" i="22"/>
  <c r="L1248" i="22"/>
  <c r="M1243" i="22"/>
  <c r="Q1250" i="22"/>
  <c r="R1245" i="22"/>
  <c r="F1241" i="22"/>
  <c r="K1251" i="22"/>
  <c r="L1246" i="22"/>
  <c r="M1241" i="22"/>
  <c r="L1240" i="22"/>
  <c r="M1252" i="22"/>
  <c r="N1247" i="22"/>
  <c r="O1242" i="22"/>
  <c r="G1253" i="22"/>
  <c r="H1248" i="22"/>
  <c r="I1243" i="22"/>
  <c r="F1253" i="22"/>
  <c r="G1248" i="22"/>
  <c r="H1243" i="22"/>
  <c r="R1252" i="22"/>
  <c r="F1248" i="22"/>
  <c r="G1243" i="22"/>
  <c r="Q1252" i="22"/>
  <c r="R1247" i="22"/>
  <c r="F1243" i="22"/>
  <c r="P1252" i="22"/>
  <c r="Q1247" i="22"/>
  <c r="R1242" i="22"/>
  <c r="I1250" i="22"/>
  <c r="J1245" i="22"/>
  <c r="K1240" i="22"/>
  <c r="P1250" i="22"/>
  <c r="Q1245" i="22"/>
  <c r="R1240" i="22"/>
  <c r="Q1239" i="22"/>
  <c r="N1249" i="22"/>
  <c r="K1247" i="22"/>
  <c r="G1242" i="22"/>
  <c r="J1242" i="22"/>
  <c r="J1252" i="22"/>
  <c r="F1247" i="22"/>
  <c r="I1247" i="22"/>
  <c r="M1242" i="22"/>
  <c r="R1251" i="22"/>
  <c r="J1240" i="22"/>
  <c r="H1252" i="22"/>
  <c r="L1247" i="22"/>
  <c r="I1245" i="22"/>
  <c r="K1242" i="22"/>
  <c r="K1252" i="22"/>
  <c r="H1250" i="22"/>
  <c r="J1247" i="22"/>
  <c r="N1242" i="22"/>
  <c r="P1239" i="22"/>
  <c r="I1252" i="22"/>
  <c r="M1247"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D66" i="23"/>
  <c r="B62" i="23"/>
  <c r="B64" i="23"/>
  <c r="C64" i="23"/>
  <c r="K70" i="23"/>
  <c r="H73" i="23"/>
  <c r="AM10" i="26"/>
  <c r="AL14" i="26"/>
  <c r="AL15" i="26"/>
  <c r="AM11" i="26"/>
  <c r="AF93" i="23"/>
  <c r="AG87" i="23"/>
  <c r="AG93" i="23" s="1"/>
  <c r="AF101" i="23"/>
  <c r="AG88" i="23"/>
  <c r="AG101" i="23" s="1"/>
  <c r="AF96" i="23"/>
  <c r="AG82" i="23"/>
  <c r="AG96" i="23" s="1"/>
  <c r="AF100" i="23"/>
  <c r="AF99" i="23"/>
  <c r="AG83" i="23"/>
  <c r="AF92" i="23"/>
  <c r="AG86" i="23"/>
  <c r="AG92" i="23" s="1"/>
  <c r="M70" i="23" l="1"/>
  <c r="H62"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<sst xmlns="http://schemas.openxmlformats.org/spreadsheetml/2006/main" count="15056" uniqueCount="1064">
  <si>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</si>
  <si>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</si>
  <si>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</si>
  <si>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</si>
  <si>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</si>
  <si>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</si>
  <si>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</si>
  <si>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</si>
  <si>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</si>
  <si>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</si>
  <si>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</si>
  <si>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</si>
  <si>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</si>
  <si>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</si>
  <si>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</si>
  <si>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</si>
  <si>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</si>
  <si>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</si>
  <si>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</si>
  <si>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</si>
  <si>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</si>
  <si>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</si>
  <si>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</si>
  <si>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</si>
  <si>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</si>
  <si>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</si>
  <si>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</si>
  <si>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</si>
  <si>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</si>
  <si>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</si>
  <si>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</si>
  <si>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</si>
  <si>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</si>
  <si>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</si>
  <si>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</si>
  <si>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</si>
  <si>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</si>
  <si>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</si>
  <si>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</si>
  <si>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</si>
  <si>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</si>
  <si>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</si>
  <si>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</si>
  <si>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</si>
  <si>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</si>
  <si>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</si>
  <si>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</si>
  <si>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</si>
  <si>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</si>
  <si>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</si>
  <si>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</si>
  <si>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</si>
  <si>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</si>
  <si>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</si>
  <si>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</si>
  <si>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</si>
  <si>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</si>
  <si>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</si>
  <si>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</si>
  <si>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</si>
  <si>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</si>
  <si>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</si>
  <si>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</si>
  <si>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</si>
  <si>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</si>
  <si>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</si>
  <si>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</si>
  <si>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</si>
  <si>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</si>
  <si>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</si>
  <si>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</si>
  <si>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</si>
  <si>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</si>
  <si>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</si>
  <si>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</si>
  <si>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</si>
  <si>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</si>
  <si>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</si>
  <si>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</si>
  <si>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</si>
  <si>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</si>
  <si>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</si>
  <si>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</si>
  <si>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</si>
  <si>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</si>
  <si>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</si>
  <si>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</si>
  <si>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</si>
  <si>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</si>
  <si>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</si>
  <si>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</si>
  <si>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</si>
  <si>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</si>
  <si>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</si>
  <si>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</si>
  <si>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</si>
  <si>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</si>
  <si>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</si>
  <si>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</si>
  <si>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</si>
  <si>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</si>
  <si>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</si>
  <si>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</si>
  <si>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</si>
  <si>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</si>
  <si>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</si>
  <si>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</si>
  <si>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</si>
  <si>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</si>
  <si>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</si>
  <si>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</si>
  <si>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</si>
  <si>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</si>
  <si>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</si>
  <si>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</si>
  <si>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</si>
  <si>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</si>
  <si>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</si>
  <si>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</si>
  <si>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</si>
  <si>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</si>
  <si>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</si>
  <si>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</si>
  <si>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</si>
  <si>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</si>
  <si>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</si>
  <si>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</si>
  <si>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</si>
  <si>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</si>
  <si>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</si>
  <si>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</si>
  <si>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</si>
  <si>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</si>
  <si>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</si>
  <si>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</si>
  <si>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</si>
  <si>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</si>
  <si>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</si>
  <si>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</si>
  <si>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</si>
  <si>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</si>
  <si>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</si>
  <si>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</si>
  <si>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</si>
  <si>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</si>
  <si>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</si>
  <si>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</si>
  <si>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</si>
  <si>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</si>
  <si>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</si>
  <si>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</si>
  <si>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</si>
  <si>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</si>
  <si>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</si>
  <si>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</si>
  <si>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</si>
  <si>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</si>
  <si>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</si>
  <si>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</si>
  <si>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</si>
  <si>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</si>
  <si>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</si>
  <si>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</si>
  <si>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</si>
  <si>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</si>
  <si>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</si>
  <si>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</si>
  <si>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</si>
  <si>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</si>
  <si>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</si>
  <si>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</si>
  <si>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</si>
  <si>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</si>
  <si>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</si>
  <si>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</si>
  <si>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</si>
  <si>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</si>
  <si>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</si>
  <si>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</si>
  <si>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</si>
  <si>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</si>
  <si>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</si>
  <si>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</si>
  <si>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</si>
  <si>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</si>
  <si>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</si>
  <si>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</si>
  <si>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</si>
  <si>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</si>
  <si>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</si>
  <si>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</si>
  <si>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</si>
  <si>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</si>
  <si>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</si>
  <si>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</si>
  <si>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</si>
  <si>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</si>
  <si>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</si>
  <si>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</si>
  <si>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</si>
  <si>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</si>
  <si>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</si>
  <si>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</si>
  <si>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</si>
  <si>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</si>
  <si>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</si>
  <si>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</si>
  <si>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</si>
  <si>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</si>
  <si>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</si>
  <si>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</si>
  <si>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</si>
  <si>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</si>
  <si>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</si>
  <si>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</si>
  <si>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</si>
  <si>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</si>
  <si>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</si>
  <si>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</si>
  <si>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</si>
  <si>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</si>
  <si>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</si>
  <si>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</si>
  <si>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</si>
  <si>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</si>
  <si>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</si>
  <si>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</si>
  <si>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</si>
  <si>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</si>
  <si>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</si>
  <si>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</si>
  <si>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</si>
  <si>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</si>
  <si>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</si>
  <si>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</si>
  <si>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</si>
  <si>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</si>
  <si>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</si>
  <si>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</si>
  <si>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</si>
  <si>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</si>
  <si>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</si>
  <si>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</si>
  <si>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</si>
  <si>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</si>
  <si>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</si>
  <si>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</si>
  <si>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</si>
  <si>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</si>
  <si>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</si>
  <si>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</si>
  <si>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</si>
  <si>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</si>
  <si>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</si>
  <si>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</si>
  <si>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</si>
  <si>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</si>
  <si>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</si>
  <si>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</si>
  <si>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</si>
  <si>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</si>
  <si>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</si>
  <si>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</si>
  <si>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</si>
  <si>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</si>
  <si>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</si>
  <si>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</si>
  <si>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</si>
  <si>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</si>
  <si>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</si>
  <si>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</si>
  <si>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</si>
  <si>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</si>
  <si>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</si>
  <si>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</si>
  <si>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</si>
  <si>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</si>
  <si>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</si>
  <si>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</si>
  <si>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</si>
  <si>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</si>
  <si>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</si>
  <si>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</si>
  <si>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</si>
  <si>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</si>
  <si>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</si>
  <si>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</si>
  <si>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</si>
  <si>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</si>
  <si>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</si>
  <si>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</si>
  <si>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</si>
  <si>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</si>
  <si>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</si>
  <si>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</si>
  <si>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</si>
  <si>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</si>
  <si>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</si>
  <si>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</si>
  <si>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</si>
  <si>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</si>
  <si>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</si>
  <si>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</si>
  <si>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</si>
  <si>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</si>
  <si>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</si>
  <si>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</si>
  <si>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</si>
  <si>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</si>
  <si>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</si>
  <si>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</si>
  <si>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</si>
  <si>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</si>
  <si>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</si>
  <si>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</si>
  <si>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</si>
  <si>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</si>
  <si>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</si>
  <si>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</si>
  <si>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</si>
  <si>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</si>
  <si>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</si>
  <si>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</si>
  <si>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</si>
  <si>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</si>
  <si>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</si>
  <si>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</si>
  <si>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</si>
  <si>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</si>
  <si>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</si>
  <si>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</si>
  <si>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</si>
  <si>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</si>
  <si>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</si>
  <si>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</si>
  <si>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</si>
  <si>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</si>
  <si>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</si>
  <si>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</si>
  <si>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</si>
  <si>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</si>
  <si>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</si>
  <si>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</si>
  <si>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</si>
  <si>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</si>
  <si>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</si>
  <si>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</si>
  <si>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</si>
  <si>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</si>
  <si>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</si>
  <si>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</si>
  <si>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</si>
  <si>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</si>
  <si>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</si>
  <si>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</si>
  <si>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</si>
  <si>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</si>
  <si>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</si>
  <si>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</si>
  <si>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</si>
  <si>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</si>
  <si>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</si>
  <si>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</si>
  <si>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</si>
  <si>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</si>
  <si>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</si>
  <si>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</si>
  <si>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</si>
  <si>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</si>
  <si>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</si>
  <si>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</si>
  <si>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</si>
  <si>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</si>
  <si>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</si>
  <si>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</si>
  <si>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</si>
  <si>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</si>
  <si>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</si>
  <si>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</si>
  <si>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</si>
  <si>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</si>
  <si>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</si>
  <si>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</si>
  <si>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</si>
  <si>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</si>
  <si>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</si>
  <si>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</si>
  <si>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</si>
  <si>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</si>
  <si>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</si>
  <si>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</si>
  <si>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</si>
  <si>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</si>
  <si>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</si>
  <si>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</si>
  <si>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</si>
  <si>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</si>
  <si>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</si>
  <si>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</si>
  <si>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</si>
  <si>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</si>
  <si>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</si>
  <si>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</si>
  <si>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</si>
  <si>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</si>
  <si>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</si>
  <si>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</si>
  <si>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</si>
  <si>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</si>
  <si>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</si>
  <si>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</si>
  <si>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</si>
  <si>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</si>
  <si>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</si>
  <si>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</si>
  <si>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</si>
  <si>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</si>
  <si>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</si>
  <si>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</si>
  <si>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</si>
  <si>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</si>
  <si>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</si>
  <si>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</si>
  <si>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</si>
  <si>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</si>
  <si>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</si>
  <si>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</si>
  <si>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</si>
  <si>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</si>
  <si>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</si>
  <si>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</si>
  <si>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</si>
  <si>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</si>
  <si>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</si>
  <si>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</si>
  <si>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</si>
  <si>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</si>
  <si>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</si>
  <si>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</si>
  <si>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</si>
  <si>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</si>
  <si>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</si>
  <si>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</si>
  <si>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</si>
  <si>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</si>
  <si>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</si>
  <si>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</si>
  <si>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</si>
  <si>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</si>
  <si>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</si>
  <si>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</si>
  <si>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</si>
  <si>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</si>
  <si>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</si>
  <si>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</si>
  <si>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</si>
  <si>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</si>
  <si>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</si>
  <si>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</si>
  <si>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</si>
  <si>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</si>
  <si>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</si>
  <si>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</si>
  <si>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</si>
  <si>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</si>
  <si>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</si>
  <si>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</si>
  <si>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</si>
  <si>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</si>
  <si>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</si>
  <si>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</si>
  <si>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</si>
  <si>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</si>
  <si>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</si>
  <si>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</si>
  <si>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</si>
  <si>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</si>
  <si>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</si>
  <si>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</si>
  <si>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</si>
  <si>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</si>
  <si>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</si>
  <si>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</si>
  <si>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</si>
  <si>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</si>
  <si>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</si>
  <si>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</si>
  <si>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</si>
  <si>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</si>
  <si>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</si>
  <si>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</si>
  <si>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</si>
  <si>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</si>
  <si>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</si>
  <si>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</si>
  <si>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</si>
  <si>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</si>
  <si>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</si>
  <si>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</si>
  <si>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</si>
  <si>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</si>
  <si>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</si>
  <si>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</si>
  <si>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</si>
  <si>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</si>
  <si>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</si>
  <si>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</si>
  <si>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</si>
  <si>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</si>
  <si>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</si>
  <si>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</si>
  <si>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</si>
  <si>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</si>
  <si>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</si>
  <si>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</si>
  <si>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</si>
  <si>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</si>
  <si>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</si>
  <si>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</si>
  <si>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</si>
  <si>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</si>
  <si>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</si>
  <si>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</si>
  <si>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</si>
  <si>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</si>
  <si>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</si>
  <si>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</si>
  <si>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</si>
  <si>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</si>
  <si>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</si>
  <si>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</si>
  <si>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</si>
  <si>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</si>
  <si>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</si>
  <si>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</si>
  <si>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</si>
  <si>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</si>
  <si>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</si>
  <si>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</si>
  <si>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</si>
  <si>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</si>
  <si>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</si>
  <si>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</si>
  <si>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</si>
  <si>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</si>
  <si>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</si>
  <si>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</si>
  <si>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</si>
  <si>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</si>
  <si>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</si>
  <si>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</si>
  <si>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</si>
  <si>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</si>
  <si>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</si>
  <si>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</si>
  <si>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</si>
  <si>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</si>
  <si>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</si>
  <si>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</si>
  <si>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</si>
  <si>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</si>
  <si>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</si>
  <si>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</si>
  <si>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</si>
  <si>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</si>
  <si>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</si>
  <si>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</si>
  <si>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</si>
  <si>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</si>
  <si>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</si>
  <si>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</si>
  <si>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</si>
  <si>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</si>
  <si>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</si>
  <si>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</si>
  <si>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</si>
  <si>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</si>
  <si>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</si>
  <si>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</si>
  <si>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</si>
  <si>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</si>
  <si>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</si>
  <si>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</si>
  <si>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</si>
  <si>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</si>
  <si>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</si>
  <si>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</si>
  <si>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</si>
  <si>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</si>
  <si>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</si>
  <si>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</si>
  <si>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</si>
  <si>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</si>
  <si>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</si>
  <si>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</si>
  <si>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</si>
  <si>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</si>
  <si>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</si>
  <si>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</si>
  <si>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</si>
  <si>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</si>
  <si>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</si>
  <si>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</si>
  <si>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</si>
  <si>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</si>
  <si>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</si>
  <si>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</si>
  <si>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</si>
  <si>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</si>
  <si>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</si>
  <si>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</si>
  <si>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</si>
  <si>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</si>
  <si>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</si>
  <si>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</si>
  <si>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</si>
  <si>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</si>
  <si>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</si>
  <si>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</si>
  <si>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</si>
  <si>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</si>
  <si>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</si>
  <si>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</si>
  <si>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</si>
  <si>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</si>
  <si>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</si>
  <si>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</si>
  <si>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</si>
  <si>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</si>
  <si>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</si>
  <si>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</si>
  <si>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</si>
  <si>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</si>
  <si>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</si>
  <si>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</si>
  <si>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</si>
  <si>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</si>
  <si>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</si>
  <si>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</si>
  <si>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</si>
  <si>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</si>
  <si>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</si>
  <si>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</si>
  <si>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</si>
  <si>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</si>
  <si>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</si>
  <si>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</si>
  <si>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</si>
  <si>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</si>
  <si>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</si>
  <si>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</si>
  <si>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</si>
  <si>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</si>
  <si>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</si>
  <si>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</si>
  <si>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</si>
  <si>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</si>
  <si>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</si>
  <si>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</si>
  <si>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</si>
  <si>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</si>
  <si>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</si>
  <si>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</si>
  <si>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</si>
  <si>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</si>
  <si>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</si>
  <si>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</si>
  <si>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</si>
  <si>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</si>
  <si>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</si>
  <si>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</si>
  <si>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</si>
  <si>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</si>
  <si>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</si>
  <si>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</si>
  <si>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</si>
  <si>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</si>
  <si>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</si>
  <si>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</si>
  <si>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</si>
  <si>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</si>
  <si>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</si>
  <si>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</si>
  <si>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</si>
  <si>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</si>
  <si>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</si>
  <si>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</si>
  <si>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</si>
  <si>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</si>
  <si>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</si>
  <si>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</si>
  <si>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</si>
  <si>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</si>
  <si>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</si>
  <si>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</si>
  <si>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</si>
  <si>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</si>
  <si>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</si>
  <si>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</si>
  <si>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</si>
  <si>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</si>
  <si>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</si>
  <si>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</si>
  <si>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</si>
  <si>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</si>
  <si>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</si>
  <si>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</si>
  <si>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</si>
  <si>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</si>
  <si>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</si>
  <si>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</si>
  <si>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</si>
  <si>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</si>
  <si>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</si>
  <si>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</si>
  <si>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</si>
  <si>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</si>
  <si>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</si>
  <si>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</si>
  <si>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</si>
  <si>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</si>
  <si>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</si>
  <si>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</si>
  <si>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</si>
  <si>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</si>
  <si>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</si>
  <si>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</si>
  <si>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</si>
  <si>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</si>
  <si>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</si>
  <si>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</si>
  <si>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</si>
  <si>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</si>
  <si>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</si>
  <si>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</si>
  <si>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</si>
  <si>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</si>
  <si>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</si>
  <si>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</si>
  <si>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</si>
  <si>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</si>
  <si>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</si>
  <si>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</si>
  <si>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</si>
  <si>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</si>
  <si>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</si>
  <si>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</si>
  <si>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</si>
  <si>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</si>
  <si>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</si>
  <si>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</si>
  <si>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</si>
  <si>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</si>
  <si>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</si>
  <si>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</si>
  <si>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</si>
  <si>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</si>
  <si>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</si>
  <si>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</si>
  <si>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</si>
  <si>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</si>
  <si>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</si>
  <si>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</si>
  <si>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</si>
  <si>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</si>
  <si>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</si>
  <si>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</si>
  <si>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</si>
  <si>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</si>
  <si>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</si>
  <si>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</si>
  <si>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</si>
  <si>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</si>
  <si>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</si>
  <si>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</si>
  <si>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</si>
  <si>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</si>
  <si>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</si>
  <si>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</si>
  <si>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</si>
  <si>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</si>
  <si>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</si>
  <si>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</si>
  <si>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</si>
  <si>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</si>
  <si>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</si>
  <si>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</si>
  <si>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</si>
  <si>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</si>
  <si>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</si>
  <si>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</si>
  <si>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</si>
  <si>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</si>
  <si>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</si>
  <si>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</si>
  <si>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</si>
  <si>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</si>
  <si>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</si>
  <si>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</si>
  <si>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</si>
  <si>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</si>
  <si>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</si>
  <si>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</si>
  <si>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</si>
  <si>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</si>
  <si>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</si>
  <si>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</si>
  <si>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</si>
  <si>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</si>
  <si>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</si>
  <si>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</si>
  <si>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</si>
  <si>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</si>
  <si>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</si>
  <si>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</si>
  <si>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</si>
  <si>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</si>
  <si>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</si>
  <si>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</si>
  <si>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</si>
  <si>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</si>
  <si>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</si>
  <si>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</si>
  <si>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</si>
  <si>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</si>
  <si>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</si>
  <si>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</si>
  <si>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</si>
  <si>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</si>
  <si>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</si>
  <si>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</si>
  <si>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</si>
  <si>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</si>
  <si>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</si>
  <si>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</si>
  <si>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</si>
  <si>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</si>
  <si>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</si>
  <si>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</si>
  <si>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</si>
  <si>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</si>
  <si>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</si>
  <si>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</si>
  <si>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</si>
  <si>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</si>
  <si>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</si>
  <si>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</si>
  <si>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</si>
  <si>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</si>
  <si>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</si>
  <si>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</si>
  <si>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</si>
  <si>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</si>
  <si>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</si>
  <si>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</si>
  <si>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</si>
  <si>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</si>
  <si>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</si>
  <si>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</si>
  <si>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</si>
  <si>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</si>
  <si>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</si>
  <si>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</si>
  <si>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</si>
  <si>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</si>
  <si>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</si>
  <si>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</si>
  <si>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</si>
  <si>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</si>
  <si>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</si>
  <si>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</si>
  <si>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</si>
  <si>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</si>
  <si>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</si>
  <si>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</si>
  <si>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</si>
  <si>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</si>
  <si>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</si>
  <si>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</si>
  <si>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</si>
  <si>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</si>
  <si>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</si>
  <si>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</si>
  <si>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</si>
  <si>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</si>
  <si>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</si>
  <si>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</si>
  <si>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</si>
  <si>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</si>
  <si>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</si>
  <si>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</si>
  <si>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</si>
  <si>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</si>
  <si>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</si>
  <si>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</si>
  <si>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</si>
  <si>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</si>
  <si>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</si>
  <si>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</si>
  <si>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</si>
  <si>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</si>
  <si>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</si>
  <si>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</si>
  <si>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</si>
  <si>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</si>
  <si>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</si>
  <si>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</si>
  <si>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</si>
  <si>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</si>
  <si>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</si>
  <si>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</si>
  <si>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</si>
  <si>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</si>
  <si>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</si>
  <si>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</si>
  <si>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</si>
  <si>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</si>
  <si>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</si>
  <si>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</si>
  <si>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</si>
  <si>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</si>
  <si>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</si>
  <si>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</si>
  <si>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</si>
  <si>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</si>
  <si>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</si>
  <si>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</si>
  <si>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</si>
  <si>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</si>
  <si>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</si>
  <si>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</si>
  <si>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</si>
  <si>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</si>
  <si>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</si>
  <si>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</si>
  <si>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</si>
  <si>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</si>
  <si>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</si>
  <si>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</si>
  <si>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</si>
  <si>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</si>
  <si>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</si>
  <si>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</si>
  <si>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</si>
  <si>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</si>
  <si>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</si>
  <si>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</si>
  <si>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</si>
  <si>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</si>
  <si>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</si>
  <si>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</si>
  <si>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</si>
  <si>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</si>
  <si>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</si>
  <si>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</si>
  <si>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</si>
  <si>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</si>
  <si>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</si>
  <si>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</si>
  <si>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</si>
  <si>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</si>
  <si>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</si>
  <si>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</si>
  <si>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</si>
  <si>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</si>
  <si>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</si>
  <si>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</si>
  <si>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</si>
  <si>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</si>
  <si>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</si>
  <si>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</si>
  <si>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</si>
  <si>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</si>
  <si>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</si>
  <si>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</si>
  <si>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</si>
  <si>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</si>
  <si>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</si>
  <si>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</si>
  <si>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</si>
  <si>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</si>
  <si>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</si>
  <si>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</si>
  <si>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</si>
  <si>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</si>
  <si>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</si>
  <si>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</si>
  <si>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</si>
  <si>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</si>
  <si>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</si>
  <si>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</si>
  <si>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</si>
  <si>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</si>
  <si>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</si>
  <si>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</si>
  <si>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</si>
  <si>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</si>
  <si>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</si>
  <si>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</si>
  <si>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</si>
  <si>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</si>
  <si>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</si>
  <si>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</si>
  <si>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</si>
  <si>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</si>
  <si>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</si>
  <si>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</si>
  <si>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</si>
  <si>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</si>
  <si>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</si>
  <si>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</si>
  <si>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</si>
  <si>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</si>
  <si>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</si>
  <si>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</si>
  <si>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</si>
  <si>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</si>
  <si>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</si>
  <si>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</si>
  <si>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</si>
  <si>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</si>
  <si>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</si>
  <si>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</si>
  <si>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</si>
  <si>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</si>
  <si>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</si>
  <si>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</si>
  <si>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</si>
  <si>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</si>
  <si>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</si>
  <si>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</si>
  <si>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</si>
  <si>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</si>
  <si>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</si>
  <si>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</si>
  <si>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</si>
  <si>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</si>
  <si>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</si>
  <si>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</si>
  <si>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</si>
  <si>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</si>
  <si>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</si>
  <si>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</si>
  <si>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</si>
  <si>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</si>
  <si>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</si>
  <si>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</si>
  <si>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</si>
  <si>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</si>
  <si>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</si>
  <si>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</si>
  <si>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</si>
  <si>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</si>
  <si>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</si>
  <si>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</si>
  <si>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</si>
  <si>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</si>
  <si>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</si>
  <si>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</si>
  <si>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</si>
  <si>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</si>
  <si>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</si>
  <si>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</si>
  <si>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custom WV to hit zero when coal plant retires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</si>
</sst>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13">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167" fontId="11" fillId="0" borderId="0" xfId="10" applyNumberFormat="1"/>
    <xf numFmtId="167" fontId="24" fillId="0" borderId="0" xfId="10" applyNumberFormat="1" applyFont="1"/>
    <xf numFmtId="167" fontId="26" fillId="0" borderId="0" xfId="10" applyNumberFormat="1" applyFont="1"/>
    <xf numFmtId="167" fontId="26" fillId="0" borderId="0" xfId="38" applyNumberFormat="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E14" sqref="E14:E18"/>
    </sheetView>
  </sheetViews>
  <sheetFormatPr defaultRowHeight="15"/>
  <cols>
    <col min="2" max="2" width="70.140625" customWidth="1"/>
    <col min="3" max="3" width="10.7109375" bestFit="1" customWidth="1"/>
    <col min="13" max="14" width="8.7109375" style="163"/>
  </cols>
  <sheetData>
    <row r="1" spans="1:13">
      <c r="A1" s="1" t="s">
        <v>0</v>
      </c>
      <c r="B1" s="85" t="s">
        <v>487</v>
      </c>
      <c r="C1" s="86">
        <v>45348</v>
      </c>
      <c r="D1" s="87"/>
      <c r="E1" s="87"/>
      <c r="F1" s="87"/>
      <c r="G1" s="87"/>
      <c r="H1" s="87"/>
      <c r="I1" s="87"/>
      <c r="J1" s="87"/>
      <c r="K1" s="85" t="s">
        <v>534</v>
      </c>
      <c r="L1" s="85" t="s">
        <v>536</v>
      </c>
      <c r="M1" s="163" t="s">
        <v>1054</v>
      </c>
    </row>
    <row r="2" spans="1:13">
      <c r="A2" s="1" t="s">
        <v>1</v>
      </c>
      <c r="B2" s="87" t="str">
        <f>LOOKUP(B1,K1:L50,L1:L50)</f>
        <v>WV</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2021</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8"/>
      <c r="C1101" s="198"/>
      <c r="D1101" s="198"/>
      <c r="E1101" s="198"/>
      <c r="F1101" s="198"/>
      <c r="G1101" s="198"/>
      <c r="H1101" s="198"/>
      <c r="I1101" s="198"/>
      <c r="J1101" s="198"/>
      <c r="K1101" s="198"/>
      <c r="L1101" s="198"/>
      <c r="M1101" s="198"/>
      <c r="N1101" s="198"/>
      <c r="O1101" s="198"/>
      <c r="P1101" s="198"/>
      <c r="Q1101" s="198"/>
      <c r="R1101" s="198"/>
      <c r="S1101" s="198"/>
      <c r="T1101" s="198"/>
      <c r="U1101" s="198"/>
      <c r="V1101" s="198"/>
      <c r="W1101" s="198"/>
      <c r="X1101" s="198"/>
      <c r="Y1101" s="198"/>
      <c r="Z1101" s="198"/>
      <c r="AA1101" s="198"/>
      <c r="AB1101" s="198"/>
      <c r="AC1101" s="198"/>
      <c r="AD1101" s="198"/>
      <c r="AE1101" s="198"/>
      <c r="AF1101" s="198"/>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8"/>
      <c r="C1229" s="198"/>
      <c r="D1229" s="198"/>
      <c r="E1229" s="198"/>
      <c r="F1229" s="198"/>
      <c r="G1229" s="198"/>
      <c r="H1229" s="198"/>
      <c r="I1229" s="198"/>
      <c r="J1229" s="198"/>
      <c r="K1229" s="198"/>
      <c r="L1229" s="198"/>
      <c r="M1229" s="198"/>
      <c r="N1229" s="198"/>
      <c r="O1229" s="198"/>
      <c r="P1229" s="198"/>
      <c r="Q1229" s="198"/>
      <c r="R1229" s="198"/>
      <c r="S1229" s="198"/>
      <c r="T1229" s="198"/>
      <c r="U1229" s="198"/>
      <c r="V1229" s="198"/>
      <c r="W1229" s="198"/>
      <c r="X1229" s="198"/>
      <c r="Y1229" s="198"/>
      <c r="Z1229" s="198"/>
      <c r="AA1229" s="198"/>
      <c r="AB1229" s="198"/>
      <c r="AC1229" s="198"/>
      <c r="AD1229" s="198"/>
      <c r="AE1229" s="198"/>
      <c r="AF1229" s="198"/>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8"/>
      <c r="C1699" s="198"/>
      <c r="D1699" s="198"/>
      <c r="E1699" s="198"/>
      <c r="F1699" s="198"/>
      <c r="G1699" s="198"/>
      <c r="H1699" s="198"/>
      <c r="I1699" s="198"/>
      <c r="J1699" s="198"/>
      <c r="K1699" s="198"/>
      <c r="L1699" s="198"/>
      <c r="M1699" s="198"/>
      <c r="N1699" s="198"/>
      <c r="O1699" s="198"/>
      <c r="P1699" s="198"/>
      <c r="Q1699" s="198"/>
      <c r="R1699" s="198"/>
      <c r="S1699" s="198"/>
      <c r="T1699" s="198"/>
      <c r="U1699" s="198"/>
      <c r="V1699" s="198"/>
      <c r="W1699" s="198"/>
      <c r="X1699" s="198"/>
      <c r="Y1699" s="198"/>
      <c r="Z1699" s="198"/>
      <c r="AA1699" s="198"/>
      <c r="AB1699" s="198"/>
      <c r="AC1699" s="198"/>
      <c r="AD1699" s="198"/>
      <c r="AE1699" s="198"/>
      <c r="AF1699" s="198"/>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200"/>
      <c r="C112" s="200"/>
      <c r="D112" s="200"/>
      <c r="E112" s="200"/>
      <c r="F112" s="200"/>
      <c r="G112" s="200"/>
      <c r="H112" s="200"/>
      <c r="I112" s="200"/>
      <c r="J112" s="200"/>
      <c r="K112" s="200"/>
      <c r="L112" s="200"/>
      <c r="M112" s="200"/>
      <c r="N112" s="200"/>
      <c r="O112" s="200"/>
      <c r="P112" s="200"/>
      <c r="Q112" s="200"/>
      <c r="R112" s="200"/>
      <c r="S112" s="200"/>
      <c r="T112" s="200"/>
      <c r="U112" s="200"/>
      <c r="V112" s="200"/>
      <c r="W112" s="200"/>
      <c r="X112" s="200"/>
      <c r="Y112" s="200"/>
      <c r="Z112" s="200"/>
      <c r="AA112" s="200"/>
      <c r="AB112" s="200"/>
      <c r="AC112" s="200"/>
      <c r="AD112" s="200"/>
      <c r="AE112" s="200"/>
      <c r="AF112" s="200"/>
      <c r="AG112" s="200"/>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00"/>
      <c r="C308" s="200"/>
      <c r="D308" s="200"/>
      <c r="E308" s="200"/>
      <c r="F308" s="200"/>
      <c r="G308" s="200"/>
      <c r="H308" s="200"/>
      <c r="I308" s="200"/>
      <c r="J308" s="200"/>
      <c r="K308" s="200"/>
      <c r="L308" s="200"/>
      <c r="M308" s="200"/>
      <c r="N308" s="200"/>
      <c r="O308" s="200"/>
      <c r="P308" s="200"/>
      <c r="Q308" s="200"/>
      <c r="R308" s="200"/>
      <c r="S308" s="200"/>
      <c r="T308" s="200"/>
      <c r="U308" s="200"/>
      <c r="V308" s="200"/>
      <c r="W308" s="200"/>
      <c r="X308" s="200"/>
      <c r="Y308" s="200"/>
      <c r="Z308" s="200"/>
      <c r="AA308" s="200"/>
      <c r="AB308" s="200"/>
      <c r="AC308" s="200"/>
      <c r="AD308" s="200"/>
      <c r="AE308" s="200"/>
      <c r="AF308" s="200"/>
      <c r="AG308" s="200"/>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00"/>
      <c r="C511" s="200"/>
      <c r="D511" s="200"/>
      <c r="E511" s="200"/>
      <c r="F511" s="200"/>
      <c r="G511" s="200"/>
      <c r="H511" s="200"/>
      <c r="I511" s="200"/>
      <c r="J511" s="200"/>
      <c r="K511" s="200"/>
      <c r="L511" s="200"/>
      <c r="M511" s="200"/>
      <c r="N511" s="200"/>
      <c r="O511" s="200"/>
      <c r="P511" s="200"/>
      <c r="Q511" s="200"/>
      <c r="R511" s="200"/>
      <c r="S511" s="200"/>
      <c r="T511" s="200"/>
      <c r="U511" s="200"/>
      <c r="V511" s="200"/>
      <c r="W511" s="200"/>
      <c r="X511" s="200"/>
      <c r="Y511" s="200"/>
      <c r="Z511" s="200"/>
      <c r="AA511" s="200"/>
      <c r="AB511" s="200"/>
      <c r="AC511" s="200"/>
      <c r="AD511" s="200"/>
      <c r="AE511" s="200"/>
      <c r="AF511" s="200"/>
      <c r="AG511" s="200"/>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00"/>
      <c r="C712" s="200"/>
      <c r="D712" s="200"/>
      <c r="E712" s="200"/>
      <c r="F712" s="200"/>
      <c r="G712" s="200"/>
      <c r="H712" s="200"/>
      <c r="I712" s="200"/>
      <c r="J712" s="200"/>
      <c r="K712" s="200"/>
      <c r="L712" s="200"/>
      <c r="M712" s="200"/>
      <c r="N712" s="200"/>
      <c r="O712" s="200"/>
      <c r="P712" s="200"/>
      <c r="Q712" s="200"/>
      <c r="R712" s="200"/>
      <c r="S712" s="200"/>
      <c r="T712" s="200"/>
      <c r="U712" s="200"/>
      <c r="V712" s="200"/>
      <c r="W712" s="200"/>
      <c r="X712" s="200"/>
      <c r="Y712" s="200"/>
      <c r="Z712" s="200"/>
      <c r="AA712" s="200"/>
      <c r="AB712" s="200"/>
      <c r="AC712" s="200"/>
      <c r="AD712" s="200"/>
      <c r="AE712" s="200"/>
      <c r="AF712" s="200"/>
      <c r="AG712" s="200"/>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00"/>
      <c r="C887" s="200"/>
      <c r="D887" s="200"/>
      <c r="E887" s="200"/>
      <c r="F887" s="200"/>
      <c r="G887" s="200"/>
      <c r="H887" s="200"/>
      <c r="I887" s="200"/>
      <c r="J887" s="200"/>
      <c r="K887" s="200"/>
      <c r="L887" s="200"/>
      <c r="M887" s="200"/>
      <c r="N887" s="200"/>
      <c r="O887" s="200"/>
      <c r="P887" s="200"/>
      <c r="Q887" s="200"/>
      <c r="R887" s="200"/>
      <c r="S887" s="200"/>
      <c r="T887" s="200"/>
      <c r="U887" s="200"/>
      <c r="V887" s="200"/>
      <c r="W887" s="200"/>
      <c r="X887" s="200"/>
      <c r="Y887" s="200"/>
      <c r="Z887" s="200"/>
      <c r="AA887" s="200"/>
      <c r="AB887" s="200"/>
      <c r="AC887" s="200"/>
      <c r="AD887" s="200"/>
      <c r="AE887" s="200"/>
      <c r="AF887" s="200"/>
      <c r="AG887" s="200"/>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00"/>
      <c r="C1100" s="200"/>
      <c r="D1100" s="200"/>
      <c r="E1100" s="200"/>
      <c r="F1100" s="200"/>
      <c r="G1100" s="200"/>
      <c r="H1100" s="200"/>
      <c r="I1100" s="200"/>
      <c r="J1100" s="200"/>
      <c r="K1100" s="200"/>
      <c r="L1100" s="200"/>
      <c r="M1100" s="200"/>
      <c r="N1100" s="200"/>
      <c r="O1100" s="200"/>
      <c r="P1100" s="200"/>
      <c r="Q1100" s="200"/>
      <c r="R1100" s="200"/>
      <c r="S1100" s="200"/>
      <c r="T1100" s="200"/>
      <c r="U1100" s="200"/>
      <c r="V1100" s="200"/>
      <c r="W1100" s="200"/>
      <c r="X1100" s="200"/>
      <c r="Y1100" s="200"/>
      <c r="Z1100" s="200"/>
      <c r="AA1100" s="200"/>
      <c r="AB1100" s="200"/>
      <c r="AC1100" s="200"/>
      <c r="AD1100" s="200"/>
      <c r="AE1100" s="200"/>
      <c r="AF1100" s="200"/>
      <c r="AG1100" s="200"/>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00"/>
      <c r="C1227" s="200"/>
      <c r="D1227" s="200"/>
      <c r="E1227" s="200"/>
      <c r="F1227" s="200"/>
      <c r="G1227" s="200"/>
      <c r="H1227" s="200"/>
      <c r="I1227" s="200"/>
      <c r="J1227" s="200"/>
      <c r="K1227" s="200"/>
      <c r="L1227" s="200"/>
      <c r="M1227" s="200"/>
      <c r="N1227" s="200"/>
      <c r="O1227" s="200"/>
      <c r="P1227" s="200"/>
      <c r="Q1227" s="200"/>
      <c r="R1227" s="200"/>
      <c r="S1227" s="200"/>
      <c r="T1227" s="200"/>
      <c r="U1227" s="200"/>
      <c r="V1227" s="200"/>
      <c r="W1227" s="200"/>
      <c r="X1227" s="200"/>
      <c r="Y1227" s="200"/>
      <c r="Z1227" s="200"/>
      <c r="AA1227" s="200"/>
      <c r="AB1227" s="200"/>
      <c r="AC1227" s="200"/>
      <c r="AD1227" s="200"/>
      <c r="AE1227" s="200"/>
      <c r="AF1227" s="200"/>
      <c r="AG1227" s="200"/>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00"/>
      <c r="C1390" s="200"/>
      <c r="D1390" s="200"/>
      <c r="E1390" s="200"/>
      <c r="F1390" s="200"/>
      <c r="G1390" s="200"/>
      <c r="H1390" s="200"/>
      <c r="I1390" s="200"/>
      <c r="J1390" s="200"/>
      <c r="K1390" s="200"/>
      <c r="L1390" s="200"/>
      <c r="M1390" s="200"/>
      <c r="N1390" s="200"/>
      <c r="O1390" s="200"/>
      <c r="P1390" s="200"/>
      <c r="Q1390" s="200"/>
      <c r="R1390" s="200"/>
      <c r="S1390" s="200"/>
      <c r="T1390" s="200"/>
      <c r="U1390" s="200"/>
      <c r="V1390" s="200"/>
      <c r="W1390" s="200"/>
      <c r="X1390" s="200"/>
      <c r="Y1390" s="200"/>
      <c r="Z1390" s="200"/>
      <c r="AA1390" s="200"/>
      <c r="AB1390" s="200"/>
      <c r="AC1390" s="200"/>
      <c r="AD1390" s="200"/>
      <c r="AE1390" s="200"/>
      <c r="AF1390" s="200"/>
      <c r="AG1390" s="200"/>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00"/>
      <c r="C1502" s="200"/>
      <c r="D1502" s="200"/>
      <c r="E1502" s="200"/>
      <c r="F1502" s="200"/>
      <c r="G1502" s="200"/>
      <c r="H1502" s="200"/>
      <c r="I1502" s="200"/>
      <c r="J1502" s="200"/>
      <c r="K1502" s="200"/>
      <c r="L1502" s="200"/>
      <c r="M1502" s="200"/>
      <c r="N1502" s="200"/>
      <c r="O1502" s="200"/>
      <c r="P1502" s="200"/>
      <c r="Q1502" s="200"/>
      <c r="R1502" s="200"/>
      <c r="S1502" s="200"/>
      <c r="T1502" s="200"/>
      <c r="U1502" s="200"/>
      <c r="V1502" s="200"/>
      <c r="W1502" s="200"/>
      <c r="X1502" s="200"/>
      <c r="Y1502" s="200"/>
      <c r="Z1502" s="200"/>
      <c r="AA1502" s="200"/>
      <c r="AB1502" s="200"/>
      <c r="AC1502" s="200"/>
      <c r="AD1502" s="200"/>
      <c r="AE1502" s="200"/>
      <c r="AF1502" s="200"/>
      <c r="AG1502" s="200"/>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00"/>
      <c r="C1604" s="200"/>
      <c r="D1604" s="200"/>
      <c r="E1604" s="200"/>
      <c r="F1604" s="200"/>
      <c r="G1604" s="200"/>
      <c r="H1604" s="200"/>
      <c r="I1604" s="200"/>
      <c r="J1604" s="200"/>
      <c r="K1604" s="200"/>
      <c r="L1604" s="200"/>
      <c r="M1604" s="200"/>
      <c r="N1604" s="200"/>
      <c r="O1604" s="200"/>
      <c r="P1604" s="200"/>
      <c r="Q1604" s="200"/>
      <c r="R1604" s="200"/>
      <c r="S1604" s="200"/>
      <c r="T1604" s="200"/>
      <c r="U1604" s="200"/>
      <c r="V1604" s="200"/>
      <c r="W1604" s="200"/>
      <c r="X1604" s="200"/>
      <c r="Y1604" s="200"/>
      <c r="Z1604" s="200"/>
      <c r="AA1604" s="200"/>
      <c r="AB1604" s="200"/>
      <c r="AC1604" s="200"/>
      <c r="AD1604" s="200"/>
      <c r="AE1604" s="200"/>
      <c r="AF1604" s="200"/>
      <c r="AG1604" s="200"/>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00"/>
      <c r="C1698" s="200"/>
      <c r="D1698" s="200"/>
      <c r="E1698" s="200"/>
      <c r="F1698" s="200"/>
      <c r="G1698" s="200"/>
      <c r="H1698" s="200"/>
      <c r="I1698" s="200"/>
      <c r="J1698" s="200"/>
      <c r="K1698" s="200"/>
      <c r="L1698" s="200"/>
      <c r="M1698" s="200"/>
      <c r="N1698" s="200"/>
      <c r="O1698" s="200"/>
      <c r="P1698" s="200"/>
      <c r="Q1698" s="200"/>
      <c r="R1698" s="200"/>
      <c r="S1698" s="200"/>
      <c r="T1698" s="200"/>
      <c r="U1698" s="200"/>
      <c r="V1698" s="200"/>
      <c r="W1698" s="200"/>
      <c r="X1698" s="200"/>
      <c r="Y1698" s="200"/>
      <c r="Z1698" s="200"/>
      <c r="AA1698" s="200"/>
      <c r="AB1698" s="200"/>
      <c r="AC1698" s="200"/>
      <c r="AD1698" s="200"/>
      <c r="AE1698" s="200"/>
      <c r="AF1698" s="200"/>
      <c r="AG1698" s="200"/>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00"/>
      <c r="C1945" s="200"/>
      <c r="D1945" s="200"/>
      <c r="E1945" s="200"/>
      <c r="F1945" s="200"/>
      <c r="G1945" s="200"/>
      <c r="H1945" s="200"/>
      <c r="I1945" s="200"/>
      <c r="J1945" s="200"/>
      <c r="K1945" s="200"/>
      <c r="L1945" s="200"/>
      <c r="M1945" s="200"/>
      <c r="N1945" s="200"/>
      <c r="O1945" s="200"/>
      <c r="P1945" s="200"/>
      <c r="Q1945" s="200"/>
      <c r="R1945" s="200"/>
      <c r="S1945" s="200"/>
      <c r="T1945" s="200"/>
      <c r="U1945" s="200"/>
      <c r="V1945" s="200"/>
      <c r="W1945" s="200"/>
      <c r="X1945" s="200"/>
      <c r="Y1945" s="200"/>
      <c r="Z1945" s="200"/>
      <c r="AA1945" s="200"/>
      <c r="AB1945" s="200"/>
      <c r="AC1945" s="200"/>
      <c r="AD1945" s="200"/>
      <c r="AE1945" s="200"/>
      <c r="AF1945" s="200"/>
      <c r="AG1945" s="200"/>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00"/>
      <c r="C2031" s="200"/>
      <c r="D2031" s="200"/>
      <c r="E2031" s="200"/>
      <c r="F2031" s="200"/>
      <c r="G2031" s="200"/>
      <c r="H2031" s="200"/>
      <c r="I2031" s="200"/>
      <c r="J2031" s="200"/>
      <c r="K2031" s="200"/>
      <c r="L2031" s="200"/>
      <c r="M2031" s="200"/>
      <c r="N2031" s="200"/>
      <c r="O2031" s="200"/>
      <c r="P2031" s="200"/>
      <c r="Q2031" s="200"/>
      <c r="R2031" s="200"/>
      <c r="S2031" s="200"/>
      <c r="T2031" s="200"/>
      <c r="U2031" s="200"/>
      <c r="V2031" s="200"/>
      <c r="W2031" s="200"/>
      <c r="X2031" s="200"/>
      <c r="Y2031" s="200"/>
      <c r="Z2031" s="200"/>
      <c r="AA2031" s="200"/>
      <c r="AB2031" s="200"/>
      <c r="AC2031" s="200"/>
      <c r="AD2031" s="200"/>
      <c r="AE2031" s="200"/>
      <c r="AF2031" s="200"/>
      <c r="AG2031" s="200"/>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00"/>
      <c r="C2153" s="200"/>
      <c r="D2153" s="200"/>
      <c r="E2153" s="200"/>
      <c r="F2153" s="200"/>
      <c r="G2153" s="200"/>
      <c r="H2153" s="200"/>
      <c r="I2153" s="200"/>
      <c r="J2153" s="200"/>
      <c r="K2153" s="200"/>
      <c r="L2153" s="200"/>
      <c r="M2153" s="200"/>
      <c r="N2153" s="200"/>
      <c r="O2153" s="200"/>
      <c r="P2153" s="200"/>
      <c r="Q2153" s="200"/>
      <c r="R2153" s="200"/>
      <c r="S2153" s="200"/>
      <c r="T2153" s="200"/>
      <c r="U2153" s="200"/>
      <c r="V2153" s="200"/>
      <c r="W2153" s="200"/>
      <c r="X2153" s="200"/>
      <c r="Y2153" s="200"/>
      <c r="Z2153" s="200"/>
      <c r="AA2153" s="200"/>
      <c r="AB2153" s="200"/>
      <c r="AC2153" s="200"/>
      <c r="AD2153" s="200"/>
      <c r="AE2153" s="200"/>
      <c r="AF2153" s="200"/>
      <c r="AG2153" s="200"/>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00"/>
      <c r="C2317" s="200"/>
      <c r="D2317" s="200"/>
      <c r="E2317" s="200"/>
      <c r="F2317" s="200"/>
      <c r="G2317" s="200"/>
      <c r="H2317" s="200"/>
      <c r="I2317" s="200"/>
      <c r="J2317" s="200"/>
      <c r="K2317" s="200"/>
      <c r="L2317" s="200"/>
      <c r="M2317" s="200"/>
      <c r="N2317" s="200"/>
      <c r="O2317" s="200"/>
      <c r="P2317" s="200"/>
      <c r="Q2317" s="200"/>
      <c r="R2317" s="200"/>
      <c r="S2317" s="200"/>
      <c r="T2317" s="200"/>
      <c r="U2317" s="200"/>
      <c r="V2317" s="200"/>
      <c r="W2317" s="200"/>
      <c r="X2317" s="200"/>
      <c r="Y2317" s="200"/>
      <c r="Z2317" s="200"/>
      <c r="AA2317" s="200"/>
      <c r="AB2317" s="200"/>
      <c r="AC2317" s="200"/>
      <c r="AD2317" s="200"/>
      <c r="AE2317" s="200"/>
      <c r="AF2317" s="200"/>
      <c r="AG2317" s="200"/>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00"/>
      <c r="C2419" s="200"/>
      <c r="D2419" s="200"/>
      <c r="E2419" s="200"/>
      <c r="F2419" s="200"/>
      <c r="G2419" s="200"/>
      <c r="H2419" s="200"/>
      <c r="I2419" s="200"/>
      <c r="J2419" s="200"/>
      <c r="K2419" s="200"/>
      <c r="L2419" s="200"/>
      <c r="M2419" s="200"/>
      <c r="N2419" s="200"/>
      <c r="O2419" s="200"/>
      <c r="P2419" s="200"/>
      <c r="Q2419" s="200"/>
      <c r="R2419" s="200"/>
      <c r="S2419" s="200"/>
      <c r="T2419" s="200"/>
      <c r="U2419" s="200"/>
      <c r="V2419" s="200"/>
      <c r="W2419" s="200"/>
      <c r="X2419" s="200"/>
      <c r="Y2419" s="200"/>
      <c r="Z2419" s="200"/>
      <c r="AA2419" s="200"/>
      <c r="AB2419" s="200"/>
      <c r="AC2419" s="200"/>
      <c r="AD2419" s="200"/>
      <c r="AE2419" s="200"/>
      <c r="AF2419" s="200"/>
      <c r="AG2419" s="200"/>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00"/>
      <c r="C2509" s="200"/>
      <c r="D2509" s="200"/>
      <c r="E2509" s="200"/>
      <c r="F2509" s="200"/>
      <c r="G2509" s="200"/>
      <c r="H2509" s="200"/>
      <c r="I2509" s="200"/>
      <c r="J2509" s="200"/>
      <c r="K2509" s="200"/>
      <c r="L2509" s="200"/>
      <c r="M2509" s="200"/>
      <c r="N2509" s="200"/>
      <c r="O2509" s="200"/>
      <c r="P2509" s="200"/>
      <c r="Q2509" s="200"/>
      <c r="R2509" s="200"/>
      <c r="S2509" s="200"/>
      <c r="T2509" s="200"/>
      <c r="U2509" s="200"/>
      <c r="V2509" s="200"/>
      <c r="W2509" s="200"/>
      <c r="X2509" s="200"/>
      <c r="Y2509" s="200"/>
      <c r="Z2509" s="200"/>
      <c r="AA2509" s="200"/>
      <c r="AB2509" s="200"/>
      <c r="AC2509" s="200"/>
      <c r="AD2509" s="200"/>
      <c r="AE2509" s="200"/>
      <c r="AF2509" s="200"/>
      <c r="AG2509" s="200"/>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00"/>
      <c r="C2598" s="200"/>
      <c r="D2598" s="200"/>
      <c r="E2598" s="200"/>
      <c r="F2598" s="200"/>
      <c r="G2598" s="200"/>
      <c r="H2598" s="200"/>
      <c r="I2598" s="200"/>
      <c r="J2598" s="200"/>
      <c r="K2598" s="200"/>
      <c r="L2598" s="200"/>
      <c r="M2598" s="200"/>
      <c r="N2598" s="200"/>
      <c r="O2598" s="200"/>
      <c r="P2598" s="200"/>
      <c r="Q2598" s="200"/>
      <c r="R2598" s="200"/>
      <c r="S2598" s="200"/>
      <c r="T2598" s="200"/>
      <c r="U2598" s="200"/>
      <c r="V2598" s="200"/>
      <c r="W2598" s="200"/>
      <c r="X2598" s="200"/>
      <c r="Y2598" s="200"/>
      <c r="Z2598" s="200"/>
      <c r="AA2598" s="200"/>
      <c r="AB2598" s="200"/>
      <c r="AC2598" s="200"/>
      <c r="AD2598" s="200"/>
      <c r="AE2598" s="200"/>
      <c r="AF2598" s="200"/>
      <c r="AG2598" s="200"/>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00"/>
      <c r="C2719" s="200"/>
      <c r="D2719" s="200"/>
      <c r="E2719" s="200"/>
      <c r="F2719" s="200"/>
      <c r="G2719" s="200"/>
      <c r="H2719" s="200"/>
      <c r="I2719" s="200"/>
      <c r="J2719" s="200"/>
      <c r="K2719" s="200"/>
      <c r="L2719" s="200"/>
      <c r="M2719" s="200"/>
      <c r="N2719" s="200"/>
      <c r="O2719" s="200"/>
      <c r="P2719" s="200"/>
      <c r="Q2719" s="200"/>
      <c r="R2719" s="200"/>
      <c r="S2719" s="200"/>
      <c r="T2719" s="200"/>
      <c r="U2719" s="200"/>
      <c r="V2719" s="200"/>
      <c r="W2719" s="200"/>
      <c r="X2719" s="200"/>
      <c r="Y2719" s="200"/>
      <c r="Z2719" s="200"/>
      <c r="AA2719" s="200"/>
      <c r="AB2719" s="200"/>
      <c r="AC2719" s="200"/>
      <c r="AD2719" s="200"/>
      <c r="AE2719" s="200"/>
      <c r="AF2719" s="200"/>
      <c r="AG2719" s="200"/>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00"/>
      <c r="C2837" s="200"/>
      <c r="D2837" s="200"/>
      <c r="E2837" s="200"/>
      <c r="F2837" s="200"/>
      <c r="G2837" s="200"/>
      <c r="H2837" s="200"/>
      <c r="I2837" s="200"/>
      <c r="J2837" s="200"/>
      <c r="K2837" s="200"/>
      <c r="L2837" s="200"/>
      <c r="M2837" s="200"/>
      <c r="N2837" s="200"/>
      <c r="O2837" s="200"/>
      <c r="P2837" s="200"/>
      <c r="Q2837" s="200"/>
      <c r="R2837" s="200"/>
      <c r="S2837" s="200"/>
      <c r="T2837" s="200"/>
      <c r="U2837" s="200"/>
      <c r="V2837" s="200"/>
      <c r="W2837" s="200"/>
      <c r="X2837" s="200"/>
      <c r="Y2837" s="200"/>
      <c r="Z2837" s="200"/>
      <c r="AA2837" s="200"/>
      <c r="AB2837" s="200"/>
      <c r="AC2837" s="200"/>
      <c r="AD2837" s="200"/>
      <c r="AE2837" s="200"/>
      <c r="AF2837" s="200"/>
      <c r="AG2837" s="200"/>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200"/>
      <c r="C112" s="200"/>
      <c r="D112" s="200"/>
      <c r="E112" s="200"/>
      <c r="F112" s="200"/>
      <c r="G112" s="200"/>
      <c r="H112" s="200"/>
      <c r="I112" s="200"/>
      <c r="J112" s="200"/>
      <c r="K112" s="200"/>
      <c r="L112" s="200"/>
      <c r="M112" s="200"/>
      <c r="N112" s="200"/>
      <c r="O112" s="200"/>
      <c r="P112" s="200"/>
      <c r="Q112" s="200"/>
      <c r="R112" s="200"/>
      <c r="S112" s="200"/>
      <c r="T112" s="200"/>
      <c r="U112" s="200"/>
      <c r="V112" s="200"/>
      <c r="W112" s="200"/>
      <c r="X112" s="200"/>
      <c r="Y112" s="200"/>
      <c r="Z112" s="200"/>
      <c r="AA112" s="200"/>
      <c r="AB112" s="200"/>
      <c r="AC112" s="200"/>
      <c r="AD112" s="200"/>
      <c r="AE112" s="200"/>
      <c r="AF112" s="200"/>
      <c r="AG112" s="200"/>
      <c r="AH112" s="200"/>
    </row>
    <row r="308" spans="2:34" ht="15" customHeight="1">
      <c r="B308" s="200"/>
      <c r="C308" s="200"/>
      <c r="D308" s="200"/>
      <c r="E308" s="200"/>
      <c r="F308" s="200"/>
      <c r="G308" s="200"/>
      <c r="H308" s="200"/>
      <c r="I308" s="200"/>
      <c r="J308" s="200"/>
      <c r="K308" s="200"/>
      <c r="L308" s="200"/>
      <c r="M308" s="200"/>
      <c r="N308" s="200"/>
      <c r="O308" s="200"/>
      <c r="P308" s="200"/>
      <c r="Q308" s="200"/>
      <c r="R308" s="200"/>
      <c r="S308" s="200"/>
      <c r="T308" s="200"/>
      <c r="U308" s="200"/>
      <c r="V308" s="200"/>
      <c r="W308" s="200"/>
      <c r="X308" s="200"/>
      <c r="Y308" s="200"/>
      <c r="Z308" s="200"/>
      <c r="AA308" s="200"/>
      <c r="AB308" s="200"/>
      <c r="AC308" s="200"/>
      <c r="AD308" s="200"/>
      <c r="AE308" s="200"/>
      <c r="AF308" s="200"/>
      <c r="AG308" s="200"/>
      <c r="AH308" s="200"/>
    </row>
    <row r="500" spans="2:34" ht="15" customHeight="1">
      <c r="B500" s="201"/>
      <c r="C500" s="200"/>
      <c r="D500" s="200"/>
      <c r="E500" s="200"/>
      <c r="F500" s="200"/>
      <c r="G500" s="200"/>
      <c r="H500" s="200"/>
      <c r="I500" s="200"/>
      <c r="J500" s="200"/>
      <c r="K500" s="200"/>
      <c r="L500" s="200"/>
      <c r="M500" s="200"/>
      <c r="N500" s="200"/>
      <c r="O500" s="200"/>
      <c r="P500" s="200"/>
      <c r="Q500" s="200"/>
      <c r="R500" s="200"/>
      <c r="S500" s="200"/>
      <c r="T500" s="200"/>
      <c r="U500" s="200"/>
      <c r="V500" s="200"/>
      <c r="W500" s="200"/>
      <c r="X500" s="200"/>
      <c r="Y500" s="200"/>
      <c r="Z500" s="200"/>
      <c r="AA500" s="200"/>
      <c r="AB500" s="200"/>
      <c r="AC500" s="200"/>
      <c r="AD500" s="200"/>
      <c r="AE500" s="200"/>
      <c r="AF500" s="200"/>
      <c r="AG500" s="200"/>
    </row>
    <row r="511" spans="2:34" ht="15" customHeight="1">
      <c r="B511" s="200"/>
      <c r="C511" s="200"/>
      <c r="D511" s="200"/>
      <c r="E511" s="200"/>
      <c r="F511" s="200"/>
      <c r="G511" s="200"/>
      <c r="H511" s="200"/>
      <c r="I511" s="200"/>
      <c r="J511" s="200"/>
      <c r="K511" s="200"/>
      <c r="L511" s="200"/>
      <c r="M511" s="200"/>
      <c r="N511" s="200"/>
      <c r="O511" s="200"/>
      <c r="P511" s="200"/>
      <c r="Q511" s="200"/>
      <c r="R511" s="200"/>
      <c r="S511" s="200"/>
      <c r="T511" s="200"/>
      <c r="U511" s="200"/>
      <c r="V511" s="200"/>
      <c r="W511" s="200"/>
      <c r="X511" s="200"/>
      <c r="Y511" s="200"/>
      <c r="Z511" s="200"/>
      <c r="AA511" s="200"/>
      <c r="AB511" s="200"/>
      <c r="AC511" s="200"/>
      <c r="AD511" s="200"/>
      <c r="AE511" s="200"/>
      <c r="AF511" s="200"/>
      <c r="AG511" s="200"/>
      <c r="AH511" s="200"/>
    </row>
    <row r="712" spans="2:34" ht="15" customHeight="1">
      <c r="B712" s="200"/>
      <c r="C712" s="200"/>
      <c r="D712" s="200"/>
      <c r="E712" s="200"/>
      <c r="F712" s="200"/>
      <c r="G712" s="200"/>
      <c r="H712" s="200"/>
      <c r="I712" s="200"/>
      <c r="J712" s="200"/>
      <c r="K712" s="200"/>
      <c r="L712" s="200"/>
      <c r="M712" s="200"/>
      <c r="N712" s="200"/>
      <c r="O712" s="200"/>
      <c r="P712" s="200"/>
      <c r="Q712" s="200"/>
      <c r="R712" s="200"/>
      <c r="S712" s="200"/>
      <c r="T712" s="200"/>
      <c r="U712" s="200"/>
      <c r="V712" s="200"/>
      <c r="W712" s="200"/>
      <c r="X712" s="200"/>
      <c r="Y712" s="200"/>
      <c r="Z712" s="200"/>
      <c r="AA712" s="200"/>
      <c r="AB712" s="200"/>
      <c r="AC712" s="200"/>
      <c r="AD712" s="200"/>
      <c r="AE712" s="200"/>
      <c r="AF712" s="200"/>
      <c r="AG712" s="200"/>
      <c r="AH712" s="200"/>
    </row>
    <row r="887" spans="2:34" ht="15" customHeight="1">
      <c r="B887" s="200"/>
      <c r="C887" s="200"/>
      <c r="D887" s="200"/>
      <c r="E887" s="200"/>
      <c r="F887" s="200"/>
      <c r="G887" s="200"/>
      <c r="H887" s="200"/>
      <c r="I887" s="200"/>
      <c r="J887" s="200"/>
      <c r="K887" s="200"/>
      <c r="L887" s="200"/>
      <c r="M887" s="200"/>
      <c r="N887" s="200"/>
      <c r="O887" s="200"/>
      <c r="P887" s="200"/>
      <c r="Q887" s="200"/>
      <c r="R887" s="200"/>
      <c r="S887" s="200"/>
      <c r="T887" s="200"/>
      <c r="U887" s="200"/>
      <c r="V887" s="200"/>
      <c r="W887" s="200"/>
      <c r="X887" s="200"/>
      <c r="Y887" s="200"/>
      <c r="Z887" s="200"/>
      <c r="AA887" s="200"/>
      <c r="AB887" s="200"/>
      <c r="AC887" s="200"/>
      <c r="AD887" s="200"/>
      <c r="AE887" s="200"/>
      <c r="AF887" s="200"/>
      <c r="AG887" s="200"/>
      <c r="AH887" s="200"/>
    </row>
    <row r="1100" spans="2:34" ht="15" customHeight="1">
      <c r="B1100" s="200"/>
      <c r="C1100" s="200"/>
      <c r="D1100" s="200"/>
      <c r="E1100" s="200"/>
      <c r="F1100" s="200"/>
      <c r="G1100" s="200"/>
      <c r="H1100" s="200"/>
      <c r="I1100" s="200"/>
      <c r="J1100" s="200"/>
      <c r="K1100" s="200"/>
      <c r="L1100" s="200"/>
      <c r="M1100" s="200"/>
      <c r="N1100" s="200"/>
      <c r="O1100" s="200"/>
      <c r="P1100" s="200"/>
      <c r="Q1100" s="200"/>
      <c r="R1100" s="200"/>
      <c r="S1100" s="200"/>
      <c r="T1100" s="200"/>
      <c r="U1100" s="200"/>
      <c r="V1100" s="200"/>
      <c r="W1100" s="200"/>
      <c r="X1100" s="200"/>
      <c r="Y1100" s="200"/>
      <c r="Z1100" s="200"/>
      <c r="AA1100" s="200"/>
      <c r="AB1100" s="200"/>
      <c r="AC1100" s="200"/>
      <c r="AD1100" s="200"/>
      <c r="AE1100" s="200"/>
      <c r="AF1100" s="200"/>
      <c r="AG1100" s="200"/>
      <c r="AH1100" s="200"/>
    </row>
    <row r="1227" spans="2:34" ht="15" customHeight="1">
      <c r="B1227" s="200"/>
      <c r="C1227" s="200"/>
      <c r="D1227" s="200"/>
      <c r="E1227" s="200"/>
      <c r="F1227" s="200"/>
      <c r="G1227" s="200"/>
      <c r="H1227" s="200"/>
      <c r="I1227" s="200"/>
      <c r="J1227" s="200"/>
      <c r="K1227" s="200"/>
      <c r="L1227" s="200"/>
      <c r="M1227" s="200"/>
      <c r="N1227" s="200"/>
      <c r="O1227" s="200"/>
      <c r="P1227" s="200"/>
      <c r="Q1227" s="200"/>
      <c r="R1227" s="200"/>
      <c r="S1227" s="200"/>
      <c r="T1227" s="200"/>
      <c r="U1227" s="200"/>
      <c r="V1227" s="200"/>
      <c r="W1227" s="200"/>
      <c r="X1227" s="200"/>
      <c r="Y1227" s="200"/>
      <c r="Z1227" s="200"/>
      <c r="AA1227" s="200"/>
      <c r="AB1227" s="200"/>
      <c r="AC1227" s="200"/>
      <c r="AD1227" s="200"/>
      <c r="AE1227" s="200"/>
      <c r="AF1227" s="200"/>
      <c r="AG1227" s="200"/>
      <c r="AH1227" s="200"/>
    </row>
    <row r="1390" spans="2:34" ht="15" customHeight="1">
      <c r="B1390" s="200"/>
      <c r="C1390" s="200"/>
      <c r="D1390" s="200"/>
      <c r="E1390" s="200"/>
      <c r="F1390" s="200"/>
      <c r="G1390" s="200"/>
      <c r="H1390" s="200"/>
      <c r="I1390" s="200"/>
      <c r="J1390" s="200"/>
      <c r="K1390" s="200"/>
      <c r="L1390" s="200"/>
      <c r="M1390" s="200"/>
      <c r="N1390" s="200"/>
      <c r="O1390" s="200"/>
      <c r="P1390" s="200"/>
      <c r="Q1390" s="200"/>
      <c r="R1390" s="200"/>
      <c r="S1390" s="200"/>
      <c r="T1390" s="200"/>
      <c r="U1390" s="200"/>
      <c r="V1390" s="200"/>
      <c r="W1390" s="200"/>
      <c r="X1390" s="200"/>
      <c r="Y1390" s="200"/>
      <c r="Z1390" s="200"/>
      <c r="AA1390" s="200"/>
      <c r="AB1390" s="200"/>
      <c r="AC1390" s="200"/>
      <c r="AD1390" s="200"/>
      <c r="AE1390" s="200"/>
      <c r="AF1390" s="200"/>
      <c r="AG1390" s="200"/>
      <c r="AH1390" s="200"/>
    </row>
    <row r="1502" spans="2:34" ht="15" customHeight="1">
      <c r="B1502" s="200"/>
      <c r="C1502" s="200"/>
      <c r="D1502" s="200"/>
      <c r="E1502" s="200"/>
      <c r="F1502" s="200"/>
      <c r="G1502" s="200"/>
      <c r="H1502" s="200"/>
      <c r="I1502" s="200"/>
      <c r="J1502" s="200"/>
      <c r="K1502" s="200"/>
      <c r="L1502" s="200"/>
      <c r="M1502" s="200"/>
      <c r="N1502" s="200"/>
      <c r="O1502" s="200"/>
      <c r="P1502" s="200"/>
      <c r="Q1502" s="200"/>
      <c r="R1502" s="200"/>
      <c r="S1502" s="200"/>
      <c r="T1502" s="200"/>
      <c r="U1502" s="200"/>
      <c r="V1502" s="200"/>
      <c r="W1502" s="200"/>
      <c r="X1502" s="200"/>
      <c r="Y1502" s="200"/>
      <c r="Z1502" s="200"/>
      <c r="AA1502" s="200"/>
      <c r="AB1502" s="200"/>
      <c r="AC1502" s="200"/>
      <c r="AD1502" s="200"/>
      <c r="AE1502" s="200"/>
      <c r="AF1502" s="200"/>
      <c r="AG1502" s="200"/>
      <c r="AH1502" s="200"/>
    </row>
    <row r="1604" spans="2:34" ht="15" customHeight="1">
      <c r="B1604" s="200"/>
      <c r="C1604" s="200"/>
      <c r="D1604" s="200"/>
      <c r="E1604" s="200"/>
      <c r="F1604" s="200"/>
      <c r="G1604" s="200"/>
      <c r="H1604" s="200"/>
      <c r="I1604" s="200"/>
      <c r="J1604" s="200"/>
      <c r="K1604" s="200"/>
      <c r="L1604" s="200"/>
      <c r="M1604" s="200"/>
      <c r="N1604" s="200"/>
      <c r="O1604" s="200"/>
      <c r="P1604" s="200"/>
      <c r="Q1604" s="200"/>
      <c r="R1604" s="200"/>
      <c r="S1604" s="200"/>
      <c r="T1604" s="200"/>
      <c r="U1604" s="200"/>
      <c r="V1604" s="200"/>
      <c r="W1604" s="200"/>
      <c r="X1604" s="200"/>
      <c r="Y1604" s="200"/>
      <c r="Z1604" s="200"/>
      <c r="AA1604" s="200"/>
      <c r="AB1604" s="200"/>
      <c r="AC1604" s="200"/>
      <c r="AD1604" s="200"/>
      <c r="AE1604" s="200"/>
      <c r="AF1604" s="200"/>
      <c r="AG1604" s="200"/>
      <c r="AH1604" s="200"/>
    </row>
    <row r="1698" spans="2:34" ht="15" customHeight="1">
      <c r="B1698" s="200"/>
      <c r="C1698" s="200"/>
      <c r="D1698" s="200"/>
      <c r="E1698" s="200"/>
      <c r="F1698" s="200"/>
      <c r="G1698" s="200"/>
      <c r="H1698" s="200"/>
      <c r="I1698" s="200"/>
      <c r="J1698" s="200"/>
      <c r="K1698" s="200"/>
      <c r="L1698" s="200"/>
      <c r="M1698" s="200"/>
      <c r="N1698" s="200"/>
      <c r="O1698" s="200"/>
      <c r="P1698" s="200"/>
      <c r="Q1698" s="200"/>
      <c r="R1698" s="200"/>
      <c r="S1698" s="200"/>
      <c r="T1698" s="200"/>
      <c r="U1698" s="200"/>
      <c r="V1698" s="200"/>
      <c r="W1698" s="200"/>
      <c r="X1698" s="200"/>
      <c r="Y1698" s="200"/>
      <c r="Z1698" s="200"/>
      <c r="AA1698" s="200"/>
      <c r="AB1698" s="200"/>
      <c r="AC1698" s="200"/>
      <c r="AD1698" s="200"/>
      <c r="AE1698" s="200"/>
      <c r="AF1698" s="200"/>
      <c r="AG1698" s="200"/>
      <c r="AH1698" s="200"/>
    </row>
    <row r="1945" spans="2:34" ht="15" customHeight="1">
      <c r="B1945" s="200"/>
      <c r="C1945" s="200"/>
      <c r="D1945" s="200"/>
      <c r="E1945" s="200"/>
      <c r="F1945" s="200"/>
      <c r="G1945" s="200"/>
      <c r="H1945" s="200"/>
      <c r="I1945" s="200"/>
      <c r="J1945" s="200"/>
      <c r="K1945" s="200"/>
      <c r="L1945" s="200"/>
      <c r="M1945" s="200"/>
      <c r="N1945" s="200"/>
      <c r="O1945" s="200"/>
      <c r="P1945" s="200"/>
      <c r="Q1945" s="200"/>
      <c r="R1945" s="200"/>
      <c r="S1945" s="200"/>
      <c r="T1945" s="200"/>
      <c r="U1945" s="200"/>
      <c r="V1945" s="200"/>
      <c r="W1945" s="200"/>
      <c r="X1945" s="200"/>
      <c r="Y1945" s="200"/>
      <c r="Z1945" s="200"/>
      <c r="AA1945" s="200"/>
      <c r="AB1945" s="200"/>
      <c r="AC1945" s="200"/>
      <c r="AD1945" s="200"/>
      <c r="AE1945" s="200"/>
      <c r="AF1945" s="200"/>
      <c r="AG1945" s="200"/>
      <c r="AH1945" s="200"/>
    </row>
    <row r="2031" spans="2:34" ht="15" customHeight="1">
      <c r="B2031" s="200"/>
      <c r="C2031" s="200"/>
      <c r="D2031" s="200"/>
      <c r="E2031" s="200"/>
      <c r="F2031" s="200"/>
      <c r="G2031" s="200"/>
      <c r="H2031" s="200"/>
      <c r="I2031" s="200"/>
      <c r="J2031" s="200"/>
      <c r="K2031" s="200"/>
      <c r="L2031" s="200"/>
      <c r="M2031" s="200"/>
      <c r="N2031" s="200"/>
      <c r="O2031" s="200"/>
      <c r="P2031" s="200"/>
      <c r="Q2031" s="200"/>
      <c r="R2031" s="200"/>
      <c r="S2031" s="200"/>
      <c r="T2031" s="200"/>
      <c r="U2031" s="200"/>
      <c r="V2031" s="200"/>
      <c r="W2031" s="200"/>
      <c r="X2031" s="200"/>
      <c r="Y2031" s="200"/>
      <c r="Z2031" s="200"/>
      <c r="AA2031" s="200"/>
      <c r="AB2031" s="200"/>
      <c r="AC2031" s="200"/>
      <c r="AD2031" s="200"/>
      <c r="AE2031" s="200"/>
      <c r="AF2031" s="200"/>
      <c r="AG2031" s="200"/>
      <c r="AH2031" s="200"/>
    </row>
    <row r="2153" spans="2:34" ht="15" customHeight="1">
      <c r="B2153" s="200"/>
      <c r="C2153" s="200"/>
      <c r="D2153" s="200"/>
      <c r="E2153" s="200"/>
      <c r="F2153" s="200"/>
      <c r="G2153" s="200"/>
      <c r="H2153" s="200"/>
      <c r="I2153" s="200"/>
      <c r="J2153" s="200"/>
      <c r="K2153" s="200"/>
      <c r="L2153" s="200"/>
      <c r="M2153" s="200"/>
      <c r="N2153" s="200"/>
      <c r="O2153" s="200"/>
      <c r="P2153" s="200"/>
      <c r="Q2153" s="200"/>
      <c r="R2153" s="200"/>
      <c r="S2153" s="200"/>
      <c r="T2153" s="200"/>
      <c r="U2153" s="200"/>
      <c r="V2153" s="200"/>
      <c r="W2153" s="200"/>
      <c r="X2153" s="200"/>
      <c r="Y2153" s="200"/>
      <c r="Z2153" s="200"/>
      <c r="AA2153" s="200"/>
      <c r="AB2153" s="200"/>
      <c r="AC2153" s="200"/>
      <c r="AD2153" s="200"/>
      <c r="AE2153" s="200"/>
      <c r="AF2153" s="200"/>
      <c r="AG2153" s="200"/>
      <c r="AH2153" s="200"/>
    </row>
    <row r="2317" spans="2:34" ht="15" customHeight="1">
      <c r="B2317" s="200"/>
      <c r="C2317" s="200"/>
      <c r="D2317" s="200"/>
      <c r="E2317" s="200"/>
      <c r="F2317" s="200"/>
      <c r="G2317" s="200"/>
      <c r="H2317" s="200"/>
      <c r="I2317" s="200"/>
      <c r="J2317" s="200"/>
      <c r="K2317" s="200"/>
      <c r="L2317" s="200"/>
      <c r="M2317" s="200"/>
      <c r="N2317" s="200"/>
      <c r="O2317" s="200"/>
      <c r="P2317" s="200"/>
      <c r="Q2317" s="200"/>
      <c r="R2317" s="200"/>
      <c r="S2317" s="200"/>
      <c r="T2317" s="200"/>
      <c r="U2317" s="200"/>
      <c r="V2317" s="200"/>
      <c r="W2317" s="200"/>
      <c r="X2317" s="200"/>
      <c r="Y2317" s="200"/>
      <c r="Z2317" s="200"/>
      <c r="AA2317" s="200"/>
      <c r="AB2317" s="200"/>
      <c r="AC2317" s="200"/>
      <c r="AD2317" s="200"/>
      <c r="AE2317" s="200"/>
      <c r="AF2317" s="200"/>
      <c r="AG2317" s="200"/>
      <c r="AH2317" s="200"/>
    </row>
    <row r="2419" spans="2:34" ht="15" customHeight="1">
      <c r="B2419" s="200"/>
      <c r="C2419" s="200"/>
      <c r="D2419" s="200"/>
      <c r="E2419" s="200"/>
      <c r="F2419" s="200"/>
      <c r="G2419" s="200"/>
      <c r="H2419" s="200"/>
      <c r="I2419" s="200"/>
      <c r="J2419" s="200"/>
      <c r="K2419" s="200"/>
      <c r="L2419" s="200"/>
      <c r="M2419" s="200"/>
      <c r="N2419" s="200"/>
      <c r="O2419" s="200"/>
      <c r="P2419" s="200"/>
      <c r="Q2419" s="200"/>
      <c r="R2419" s="200"/>
      <c r="S2419" s="200"/>
      <c r="T2419" s="200"/>
      <c r="U2419" s="200"/>
      <c r="V2419" s="200"/>
      <c r="W2419" s="200"/>
      <c r="X2419" s="200"/>
      <c r="Y2419" s="200"/>
      <c r="Z2419" s="200"/>
      <c r="AA2419" s="200"/>
      <c r="AB2419" s="200"/>
      <c r="AC2419" s="200"/>
      <c r="AD2419" s="200"/>
      <c r="AE2419" s="200"/>
      <c r="AF2419" s="200"/>
      <c r="AG2419" s="200"/>
      <c r="AH2419" s="200"/>
    </row>
    <row r="2509" spans="2:34" ht="15" customHeight="1">
      <c r="B2509" s="200"/>
      <c r="C2509" s="200"/>
      <c r="D2509" s="200"/>
      <c r="E2509" s="200"/>
      <c r="F2509" s="200"/>
      <c r="G2509" s="200"/>
      <c r="H2509" s="200"/>
      <c r="I2509" s="200"/>
      <c r="J2509" s="200"/>
      <c r="K2509" s="200"/>
      <c r="L2509" s="200"/>
      <c r="M2509" s="200"/>
      <c r="N2509" s="200"/>
      <c r="O2509" s="200"/>
      <c r="P2509" s="200"/>
      <c r="Q2509" s="200"/>
      <c r="R2509" s="200"/>
      <c r="S2509" s="200"/>
      <c r="T2509" s="200"/>
      <c r="U2509" s="200"/>
      <c r="V2509" s="200"/>
      <c r="W2509" s="200"/>
      <c r="X2509" s="200"/>
      <c r="Y2509" s="200"/>
      <c r="Z2509" s="200"/>
      <c r="AA2509" s="200"/>
      <c r="AB2509" s="200"/>
      <c r="AC2509" s="200"/>
      <c r="AD2509" s="200"/>
      <c r="AE2509" s="200"/>
      <c r="AF2509" s="200"/>
      <c r="AG2509" s="200"/>
      <c r="AH2509" s="200"/>
    </row>
    <row r="2598" spans="2:34" ht="15" customHeight="1">
      <c r="B2598" s="200"/>
      <c r="C2598" s="200"/>
      <c r="D2598" s="200"/>
      <c r="E2598" s="200"/>
      <c r="F2598" s="200"/>
      <c r="G2598" s="200"/>
      <c r="H2598" s="200"/>
      <c r="I2598" s="200"/>
      <c r="J2598" s="200"/>
      <c r="K2598" s="200"/>
      <c r="L2598" s="200"/>
      <c r="M2598" s="200"/>
      <c r="N2598" s="200"/>
      <c r="O2598" s="200"/>
      <c r="P2598" s="200"/>
      <c r="Q2598" s="200"/>
      <c r="R2598" s="200"/>
      <c r="S2598" s="200"/>
      <c r="T2598" s="200"/>
      <c r="U2598" s="200"/>
      <c r="V2598" s="200"/>
      <c r="W2598" s="200"/>
      <c r="X2598" s="200"/>
      <c r="Y2598" s="200"/>
      <c r="Z2598" s="200"/>
      <c r="AA2598" s="200"/>
      <c r="AB2598" s="200"/>
      <c r="AC2598" s="200"/>
      <c r="AD2598" s="200"/>
      <c r="AE2598" s="200"/>
      <c r="AF2598" s="200"/>
      <c r="AG2598" s="200"/>
      <c r="AH2598" s="200"/>
    </row>
    <row r="2719" spans="2:34" ht="15" customHeight="1">
      <c r="B2719" s="200"/>
      <c r="C2719" s="200"/>
      <c r="D2719" s="200"/>
      <c r="E2719" s="200"/>
      <c r="F2719" s="200"/>
      <c r="G2719" s="200"/>
      <c r="H2719" s="200"/>
      <c r="I2719" s="200"/>
      <c r="J2719" s="200"/>
      <c r="K2719" s="200"/>
      <c r="L2719" s="200"/>
      <c r="M2719" s="200"/>
      <c r="N2719" s="200"/>
      <c r="O2719" s="200"/>
      <c r="P2719" s="200"/>
      <c r="Q2719" s="200"/>
      <c r="R2719" s="200"/>
      <c r="S2719" s="200"/>
      <c r="T2719" s="200"/>
      <c r="U2719" s="200"/>
      <c r="V2719" s="200"/>
      <c r="W2719" s="200"/>
      <c r="X2719" s="200"/>
      <c r="Y2719" s="200"/>
      <c r="Z2719" s="200"/>
      <c r="AA2719" s="200"/>
      <c r="AB2719" s="200"/>
      <c r="AC2719" s="200"/>
      <c r="AD2719" s="200"/>
      <c r="AE2719" s="200"/>
      <c r="AF2719" s="200"/>
      <c r="AG2719" s="200"/>
      <c r="AH2719" s="200"/>
    </row>
    <row r="2837" spans="2:34" ht="15" customHeight="1">
      <c r="B2837" s="200"/>
      <c r="C2837" s="200"/>
      <c r="D2837" s="200"/>
      <c r="E2837" s="200"/>
      <c r="F2837" s="200"/>
      <c r="G2837" s="200"/>
      <c r="H2837" s="200"/>
      <c r="I2837" s="200"/>
      <c r="J2837" s="200"/>
      <c r="K2837" s="200"/>
      <c r="L2837" s="200"/>
      <c r="M2837" s="200"/>
      <c r="N2837" s="200"/>
      <c r="O2837" s="200"/>
      <c r="P2837" s="200"/>
      <c r="Q2837" s="200"/>
      <c r="R2837" s="200"/>
      <c r="S2837" s="200"/>
      <c r="T2837" s="200"/>
      <c r="U2837" s="200"/>
      <c r="V2837" s="200"/>
      <c r="W2837" s="200"/>
      <c r="X2837" s="200"/>
      <c r="Y2837" s="200"/>
      <c r="Z2837" s="200"/>
      <c r="AA2837" s="200"/>
      <c r="AB2837" s="200"/>
      <c r="AC2837" s="200"/>
      <c r="AD2837" s="200"/>
      <c r="AE2837" s="200"/>
      <c r="AF2837" s="200"/>
      <c r="AG2837" s="200"/>
      <c r="AH2837" s="200"/>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2" t="s">
        <v>409</v>
      </c>
      <c r="C146" s="203"/>
      <c r="D146" s="203"/>
      <c r="E146" s="203"/>
      <c r="F146" s="203"/>
      <c r="G146" s="203"/>
      <c r="H146" s="203"/>
      <c r="I146" s="203"/>
      <c r="J146" s="203"/>
      <c r="K146" s="203"/>
      <c r="L146" s="203"/>
      <c r="M146" s="203"/>
      <c r="N146" s="203"/>
      <c r="O146" s="203"/>
      <c r="P146" s="203"/>
      <c r="Q146" s="203"/>
      <c r="R146" s="203"/>
      <c r="S146" s="203"/>
      <c r="T146" s="203"/>
      <c r="U146" s="203"/>
      <c r="V146" s="203"/>
      <c r="W146" s="203"/>
      <c r="X146" s="203"/>
      <c r="Y146" s="203"/>
      <c r="Z146" s="203"/>
      <c r="AA146" s="203"/>
      <c r="AB146" s="203"/>
      <c r="AC146" s="203"/>
      <c r="AD146" s="203"/>
      <c r="AE146" s="203"/>
      <c r="AF146" s="203"/>
      <c r="AG146" s="203"/>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8"/>
      <c r="C1101" s="198"/>
      <c r="D1101" s="198"/>
      <c r="E1101" s="198"/>
      <c r="F1101" s="198"/>
      <c r="G1101" s="198"/>
      <c r="H1101" s="198"/>
      <c r="I1101" s="198"/>
      <c r="J1101" s="198"/>
      <c r="K1101" s="198"/>
      <c r="L1101" s="198"/>
      <c r="M1101" s="198"/>
      <c r="N1101" s="198"/>
      <c r="O1101" s="198"/>
      <c r="P1101" s="198"/>
      <c r="Q1101" s="198"/>
      <c r="R1101" s="198"/>
      <c r="S1101" s="198"/>
      <c r="T1101" s="198"/>
      <c r="U1101" s="198"/>
      <c r="V1101" s="198"/>
      <c r="W1101" s="198"/>
      <c r="X1101" s="198"/>
      <c r="Y1101" s="198"/>
      <c r="Z1101" s="198"/>
      <c r="AA1101" s="198"/>
      <c r="AB1101" s="198"/>
      <c r="AC1101" s="198"/>
      <c r="AD1101" s="198"/>
      <c r="AE1101" s="198"/>
      <c r="AF1101" s="198"/>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8"/>
      <c r="C1229" s="198"/>
      <c r="D1229" s="198"/>
      <c r="E1229" s="198"/>
      <c r="F1229" s="198"/>
      <c r="G1229" s="198"/>
      <c r="H1229" s="198"/>
      <c r="I1229" s="198"/>
      <c r="J1229" s="198"/>
      <c r="K1229" s="198"/>
      <c r="L1229" s="198"/>
      <c r="M1229" s="198"/>
      <c r="N1229" s="198"/>
      <c r="O1229" s="198"/>
      <c r="P1229" s="198"/>
      <c r="Q1229" s="198"/>
      <c r="R1229" s="198"/>
      <c r="S1229" s="198"/>
      <c r="T1229" s="198"/>
      <c r="U1229" s="198"/>
      <c r="V1229" s="198"/>
      <c r="W1229" s="198"/>
      <c r="X1229" s="198"/>
      <c r="Y1229" s="198"/>
      <c r="Z1229" s="198"/>
      <c r="AA1229" s="198"/>
      <c r="AB1229" s="198"/>
      <c r="AC1229" s="198"/>
      <c r="AD1229" s="198"/>
      <c r="AE1229" s="198"/>
      <c r="AF1229" s="198"/>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8"/>
      <c r="C1699" s="198"/>
      <c r="D1699" s="198"/>
      <c r="E1699" s="198"/>
      <c r="F1699" s="198"/>
      <c r="G1699" s="198"/>
      <c r="H1699" s="198"/>
      <c r="I1699" s="198"/>
      <c r="J1699" s="198"/>
      <c r="K1699" s="198"/>
      <c r="L1699" s="198"/>
      <c r="M1699" s="198"/>
      <c r="N1699" s="198"/>
      <c r="O1699" s="198"/>
      <c r="P1699" s="198"/>
      <c r="Q1699" s="198"/>
      <c r="R1699" s="198"/>
      <c r="S1699" s="198"/>
      <c r="T1699" s="198"/>
      <c r="U1699" s="198"/>
      <c r="V1699" s="198"/>
      <c r="W1699" s="198"/>
      <c r="X1699" s="198"/>
      <c r="Y1699" s="198"/>
      <c r="Z1699" s="198"/>
      <c r="AA1699" s="198"/>
      <c r="AB1699" s="198"/>
      <c r="AC1699" s="198"/>
      <c r="AD1699" s="198"/>
      <c r="AE1699" s="198"/>
      <c r="AF1699" s="198"/>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00"/>
      <c r="C308" s="200"/>
      <c r="D308" s="200"/>
      <c r="E308" s="200"/>
      <c r="F308" s="200"/>
      <c r="G308" s="200"/>
      <c r="H308" s="200"/>
      <c r="I308" s="200"/>
      <c r="J308" s="200"/>
      <c r="K308" s="200"/>
      <c r="L308" s="200"/>
      <c r="M308" s="200"/>
      <c r="N308" s="200"/>
      <c r="O308" s="200"/>
      <c r="P308" s="200"/>
      <c r="Q308" s="200"/>
      <c r="R308" s="200"/>
      <c r="S308" s="200"/>
      <c r="T308" s="200"/>
      <c r="U308" s="200"/>
      <c r="V308" s="200"/>
      <c r="W308" s="200"/>
      <c r="X308" s="200"/>
      <c r="Y308" s="200"/>
      <c r="Z308" s="200"/>
      <c r="AA308" s="200"/>
      <c r="AB308" s="200"/>
      <c r="AC308" s="200"/>
      <c r="AD308" s="200"/>
      <c r="AE308" s="200"/>
      <c r="AF308" s="200"/>
      <c r="AG308" s="200"/>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00"/>
      <c r="C511" s="200"/>
      <c r="D511" s="200"/>
      <c r="E511" s="200"/>
      <c r="F511" s="200"/>
      <c r="G511" s="200"/>
      <c r="H511" s="200"/>
      <c r="I511" s="200"/>
      <c r="J511" s="200"/>
      <c r="K511" s="200"/>
      <c r="L511" s="200"/>
      <c r="M511" s="200"/>
      <c r="N511" s="200"/>
      <c r="O511" s="200"/>
      <c r="P511" s="200"/>
      <c r="Q511" s="200"/>
      <c r="R511" s="200"/>
      <c r="S511" s="200"/>
      <c r="T511" s="200"/>
      <c r="U511" s="200"/>
      <c r="V511" s="200"/>
      <c r="W511" s="200"/>
      <c r="X511" s="200"/>
      <c r="Y511" s="200"/>
      <c r="Z511" s="200"/>
      <c r="AA511" s="200"/>
      <c r="AB511" s="200"/>
      <c r="AC511" s="200"/>
      <c r="AD511" s="200"/>
      <c r="AE511" s="200"/>
      <c r="AF511" s="200"/>
      <c r="AG511" s="200"/>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00"/>
      <c r="C712" s="200"/>
      <c r="D712" s="200"/>
      <c r="E712" s="200"/>
      <c r="F712" s="200"/>
      <c r="G712" s="200"/>
      <c r="H712" s="200"/>
      <c r="I712" s="200"/>
      <c r="J712" s="200"/>
      <c r="K712" s="200"/>
      <c r="L712" s="200"/>
      <c r="M712" s="200"/>
      <c r="N712" s="200"/>
      <c r="O712" s="200"/>
      <c r="P712" s="200"/>
      <c r="Q712" s="200"/>
      <c r="R712" s="200"/>
      <c r="S712" s="200"/>
      <c r="T712" s="200"/>
      <c r="U712" s="200"/>
      <c r="V712" s="200"/>
      <c r="W712" s="200"/>
      <c r="X712" s="200"/>
      <c r="Y712" s="200"/>
      <c r="Z712" s="200"/>
      <c r="AA712" s="200"/>
      <c r="AB712" s="200"/>
      <c r="AC712" s="200"/>
      <c r="AD712" s="200"/>
      <c r="AE712" s="200"/>
      <c r="AF712" s="200"/>
      <c r="AG712" s="200"/>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00"/>
      <c r="C887" s="200"/>
      <c r="D887" s="200"/>
      <c r="E887" s="200"/>
      <c r="F887" s="200"/>
      <c r="G887" s="200"/>
      <c r="H887" s="200"/>
      <c r="I887" s="200"/>
      <c r="J887" s="200"/>
      <c r="K887" s="200"/>
      <c r="L887" s="200"/>
      <c r="M887" s="200"/>
      <c r="N887" s="200"/>
      <c r="O887" s="200"/>
      <c r="P887" s="200"/>
      <c r="Q887" s="200"/>
      <c r="R887" s="200"/>
      <c r="S887" s="200"/>
      <c r="T887" s="200"/>
      <c r="U887" s="200"/>
      <c r="V887" s="200"/>
      <c r="W887" s="200"/>
      <c r="X887" s="200"/>
      <c r="Y887" s="200"/>
      <c r="Z887" s="200"/>
      <c r="AA887" s="200"/>
      <c r="AB887" s="200"/>
      <c r="AC887" s="200"/>
      <c r="AD887" s="200"/>
      <c r="AE887" s="200"/>
      <c r="AF887" s="200"/>
      <c r="AG887" s="200"/>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00"/>
      <c r="C1100" s="200"/>
      <c r="D1100" s="200"/>
      <c r="E1100" s="200"/>
      <c r="F1100" s="200"/>
      <c r="G1100" s="200"/>
      <c r="H1100" s="200"/>
      <c r="I1100" s="200"/>
      <c r="J1100" s="200"/>
      <c r="K1100" s="200"/>
      <c r="L1100" s="200"/>
      <c r="M1100" s="200"/>
      <c r="N1100" s="200"/>
      <c r="O1100" s="200"/>
      <c r="P1100" s="200"/>
      <c r="Q1100" s="200"/>
      <c r="R1100" s="200"/>
      <c r="S1100" s="200"/>
      <c r="T1100" s="200"/>
      <c r="U1100" s="200"/>
      <c r="V1100" s="200"/>
      <c r="W1100" s="200"/>
      <c r="X1100" s="200"/>
      <c r="Y1100" s="200"/>
      <c r="Z1100" s="200"/>
      <c r="AA1100" s="200"/>
      <c r="AB1100" s="200"/>
      <c r="AC1100" s="200"/>
      <c r="AD1100" s="200"/>
      <c r="AE1100" s="200"/>
      <c r="AF1100" s="200"/>
      <c r="AG1100" s="200"/>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00"/>
      <c r="C1227" s="200"/>
      <c r="D1227" s="200"/>
      <c r="E1227" s="200"/>
      <c r="F1227" s="200"/>
      <c r="G1227" s="200"/>
      <c r="H1227" s="200"/>
      <c r="I1227" s="200"/>
      <c r="J1227" s="200"/>
      <c r="K1227" s="200"/>
      <c r="L1227" s="200"/>
      <c r="M1227" s="200"/>
      <c r="N1227" s="200"/>
      <c r="O1227" s="200"/>
      <c r="P1227" s="200"/>
      <c r="Q1227" s="200"/>
      <c r="R1227" s="200"/>
      <c r="S1227" s="200"/>
      <c r="T1227" s="200"/>
      <c r="U1227" s="200"/>
      <c r="V1227" s="200"/>
      <c r="W1227" s="200"/>
      <c r="X1227" s="200"/>
      <c r="Y1227" s="200"/>
      <c r="Z1227" s="200"/>
      <c r="AA1227" s="200"/>
      <c r="AB1227" s="200"/>
      <c r="AC1227" s="200"/>
      <c r="AD1227" s="200"/>
      <c r="AE1227" s="200"/>
      <c r="AF1227" s="200"/>
      <c r="AG1227" s="200"/>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00"/>
      <c r="C1390" s="200"/>
      <c r="D1390" s="200"/>
      <c r="E1390" s="200"/>
      <c r="F1390" s="200"/>
      <c r="G1390" s="200"/>
      <c r="H1390" s="200"/>
      <c r="I1390" s="200"/>
      <c r="J1390" s="200"/>
      <c r="K1390" s="200"/>
      <c r="L1390" s="200"/>
      <c r="M1390" s="200"/>
      <c r="N1390" s="200"/>
      <c r="O1390" s="200"/>
      <c r="P1390" s="200"/>
      <c r="Q1390" s="200"/>
      <c r="R1390" s="200"/>
      <c r="S1390" s="200"/>
      <c r="T1390" s="200"/>
      <c r="U1390" s="200"/>
      <c r="V1390" s="200"/>
      <c r="W1390" s="200"/>
      <c r="X1390" s="200"/>
      <c r="Y1390" s="200"/>
      <c r="Z1390" s="200"/>
      <c r="AA1390" s="200"/>
      <c r="AB1390" s="200"/>
      <c r="AC1390" s="200"/>
      <c r="AD1390" s="200"/>
      <c r="AE1390" s="200"/>
      <c r="AF1390" s="200"/>
      <c r="AG1390" s="200"/>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00"/>
      <c r="C1502" s="200"/>
      <c r="D1502" s="200"/>
      <c r="E1502" s="200"/>
      <c r="F1502" s="200"/>
      <c r="G1502" s="200"/>
      <c r="H1502" s="200"/>
      <c r="I1502" s="200"/>
      <c r="J1502" s="200"/>
      <c r="K1502" s="200"/>
      <c r="L1502" s="200"/>
      <c r="M1502" s="200"/>
      <c r="N1502" s="200"/>
      <c r="O1502" s="200"/>
      <c r="P1502" s="200"/>
      <c r="Q1502" s="200"/>
      <c r="R1502" s="200"/>
      <c r="S1502" s="200"/>
      <c r="T1502" s="200"/>
      <c r="U1502" s="200"/>
      <c r="V1502" s="200"/>
      <c r="W1502" s="200"/>
      <c r="X1502" s="200"/>
      <c r="Y1502" s="200"/>
      <c r="Z1502" s="200"/>
      <c r="AA1502" s="200"/>
      <c r="AB1502" s="200"/>
      <c r="AC1502" s="200"/>
      <c r="AD1502" s="200"/>
      <c r="AE1502" s="200"/>
      <c r="AF1502" s="200"/>
      <c r="AG1502" s="200"/>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00"/>
      <c r="C1604" s="200"/>
      <c r="D1604" s="200"/>
      <c r="E1604" s="200"/>
      <c r="F1604" s="200"/>
      <c r="G1604" s="200"/>
      <c r="H1604" s="200"/>
      <c r="I1604" s="200"/>
      <c r="J1604" s="200"/>
      <c r="K1604" s="200"/>
      <c r="L1604" s="200"/>
      <c r="M1604" s="200"/>
      <c r="N1604" s="200"/>
      <c r="O1604" s="200"/>
      <c r="P1604" s="200"/>
      <c r="Q1604" s="200"/>
      <c r="R1604" s="200"/>
      <c r="S1604" s="200"/>
      <c r="T1604" s="200"/>
      <c r="U1604" s="200"/>
      <c r="V1604" s="200"/>
      <c r="W1604" s="200"/>
      <c r="X1604" s="200"/>
      <c r="Y1604" s="200"/>
      <c r="Z1604" s="200"/>
      <c r="AA1604" s="200"/>
      <c r="AB1604" s="200"/>
      <c r="AC1604" s="200"/>
      <c r="AD1604" s="200"/>
      <c r="AE1604" s="200"/>
      <c r="AF1604" s="200"/>
      <c r="AG1604" s="200"/>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00"/>
      <c r="C1698" s="200"/>
      <c r="D1698" s="200"/>
      <c r="E1698" s="200"/>
      <c r="F1698" s="200"/>
      <c r="G1698" s="200"/>
      <c r="H1698" s="200"/>
      <c r="I1698" s="200"/>
      <c r="J1698" s="200"/>
      <c r="K1698" s="200"/>
      <c r="L1698" s="200"/>
      <c r="M1698" s="200"/>
      <c r="N1698" s="200"/>
      <c r="O1698" s="200"/>
      <c r="P1698" s="200"/>
      <c r="Q1698" s="200"/>
      <c r="R1698" s="200"/>
      <c r="S1698" s="200"/>
      <c r="T1698" s="200"/>
      <c r="U1698" s="200"/>
      <c r="V1698" s="200"/>
      <c r="W1698" s="200"/>
      <c r="X1698" s="200"/>
      <c r="Y1698" s="200"/>
      <c r="Z1698" s="200"/>
      <c r="AA1698" s="200"/>
      <c r="AB1698" s="200"/>
      <c r="AC1698" s="200"/>
      <c r="AD1698" s="200"/>
      <c r="AE1698" s="200"/>
      <c r="AF1698" s="200"/>
      <c r="AG1698" s="200"/>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00"/>
      <c r="C1945" s="200"/>
      <c r="D1945" s="200"/>
      <c r="E1945" s="200"/>
      <c r="F1945" s="200"/>
      <c r="G1945" s="200"/>
      <c r="H1945" s="200"/>
      <c r="I1945" s="200"/>
      <c r="J1945" s="200"/>
      <c r="K1945" s="200"/>
      <c r="L1945" s="200"/>
      <c r="M1945" s="200"/>
      <c r="N1945" s="200"/>
      <c r="O1945" s="200"/>
      <c r="P1945" s="200"/>
      <c r="Q1945" s="200"/>
      <c r="R1945" s="200"/>
      <c r="S1945" s="200"/>
      <c r="T1945" s="200"/>
      <c r="U1945" s="200"/>
      <c r="V1945" s="200"/>
      <c r="W1945" s="200"/>
      <c r="X1945" s="200"/>
      <c r="Y1945" s="200"/>
      <c r="Z1945" s="200"/>
      <c r="AA1945" s="200"/>
      <c r="AB1945" s="200"/>
      <c r="AC1945" s="200"/>
      <c r="AD1945" s="200"/>
      <c r="AE1945" s="200"/>
      <c r="AF1945" s="200"/>
      <c r="AG1945" s="200"/>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00"/>
      <c r="C2031" s="200"/>
      <c r="D2031" s="200"/>
      <c r="E2031" s="200"/>
      <c r="F2031" s="200"/>
      <c r="G2031" s="200"/>
      <c r="H2031" s="200"/>
      <c r="I2031" s="200"/>
      <c r="J2031" s="200"/>
      <c r="K2031" s="200"/>
      <c r="L2031" s="200"/>
      <c r="M2031" s="200"/>
      <c r="N2031" s="200"/>
      <c r="O2031" s="200"/>
      <c r="P2031" s="200"/>
      <c r="Q2031" s="200"/>
      <c r="R2031" s="200"/>
      <c r="S2031" s="200"/>
      <c r="T2031" s="200"/>
      <c r="U2031" s="200"/>
      <c r="V2031" s="200"/>
      <c r="W2031" s="200"/>
      <c r="X2031" s="200"/>
      <c r="Y2031" s="200"/>
      <c r="Z2031" s="200"/>
      <c r="AA2031" s="200"/>
      <c r="AB2031" s="200"/>
      <c r="AC2031" s="200"/>
      <c r="AD2031" s="200"/>
      <c r="AE2031" s="200"/>
      <c r="AF2031" s="200"/>
      <c r="AG2031" s="200"/>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00"/>
      <c r="C2153" s="200"/>
      <c r="D2153" s="200"/>
      <c r="E2153" s="200"/>
      <c r="F2153" s="200"/>
      <c r="G2153" s="200"/>
      <c r="H2153" s="200"/>
      <c r="I2153" s="200"/>
      <c r="J2153" s="200"/>
      <c r="K2153" s="200"/>
      <c r="L2153" s="200"/>
      <c r="M2153" s="200"/>
      <c r="N2153" s="200"/>
      <c r="O2153" s="200"/>
      <c r="P2153" s="200"/>
      <c r="Q2153" s="200"/>
      <c r="R2153" s="200"/>
      <c r="S2153" s="200"/>
      <c r="T2153" s="200"/>
      <c r="U2153" s="200"/>
      <c r="V2153" s="200"/>
      <c r="W2153" s="200"/>
      <c r="X2153" s="200"/>
      <c r="Y2153" s="200"/>
      <c r="Z2153" s="200"/>
      <c r="AA2153" s="200"/>
      <c r="AB2153" s="200"/>
      <c r="AC2153" s="200"/>
      <c r="AD2153" s="200"/>
      <c r="AE2153" s="200"/>
      <c r="AF2153" s="200"/>
      <c r="AG2153" s="200"/>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00"/>
      <c r="C2317" s="200"/>
      <c r="D2317" s="200"/>
      <c r="E2317" s="200"/>
      <c r="F2317" s="200"/>
      <c r="G2317" s="200"/>
      <c r="H2317" s="200"/>
      <c r="I2317" s="200"/>
      <c r="J2317" s="200"/>
      <c r="K2317" s="200"/>
      <c r="L2317" s="200"/>
      <c r="M2317" s="200"/>
      <c r="N2317" s="200"/>
      <c r="O2317" s="200"/>
      <c r="P2317" s="200"/>
      <c r="Q2317" s="200"/>
      <c r="R2317" s="200"/>
      <c r="S2317" s="200"/>
      <c r="T2317" s="200"/>
      <c r="U2317" s="200"/>
      <c r="V2317" s="200"/>
      <c r="W2317" s="200"/>
      <c r="X2317" s="200"/>
      <c r="Y2317" s="200"/>
      <c r="Z2317" s="200"/>
      <c r="AA2317" s="200"/>
      <c r="AB2317" s="200"/>
      <c r="AC2317" s="200"/>
      <c r="AD2317" s="200"/>
      <c r="AE2317" s="200"/>
      <c r="AF2317" s="200"/>
      <c r="AG2317" s="200"/>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00"/>
      <c r="C2419" s="200"/>
      <c r="D2419" s="200"/>
      <c r="E2419" s="200"/>
      <c r="F2419" s="200"/>
      <c r="G2419" s="200"/>
      <c r="H2419" s="200"/>
      <c r="I2419" s="200"/>
      <c r="J2419" s="200"/>
      <c r="K2419" s="200"/>
      <c r="L2419" s="200"/>
      <c r="M2419" s="200"/>
      <c r="N2419" s="200"/>
      <c r="O2419" s="200"/>
      <c r="P2419" s="200"/>
      <c r="Q2419" s="200"/>
      <c r="R2419" s="200"/>
      <c r="S2419" s="200"/>
      <c r="T2419" s="200"/>
      <c r="U2419" s="200"/>
      <c r="V2419" s="200"/>
      <c r="W2419" s="200"/>
      <c r="X2419" s="200"/>
      <c r="Y2419" s="200"/>
      <c r="Z2419" s="200"/>
      <c r="AA2419" s="200"/>
      <c r="AB2419" s="200"/>
      <c r="AC2419" s="200"/>
      <c r="AD2419" s="200"/>
      <c r="AE2419" s="200"/>
      <c r="AF2419" s="200"/>
      <c r="AG2419" s="200"/>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00"/>
      <c r="C2509" s="200"/>
      <c r="D2509" s="200"/>
      <c r="E2509" s="200"/>
      <c r="F2509" s="200"/>
      <c r="G2509" s="200"/>
      <c r="H2509" s="200"/>
      <c r="I2509" s="200"/>
      <c r="J2509" s="200"/>
      <c r="K2509" s="200"/>
      <c r="L2509" s="200"/>
      <c r="M2509" s="200"/>
      <c r="N2509" s="200"/>
      <c r="O2509" s="200"/>
      <c r="P2509" s="200"/>
      <c r="Q2509" s="200"/>
      <c r="R2509" s="200"/>
      <c r="S2509" s="200"/>
      <c r="T2509" s="200"/>
      <c r="U2509" s="200"/>
      <c r="V2509" s="200"/>
      <c r="W2509" s="200"/>
      <c r="X2509" s="200"/>
      <c r="Y2509" s="200"/>
      <c r="Z2509" s="200"/>
      <c r="AA2509" s="200"/>
      <c r="AB2509" s="200"/>
      <c r="AC2509" s="200"/>
      <c r="AD2509" s="200"/>
      <c r="AE2509" s="200"/>
      <c r="AF2509" s="200"/>
      <c r="AG2509" s="200"/>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00"/>
      <c r="C2598" s="200"/>
      <c r="D2598" s="200"/>
      <c r="E2598" s="200"/>
      <c r="F2598" s="200"/>
      <c r="G2598" s="200"/>
      <c r="H2598" s="200"/>
      <c r="I2598" s="200"/>
      <c r="J2598" s="200"/>
      <c r="K2598" s="200"/>
      <c r="L2598" s="200"/>
      <c r="M2598" s="200"/>
      <c r="N2598" s="200"/>
      <c r="O2598" s="200"/>
      <c r="P2598" s="200"/>
      <c r="Q2598" s="200"/>
      <c r="R2598" s="200"/>
      <c r="S2598" s="200"/>
      <c r="T2598" s="200"/>
      <c r="U2598" s="200"/>
      <c r="V2598" s="200"/>
      <c r="W2598" s="200"/>
      <c r="X2598" s="200"/>
      <c r="Y2598" s="200"/>
      <c r="Z2598" s="200"/>
      <c r="AA2598" s="200"/>
      <c r="AB2598" s="200"/>
      <c r="AC2598" s="200"/>
      <c r="AD2598" s="200"/>
      <c r="AE2598" s="200"/>
      <c r="AF2598" s="200"/>
      <c r="AG2598" s="200"/>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00"/>
      <c r="C2719" s="200"/>
      <c r="D2719" s="200"/>
      <c r="E2719" s="200"/>
      <c r="F2719" s="200"/>
      <c r="G2719" s="200"/>
      <c r="H2719" s="200"/>
      <c r="I2719" s="200"/>
      <c r="J2719" s="200"/>
      <c r="K2719" s="200"/>
      <c r="L2719" s="200"/>
      <c r="M2719" s="200"/>
      <c r="N2719" s="200"/>
      <c r="O2719" s="200"/>
      <c r="P2719" s="200"/>
      <c r="Q2719" s="200"/>
      <c r="R2719" s="200"/>
      <c r="S2719" s="200"/>
      <c r="T2719" s="200"/>
      <c r="U2719" s="200"/>
      <c r="V2719" s="200"/>
      <c r="W2719" s="200"/>
      <c r="X2719" s="200"/>
      <c r="Y2719" s="200"/>
      <c r="Z2719" s="200"/>
      <c r="AA2719" s="200"/>
      <c r="AB2719" s="200"/>
      <c r="AC2719" s="200"/>
      <c r="AD2719" s="200"/>
      <c r="AE2719" s="200"/>
      <c r="AF2719" s="200"/>
      <c r="AG2719" s="200"/>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00"/>
      <c r="C2837" s="200"/>
      <c r="D2837" s="200"/>
      <c r="E2837" s="200"/>
      <c r="F2837" s="200"/>
      <c r="G2837" s="200"/>
      <c r="H2837" s="200"/>
      <c r="I2837" s="200"/>
      <c r="J2837" s="200"/>
      <c r="K2837" s="200"/>
      <c r="L2837" s="200"/>
      <c r="M2837" s="200"/>
      <c r="N2837" s="200"/>
      <c r="O2837" s="200"/>
      <c r="P2837" s="200"/>
      <c r="Q2837" s="200"/>
      <c r="R2837" s="200"/>
      <c r="S2837" s="200"/>
      <c r="T2837" s="200"/>
      <c r="U2837" s="200"/>
      <c r="V2837" s="200"/>
      <c r="W2837" s="200"/>
      <c r="X2837" s="200"/>
      <c r="Y2837" s="200"/>
      <c r="Z2837" s="200"/>
      <c r="AA2837" s="200"/>
      <c r="AB2837" s="200"/>
      <c r="AC2837" s="200"/>
      <c r="AD2837" s="200"/>
      <c r="AE2837" s="200"/>
      <c r="AF2837" s="200"/>
      <c r="AG2837" s="200"/>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4" t="s">
        <v>182</v>
      </c>
      <c r="C112" s="205">
        <v>12.999203</v>
      </c>
      <c r="D112" s="205">
        <v>13.756338</v>
      </c>
      <c r="E112" s="205">
        <v>14.272468</v>
      </c>
      <c r="F112" s="205">
        <v>13.87274</v>
      </c>
      <c r="G112" s="205">
        <v>13.379066999999999</v>
      </c>
      <c r="H112" s="205">
        <v>13.404615</v>
      </c>
      <c r="I112" s="205">
        <v>13.498896999999999</v>
      </c>
      <c r="J112" s="205">
        <v>13.628196000000001</v>
      </c>
      <c r="K112" s="205">
        <v>13.736962</v>
      </c>
      <c r="L112" s="205">
        <v>13.932218000000001</v>
      </c>
      <c r="M112" s="205">
        <v>14.950908999999999</v>
      </c>
      <c r="N112" s="205">
        <v>15.044097000000001</v>
      </c>
      <c r="O112" s="205">
        <v>15.321702</v>
      </c>
      <c r="P112" s="205">
        <v>15.516894000000001</v>
      </c>
      <c r="Q112" s="205">
        <v>15.691060999999999</v>
      </c>
      <c r="R112" s="205">
        <v>15.773815000000001</v>
      </c>
      <c r="S112" s="205">
        <v>15.950137</v>
      </c>
      <c r="T112" s="205">
        <v>16.117809000000001</v>
      </c>
      <c r="U112" s="205">
        <v>16.291615</v>
      </c>
      <c r="V112" s="205">
        <v>16.466549000000001</v>
      </c>
      <c r="W112" s="205">
        <v>16.700437999999998</v>
      </c>
      <c r="X112" s="205">
        <v>16.943705000000001</v>
      </c>
      <c r="Y112" s="205">
        <v>17.277073000000001</v>
      </c>
      <c r="Z112" s="205">
        <v>17.574244</v>
      </c>
      <c r="AA112" s="205">
        <v>17.982026999999999</v>
      </c>
      <c r="AB112" s="205">
        <v>18.336407000000001</v>
      </c>
      <c r="AC112" s="205">
        <v>18.741672999999999</v>
      </c>
      <c r="AD112" s="205">
        <v>19.208071</v>
      </c>
      <c r="AE112" s="205">
        <v>19.600466000000001</v>
      </c>
      <c r="AF112" s="205">
        <v>20.057380999999999</v>
      </c>
      <c r="AG112" s="205">
        <v>20.632099</v>
      </c>
      <c r="AH112" s="206">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7" t="s">
        <v>306</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200"/>
      <c r="C308" s="200"/>
      <c r="D308" s="200"/>
      <c r="E308" s="200"/>
      <c r="F308" s="200"/>
      <c r="G308" s="200"/>
      <c r="H308" s="200"/>
      <c r="I308" s="200"/>
      <c r="J308" s="200"/>
      <c r="K308" s="200"/>
      <c r="L308" s="200"/>
      <c r="M308" s="200"/>
      <c r="N308" s="200"/>
      <c r="O308" s="200"/>
      <c r="P308" s="200"/>
      <c r="Q308" s="200"/>
      <c r="R308" s="200"/>
      <c r="S308" s="200"/>
      <c r="T308" s="200"/>
      <c r="U308" s="200"/>
      <c r="V308" s="200"/>
      <c r="W308" s="200"/>
      <c r="X308" s="200"/>
      <c r="Y308" s="200"/>
      <c r="Z308" s="200"/>
      <c r="AA308" s="200"/>
      <c r="AB308" s="200"/>
      <c r="AC308" s="200"/>
      <c r="AD308" s="200"/>
      <c r="AE308" s="200"/>
      <c r="AF308" s="200"/>
      <c r="AG308" s="200"/>
      <c r="AH308" s="200"/>
    </row>
    <row r="511" spans="2:34" ht="15" customHeight="1">
      <c r="B511" s="200"/>
      <c r="C511" s="200"/>
      <c r="D511" s="200"/>
      <c r="E511" s="200"/>
      <c r="F511" s="200"/>
      <c r="G511" s="200"/>
      <c r="H511" s="200"/>
      <c r="I511" s="200"/>
      <c r="J511" s="200"/>
      <c r="K511" s="200"/>
      <c r="L511" s="200"/>
      <c r="M511" s="200"/>
      <c r="N511" s="200"/>
      <c r="O511" s="200"/>
      <c r="P511" s="200"/>
      <c r="Q511" s="200"/>
      <c r="R511" s="200"/>
      <c r="S511" s="200"/>
      <c r="T511" s="200"/>
      <c r="U511" s="200"/>
      <c r="V511" s="200"/>
      <c r="W511" s="200"/>
      <c r="X511" s="200"/>
      <c r="Y511" s="200"/>
      <c r="Z511" s="200"/>
      <c r="AA511" s="200"/>
      <c r="AB511" s="200"/>
      <c r="AC511" s="200"/>
      <c r="AD511" s="200"/>
      <c r="AE511" s="200"/>
      <c r="AF511" s="200"/>
      <c r="AG511" s="200"/>
      <c r="AH511" s="200"/>
    </row>
    <row r="712" spans="2:34" ht="15" customHeight="1">
      <c r="B712" s="200"/>
      <c r="C712" s="200"/>
      <c r="D712" s="200"/>
      <c r="E712" s="200"/>
      <c r="F712" s="200"/>
      <c r="G712" s="200"/>
      <c r="H712" s="200"/>
      <c r="I712" s="200"/>
      <c r="J712" s="200"/>
      <c r="K712" s="200"/>
      <c r="L712" s="200"/>
      <c r="M712" s="200"/>
      <c r="N712" s="200"/>
      <c r="O712" s="200"/>
      <c r="P712" s="200"/>
      <c r="Q712" s="200"/>
      <c r="R712" s="200"/>
      <c r="S712" s="200"/>
      <c r="T712" s="200"/>
      <c r="U712" s="200"/>
      <c r="V712" s="200"/>
      <c r="W712" s="200"/>
      <c r="X712" s="200"/>
      <c r="Y712" s="200"/>
      <c r="Z712" s="200"/>
      <c r="AA712" s="200"/>
      <c r="AB712" s="200"/>
      <c r="AC712" s="200"/>
      <c r="AD712" s="200"/>
      <c r="AE712" s="200"/>
      <c r="AF712" s="200"/>
      <c r="AG712" s="200"/>
      <c r="AH712" s="200"/>
    </row>
    <row r="887" spans="2:34" ht="15" customHeight="1">
      <c r="B887" s="200"/>
      <c r="C887" s="200"/>
      <c r="D887" s="200"/>
      <c r="E887" s="200"/>
      <c r="F887" s="200"/>
      <c r="G887" s="200"/>
      <c r="H887" s="200"/>
      <c r="I887" s="200"/>
      <c r="J887" s="200"/>
      <c r="K887" s="200"/>
      <c r="L887" s="200"/>
      <c r="M887" s="200"/>
      <c r="N887" s="200"/>
      <c r="O887" s="200"/>
      <c r="P887" s="200"/>
      <c r="Q887" s="200"/>
      <c r="R887" s="200"/>
      <c r="S887" s="200"/>
      <c r="T887" s="200"/>
      <c r="U887" s="200"/>
      <c r="V887" s="200"/>
      <c r="W887" s="200"/>
      <c r="X887" s="200"/>
      <c r="Y887" s="200"/>
      <c r="Z887" s="200"/>
      <c r="AA887" s="200"/>
      <c r="AB887" s="200"/>
      <c r="AC887" s="200"/>
      <c r="AD887" s="200"/>
      <c r="AE887" s="200"/>
      <c r="AF887" s="200"/>
      <c r="AG887" s="200"/>
      <c r="AH887" s="200"/>
    </row>
    <row r="1100" spans="2:34" ht="15" customHeight="1">
      <c r="B1100" s="200"/>
      <c r="C1100" s="200"/>
      <c r="D1100" s="200"/>
      <c r="E1100" s="200"/>
      <c r="F1100" s="200"/>
      <c r="G1100" s="200"/>
      <c r="H1100" s="200"/>
      <c r="I1100" s="200"/>
      <c r="J1100" s="200"/>
      <c r="K1100" s="200"/>
      <c r="L1100" s="200"/>
      <c r="M1100" s="200"/>
      <c r="N1100" s="200"/>
      <c r="O1100" s="200"/>
      <c r="P1100" s="200"/>
      <c r="Q1100" s="200"/>
      <c r="R1100" s="200"/>
      <c r="S1100" s="200"/>
      <c r="T1100" s="200"/>
      <c r="U1100" s="200"/>
      <c r="V1100" s="200"/>
      <c r="W1100" s="200"/>
      <c r="X1100" s="200"/>
      <c r="Y1100" s="200"/>
      <c r="Z1100" s="200"/>
      <c r="AA1100" s="200"/>
      <c r="AB1100" s="200"/>
      <c r="AC1100" s="200"/>
      <c r="AD1100" s="200"/>
      <c r="AE1100" s="200"/>
      <c r="AF1100" s="200"/>
      <c r="AG1100" s="200"/>
      <c r="AH1100" s="200"/>
    </row>
    <row r="1227" spans="2:34" ht="15" customHeight="1">
      <c r="B1227" s="200"/>
      <c r="C1227" s="200"/>
      <c r="D1227" s="200"/>
      <c r="E1227" s="200"/>
      <c r="F1227" s="200"/>
      <c r="G1227" s="200"/>
      <c r="H1227" s="200"/>
      <c r="I1227" s="200"/>
      <c r="J1227" s="200"/>
      <c r="K1227" s="200"/>
      <c r="L1227" s="200"/>
      <c r="M1227" s="200"/>
      <c r="N1227" s="200"/>
      <c r="O1227" s="200"/>
      <c r="P1227" s="200"/>
      <c r="Q1227" s="200"/>
      <c r="R1227" s="200"/>
      <c r="S1227" s="200"/>
      <c r="T1227" s="200"/>
      <c r="U1227" s="200"/>
      <c r="V1227" s="200"/>
      <c r="W1227" s="200"/>
      <c r="X1227" s="200"/>
      <c r="Y1227" s="200"/>
      <c r="Z1227" s="200"/>
      <c r="AA1227" s="200"/>
      <c r="AB1227" s="200"/>
      <c r="AC1227" s="200"/>
      <c r="AD1227" s="200"/>
      <c r="AE1227" s="200"/>
      <c r="AF1227" s="200"/>
      <c r="AG1227" s="200"/>
      <c r="AH1227" s="200"/>
    </row>
    <row r="1390" spans="2:34" ht="15" customHeight="1">
      <c r="B1390" s="200"/>
      <c r="C1390" s="200"/>
      <c r="D1390" s="200"/>
      <c r="E1390" s="200"/>
      <c r="F1390" s="200"/>
      <c r="G1390" s="200"/>
      <c r="H1390" s="200"/>
      <c r="I1390" s="200"/>
      <c r="J1390" s="200"/>
      <c r="K1390" s="200"/>
      <c r="L1390" s="200"/>
      <c r="M1390" s="200"/>
      <c r="N1390" s="200"/>
      <c r="O1390" s="200"/>
      <c r="P1390" s="200"/>
      <c r="Q1390" s="200"/>
      <c r="R1390" s="200"/>
      <c r="S1390" s="200"/>
      <c r="T1390" s="200"/>
      <c r="U1390" s="200"/>
      <c r="V1390" s="200"/>
      <c r="W1390" s="200"/>
      <c r="X1390" s="200"/>
      <c r="Y1390" s="200"/>
      <c r="Z1390" s="200"/>
      <c r="AA1390" s="200"/>
      <c r="AB1390" s="200"/>
      <c r="AC1390" s="200"/>
      <c r="AD1390" s="200"/>
      <c r="AE1390" s="200"/>
      <c r="AF1390" s="200"/>
      <c r="AG1390" s="200"/>
      <c r="AH1390" s="200"/>
    </row>
    <row r="1502" spans="2:34" ht="15" customHeight="1">
      <c r="B1502" s="200"/>
      <c r="C1502" s="200"/>
      <c r="D1502" s="200"/>
      <c r="E1502" s="200"/>
      <c r="F1502" s="200"/>
      <c r="G1502" s="200"/>
      <c r="H1502" s="200"/>
      <c r="I1502" s="200"/>
      <c r="J1502" s="200"/>
      <c r="K1502" s="200"/>
      <c r="L1502" s="200"/>
      <c r="M1502" s="200"/>
      <c r="N1502" s="200"/>
      <c r="O1502" s="200"/>
      <c r="P1502" s="200"/>
      <c r="Q1502" s="200"/>
      <c r="R1502" s="200"/>
      <c r="S1502" s="200"/>
      <c r="T1502" s="200"/>
      <c r="U1502" s="200"/>
      <c r="V1502" s="200"/>
      <c r="W1502" s="200"/>
      <c r="X1502" s="200"/>
      <c r="Y1502" s="200"/>
      <c r="Z1502" s="200"/>
      <c r="AA1502" s="200"/>
      <c r="AB1502" s="200"/>
      <c r="AC1502" s="200"/>
      <c r="AD1502" s="200"/>
      <c r="AE1502" s="200"/>
      <c r="AF1502" s="200"/>
      <c r="AG1502" s="200"/>
      <c r="AH1502" s="200"/>
    </row>
    <row r="1604" spans="2:34" ht="15" customHeight="1">
      <c r="B1604" s="200"/>
      <c r="C1604" s="200"/>
      <c r="D1604" s="200"/>
      <c r="E1604" s="200"/>
      <c r="F1604" s="200"/>
      <c r="G1604" s="200"/>
      <c r="H1604" s="200"/>
      <c r="I1604" s="200"/>
      <c r="J1604" s="200"/>
      <c r="K1604" s="200"/>
      <c r="L1604" s="200"/>
      <c r="M1604" s="200"/>
      <c r="N1604" s="200"/>
      <c r="O1604" s="200"/>
      <c r="P1604" s="200"/>
      <c r="Q1604" s="200"/>
      <c r="R1604" s="200"/>
      <c r="S1604" s="200"/>
      <c r="T1604" s="200"/>
      <c r="U1604" s="200"/>
      <c r="V1604" s="200"/>
      <c r="W1604" s="200"/>
      <c r="X1604" s="200"/>
      <c r="Y1604" s="200"/>
      <c r="Z1604" s="200"/>
      <c r="AA1604" s="200"/>
      <c r="AB1604" s="200"/>
      <c r="AC1604" s="200"/>
      <c r="AD1604" s="200"/>
      <c r="AE1604" s="200"/>
      <c r="AF1604" s="200"/>
      <c r="AG1604" s="200"/>
      <c r="AH1604" s="200"/>
    </row>
    <row r="1698" spans="2:34" ht="15" customHeight="1">
      <c r="B1698" s="200"/>
      <c r="C1698" s="200"/>
      <c r="D1698" s="200"/>
      <c r="E1698" s="200"/>
      <c r="F1698" s="200"/>
      <c r="G1698" s="200"/>
      <c r="H1698" s="200"/>
      <c r="I1698" s="200"/>
      <c r="J1698" s="200"/>
      <c r="K1698" s="200"/>
      <c r="L1698" s="200"/>
      <c r="M1698" s="200"/>
      <c r="N1698" s="200"/>
      <c r="O1698" s="200"/>
      <c r="P1698" s="200"/>
      <c r="Q1698" s="200"/>
      <c r="R1698" s="200"/>
      <c r="S1698" s="200"/>
      <c r="T1698" s="200"/>
      <c r="U1698" s="200"/>
      <c r="V1698" s="200"/>
      <c r="W1698" s="200"/>
      <c r="X1698" s="200"/>
      <c r="Y1698" s="200"/>
      <c r="Z1698" s="200"/>
      <c r="AA1698" s="200"/>
      <c r="AB1698" s="200"/>
      <c r="AC1698" s="200"/>
      <c r="AD1698" s="200"/>
      <c r="AE1698" s="200"/>
      <c r="AF1698" s="200"/>
      <c r="AG1698" s="200"/>
      <c r="AH1698" s="200"/>
    </row>
    <row r="1945" spans="2:34" ht="15" customHeight="1">
      <c r="B1945" s="200"/>
      <c r="C1945" s="200"/>
      <c r="D1945" s="200"/>
      <c r="E1945" s="200"/>
      <c r="F1945" s="200"/>
      <c r="G1945" s="200"/>
      <c r="H1945" s="200"/>
      <c r="I1945" s="200"/>
      <c r="J1945" s="200"/>
      <c r="K1945" s="200"/>
      <c r="L1945" s="200"/>
      <c r="M1945" s="200"/>
      <c r="N1945" s="200"/>
      <c r="O1945" s="200"/>
      <c r="P1945" s="200"/>
      <c r="Q1945" s="200"/>
      <c r="R1945" s="200"/>
      <c r="S1945" s="200"/>
      <c r="T1945" s="200"/>
      <c r="U1945" s="200"/>
      <c r="V1945" s="200"/>
      <c r="W1945" s="200"/>
      <c r="X1945" s="200"/>
      <c r="Y1945" s="200"/>
      <c r="Z1945" s="200"/>
      <c r="AA1945" s="200"/>
      <c r="AB1945" s="200"/>
      <c r="AC1945" s="200"/>
      <c r="AD1945" s="200"/>
      <c r="AE1945" s="200"/>
      <c r="AF1945" s="200"/>
      <c r="AG1945" s="200"/>
      <c r="AH1945" s="200"/>
    </row>
    <row r="2031" spans="2:34" ht="15" customHeight="1">
      <c r="B2031" s="200"/>
      <c r="C2031" s="200"/>
      <c r="D2031" s="200"/>
      <c r="E2031" s="200"/>
      <c r="F2031" s="200"/>
      <c r="G2031" s="200"/>
      <c r="H2031" s="200"/>
      <c r="I2031" s="200"/>
      <c r="J2031" s="200"/>
      <c r="K2031" s="200"/>
      <c r="L2031" s="200"/>
      <c r="M2031" s="200"/>
      <c r="N2031" s="200"/>
      <c r="O2031" s="200"/>
      <c r="P2031" s="200"/>
      <c r="Q2031" s="200"/>
      <c r="R2031" s="200"/>
      <c r="S2031" s="200"/>
      <c r="T2031" s="200"/>
      <c r="U2031" s="200"/>
      <c r="V2031" s="200"/>
      <c r="W2031" s="200"/>
      <c r="X2031" s="200"/>
      <c r="Y2031" s="200"/>
      <c r="Z2031" s="200"/>
      <c r="AA2031" s="200"/>
      <c r="AB2031" s="200"/>
      <c r="AC2031" s="200"/>
      <c r="AD2031" s="200"/>
      <c r="AE2031" s="200"/>
      <c r="AF2031" s="200"/>
      <c r="AG2031" s="200"/>
      <c r="AH2031" s="200"/>
    </row>
    <row r="2153" spans="2:34" ht="15" customHeight="1">
      <c r="B2153" s="200"/>
      <c r="C2153" s="200"/>
      <c r="D2153" s="200"/>
      <c r="E2153" s="200"/>
      <c r="F2153" s="200"/>
      <c r="G2153" s="200"/>
      <c r="H2153" s="200"/>
      <c r="I2153" s="200"/>
      <c r="J2153" s="200"/>
      <c r="K2153" s="200"/>
      <c r="L2153" s="200"/>
      <c r="M2153" s="200"/>
      <c r="N2153" s="200"/>
      <c r="O2153" s="200"/>
      <c r="P2153" s="200"/>
      <c r="Q2153" s="200"/>
      <c r="R2153" s="200"/>
      <c r="S2153" s="200"/>
      <c r="T2153" s="200"/>
      <c r="U2153" s="200"/>
      <c r="V2153" s="200"/>
      <c r="W2153" s="200"/>
      <c r="X2153" s="200"/>
      <c r="Y2153" s="200"/>
      <c r="Z2153" s="200"/>
      <c r="AA2153" s="200"/>
      <c r="AB2153" s="200"/>
      <c r="AC2153" s="200"/>
      <c r="AD2153" s="200"/>
      <c r="AE2153" s="200"/>
      <c r="AF2153" s="200"/>
      <c r="AG2153" s="200"/>
      <c r="AH2153" s="200"/>
    </row>
    <row r="2317" spans="2:34" ht="15" customHeight="1">
      <c r="B2317" s="200"/>
      <c r="C2317" s="200"/>
      <c r="D2317" s="200"/>
      <c r="E2317" s="200"/>
      <c r="F2317" s="200"/>
      <c r="G2317" s="200"/>
      <c r="H2317" s="200"/>
      <c r="I2317" s="200"/>
      <c r="J2317" s="200"/>
      <c r="K2317" s="200"/>
      <c r="L2317" s="200"/>
      <c r="M2317" s="200"/>
      <c r="N2317" s="200"/>
      <c r="O2317" s="200"/>
      <c r="P2317" s="200"/>
      <c r="Q2317" s="200"/>
      <c r="R2317" s="200"/>
      <c r="S2317" s="200"/>
      <c r="T2317" s="200"/>
      <c r="U2317" s="200"/>
      <c r="V2317" s="200"/>
      <c r="W2317" s="200"/>
      <c r="X2317" s="200"/>
      <c r="Y2317" s="200"/>
      <c r="Z2317" s="200"/>
      <c r="AA2317" s="200"/>
      <c r="AB2317" s="200"/>
      <c r="AC2317" s="200"/>
      <c r="AD2317" s="200"/>
      <c r="AE2317" s="200"/>
      <c r="AF2317" s="200"/>
      <c r="AG2317" s="200"/>
      <c r="AH2317" s="200"/>
    </row>
    <row r="2419" spans="2:34" ht="15" customHeight="1">
      <c r="B2419" s="200"/>
      <c r="C2419" s="200"/>
      <c r="D2419" s="200"/>
      <c r="E2419" s="200"/>
      <c r="F2419" s="200"/>
      <c r="G2419" s="200"/>
      <c r="H2419" s="200"/>
      <c r="I2419" s="200"/>
      <c r="J2419" s="200"/>
      <c r="K2419" s="200"/>
      <c r="L2419" s="200"/>
      <c r="M2419" s="200"/>
      <c r="N2419" s="200"/>
      <c r="O2419" s="200"/>
      <c r="P2419" s="200"/>
      <c r="Q2419" s="200"/>
      <c r="R2419" s="200"/>
      <c r="S2419" s="200"/>
      <c r="T2419" s="200"/>
      <c r="U2419" s="200"/>
      <c r="V2419" s="200"/>
      <c r="W2419" s="200"/>
      <c r="X2419" s="200"/>
      <c r="Y2419" s="200"/>
      <c r="Z2419" s="200"/>
      <c r="AA2419" s="200"/>
      <c r="AB2419" s="200"/>
      <c r="AC2419" s="200"/>
      <c r="AD2419" s="200"/>
      <c r="AE2419" s="200"/>
      <c r="AF2419" s="200"/>
      <c r="AG2419" s="200"/>
      <c r="AH2419" s="200"/>
    </row>
    <row r="2509" spans="2:34" ht="15" customHeight="1">
      <c r="B2509" s="200"/>
      <c r="C2509" s="200"/>
      <c r="D2509" s="200"/>
      <c r="E2509" s="200"/>
      <c r="F2509" s="200"/>
      <c r="G2509" s="200"/>
      <c r="H2509" s="200"/>
      <c r="I2509" s="200"/>
      <c r="J2509" s="200"/>
      <c r="K2509" s="200"/>
      <c r="L2509" s="200"/>
      <c r="M2509" s="200"/>
      <c r="N2509" s="200"/>
      <c r="O2509" s="200"/>
      <c r="P2509" s="200"/>
      <c r="Q2509" s="200"/>
      <c r="R2509" s="200"/>
      <c r="S2509" s="200"/>
      <c r="T2509" s="200"/>
      <c r="U2509" s="200"/>
      <c r="V2509" s="200"/>
      <c r="W2509" s="200"/>
      <c r="X2509" s="200"/>
      <c r="Y2509" s="200"/>
      <c r="Z2509" s="200"/>
      <c r="AA2509" s="200"/>
      <c r="AB2509" s="200"/>
      <c r="AC2509" s="200"/>
      <c r="AD2509" s="200"/>
      <c r="AE2509" s="200"/>
      <c r="AF2509" s="200"/>
      <c r="AG2509" s="200"/>
      <c r="AH2509" s="200"/>
    </row>
    <row r="2598" spans="2:34" ht="15" customHeight="1">
      <c r="B2598" s="200"/>
      <c r="C2598" s="200"/>
      <c r="D2598" s="200"/>
      <c r="E2598" s="200"/>
      <c r="F2598" s="200"/>
      <c r="G2598" s="200"/>
      <c r="H2598" s="200"/>
      <c r="I2598" s="200"/>
      <c r="J2598" s="200"/>
      <c r="K2598" s="200"/>
      <c r="L2598" s="200"/>
      <c r="M2598" s="200"/>
      <c r="N2598" s="200"/>
      <c r="O2598" s="200"/>
      <c r="P2598" s="200"/>
      <c r="Q2598" s="200"/>
      <c r="R2598" s="200"/>
      <c r="S2598" s="200"/>
      <c r="T2598" s="200"/>
      <c r="U2598" s="200"/>
      <c r="V2598" s="200"/>
      <c r="W2598" s="200"/>
      <c r="X2598" s="200"/>
      <c r="Y2598" s="200"/>
      <c r="Z2598" s="200"/>
      <c r="AA2598" s="200"/>
      <c r="AB2598" s="200"/>
      <c r="AC2598" s="200"/>
      <c r="AD2598" s="200"/>
      <c r="AE2598" s="200"/>
      <c r="AF2598" s="200"/>
      <c r="AG2598" s="200"/>
      <c r="AH2598" s="200"/>
    </row>
    <row r="2719" spans="2:34" ht="15" customHeight="1">
      <c r="B2719" s="200"/>
      <c r="C2719" s="200"/>
      <c r="D2719" s="200"/>
      <c r="E2719" s="200"/>
      <c r="F2719" s="200"/>
      <c r="G2719" s="200"/>
      <c r="H2719" s="200"/>
      <c r="I2719" s="200"/>
      <c r="J2719" s="200"/>
      <c r="K2719" s="200"/>
      <c r="L2719" s="200"/>
      <c r="M2719" s="200"/>
      <c r="N2719" s="200"/>
      <c r="O2719" s="200"/>
      <c r="P2719" s="200"/>
      <c r="Q2719" s="200"/>
      <c r="R2719" s="200"/>
      <c r="S2719" s="200"/>
      <c r="T2719" s="200"/>
      <c r="U2719" s="200"/>
      <c r="V2719" s="200"/>
      <c r="W2719" s="200"/>
      <c r="X2719" s="200"/>
      <c r="Y2719" s="200"/>
      <c r="Z2719" s="200"/>
      <c r="AA2719" s="200"/>
      <c r="AB2719" s="200"/>
      <c r="AC2719" s="200"/>
      <c r="AD2719" s="200"/>
      <c r="AE2719" s="200"/>
      <c r="AF2719" s="200"/>
      <c r="AG2719" s="200"/>
      <c r="AH2719" s="200"/>
    </row>
    <row r="2837" spans="2:34" ht="15" customHeight="1">
      <c r="B2837" s="200"/>
      <c r="C2837" s="200"/>
      <c r="D2837" s="200"/>
      <c r="E2837" s="200"/>
      <c r="F2837" s="200"/>
      <c r="G2837" s="200"/>
      <c r="H2837" s="200"/>
      <c r="I2837" s="200"/>
      <c r="J2837" s="200"/>
      <c r="K2837" s="200"/>
      <c r="L2837" s="200"/>
      <c r="M2837" s="200"/>
      <c r="N2837" s="200"/>
      <c r="O2837" s="200"/>
      <c r="P2837" s="200"/>
      <c r="Q2837" s="200"/>
      <c r="R2837" s="200"/>
      <c r="S2837" s="200"/>
      <c r="T2837" s="200"/>
      <c r="U2837" s="200"/>
      <c r="V2837" s="200"/>
      <c r="W2837" s="200"/>
      <c r="X2837" s="200"/>
      <c r="Y2837" s="200"/>
      <c r="Z2837" s="200"/>
      <c r="AA2837" s="200"/>
      <c r="AB2837" s="200"/>
      <c r="AC2837" s="200"/>
      <c r="AD2837" s="200"/>
      <c r="AE2837" s="200"/>
      <c r="AF2837" s="200"/>
      <c r="AG2837" s="200"/>
      <c r="AH2837" s="200"/>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9" t="s">
        <v>609</v>
      </c>
      <c r="B3" s="210"/>
      <c r="C3" s="210"/>
      <c r="D3" s="210"/>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WV</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849</v>
      </c>
      <c r="B7" s="91" t="str">
        <f>About!B2</f>
        <v>WV</v>
      </c>
      <c r="C7" s="91">
        <f t="shared" ref="C7:AE7" si="3">SUMIFS(C$20:C$119,$B$20:$B$119,$B$7,$A$20:$A$119,$A$7)</f>
        <v>53623093</v>
      </c>
      <c r="D7" s="91">
        <f t="shared" si="3"/>
        <v>46961239</v>
      </c>
      <c r="E7" s="91">
        <f t="shared" si="3"/>
        <v>48340675</v>
      </c>
      <c r="F7" s="91">
        <f t="shared" si="3"/>
        <v>47209794</v>
      </c>
      <c r="G7" s="91">
        <f t="shared" si="3"/>
        <v>53640349</v>
      </c>
      <c r="H7" s="91">
        <f t="shared" si="3"/>
        <v>51295732</v>
      </c>
      <c r="I7" s="91">
        <f t="shared" si="3"/>
        <v>57895225</v>
      </c>
      <c r="J7" s="91">
        <f t="shared" si="3"/>
        <v>62109699</v>
      </c>
      <c r="K7" s="91">
        <f t="shared" si="3"/>
        <v>63208614</v>
      </c>
      <c r="L7" s="91">
        <f t="shared" si="3"/>
        <v>64171644</v>
      </c>
      <c r="M7" s="91">
        <f t="shared" si="3"/>
        <v>61816671</v>
      </c>
      <c r="N7" s="91">
        <f t="shared" si="3"/>
        <v>51213230</v>
      </c>
      <c r="O7" s="91">
        <f t="shared" si="3"/>
        <v>63078305</v>
      </c>
      <c r="P7" s="91">
        <f t="shared" si="3"/>
        <v>63204176</v>
      </c>
      <c r="Q7" s="91">
        <f t="shared" si="3"/>
        <v>57282012</v>
      </c>
      <c r="R7" s="91">
        <f t="shared" si="3"/>
        <v>60019313</v>
      </c>
      <c r="S7" s="91">
        <f t="shared" si="3"/>
        <v>57861944</v>
      </c>
      <c r="T7" s="91">
        <f t="shared" si="3"/>
        <v>56496420</v>
      </c>
      <c r="U7" s="91">
        <f t="shared" si="3"/>
        <v>53754335</v>
      </c>
      <c r="V7" s="91">
        <f t="shared" si="3"/>
        <v>37939920</v>
      </c>
      <c r="W7" s="91">
        <f t="shared" si="3"/>
        <v>46051539</v>
      </c>
      <c r="X7" s="91">
        <f t="shared" si="3"/>
        <v>45120516</v>
      </c>
      <c r="Y7" s="91">
        <f t="shared" si="3"/>
        <v>39904841</v>
      </c>
      <c r="Z7" s="91">
        <f t="shared" si="3"/>
        <v>41745993</v>
      </c>
      <c r="AA7" s="91">
        <f t="shared" si="3"/>
        <v>45541237</v>
      </c>
      <c r="AB7" s="91">
        <f t="shared" si="3"/>
        <v>37228456</v>
      </c>
      <c r="AC7" s="91">
        <f t="shared" si="3"/>
        <v>41385191</v>
      </c>
      <c r="AD7" s="91">
        <f t="shared" si="3"/>
        <v>39070517</v>
      </c>
      <c r="AE7" s="91">
        <f t="shared" si="3"/>
        <v>31217329</v>
      </c>
      <c r="AF7" s="119">
        <f>AVERAGE(U7:AE7)</f>
        <v>41723624.909090906</v>
      </c>
      <c r="AG7" s="119">
        <f t="shared" si="2"/>
        <v>41723624.909090906</v>
      </c>
      <c r="AH7" s="119">
        <f t="shared" si="2"/>
        <v>41723624.909090906</v>
      </c>
      <c r="AI7" s="119">
        <f t="shared" si="2"/>
        <v>41723624.909090906</v>
      </c>
      <c r="AJ7" s="119">
        <f t="shared" si="2"/>
        <v>41723624.909090906</v>
      </c>
      <c r="AK7" s="119">
        <f t="shared" si="2"/>
        <v>41723624.909090906</v>
      </c>
      <c r="AL7" s="119">
        <f t="shared" si="2"/>
        <v>41723624.909090906</v>
      </c>
      <c r="AM7" s="119">
        <f t="shared" si="2"/>
        <v>41723624.909090906</v>
      </c>
      <c r="AN7" s="119">
        <f t="shared" si="2"/>
        <v>41723624.909090906</v>
      </c>
      <c r="AO7" s="119">
        <f t="shared" si="2"/>
        <v>41723624.909090906</v>
      </c>
      <c r="AP7" s="119">
        <f t="shared" si="2"/>
        <v>41723624.909090906</v>
      </c>
      <c r="AQ7" s="119">
        <f t="shared" si="2"/>
        <v>41723624.909090906</v>
      </c>
      <c r="AR7" s="119">
        <f t="shared" si="2"/>
        <v>41723624.909090906</v>
      </c>
      <c r="AS7" s="119">
        <f t="shared" si="2"/>
        <v>41723624.909090906</v>
      </c>
      <c r="AT7" s="119">
        <f t="shared" si="2"/>
        <v>41723624.909090906</v>
      </c>
      <c r="AU7" s="119">
        <f t="shared" si="2"/>
        <v>41723624.909090906</v>
      </c>
      <c r="AV7" s="119">
        <f t="shared" si="2"/>
        <v>41723624.909090906</v>
      </c>
      <c r="AW7" s="119">
        <f t="shared" si="2"/>
        <v>41723624.909090906</v>
      </c>
      <c r="AX7" s="119">
        <f t="shared" si="2"/>
        <v>41723624.909090906</v>
      </c>
      <c r="AY7" s="119">
        <f t="shared" si="2"/>
        <v>41723624.909090906</v>
      </c>
      <c r="AZ7" s="119">
        <f t="shared" si="2"/>
        <v>41723624.909090906</v>
      </c>
      <c r="BA7" s="119">
        <f t="shared" si="2"/>
        <v>41723624.909090906</v>
      </c>
      <c r="BB7" s="119">
        <f t="shared" si="2"/>
        <v>41723624.909090906</v>
      </c>
      <c r="BC7" s="119">
        <f t="shared" si="2"/>
        <v>41723624.909090906</v>
      </c>
      <c r="BD7" s="119">
        <f t="shared" si="2"/>
        <v>41723624.909090906</v>
      </c>
      <c r="BE7" s="119">
        <f t="shared" si="2"/>
        <v>41723624.909090906</v>
      </c>
      <c r="BF7" s="119">
        <f t="shared" si="2"/>
        <v>41723624.909090906</v>
      </c>
      <c r="BG7" s="119">
        <f t="shared" si="2"/>
        <v>41723624.909090906</v>
      </c>
      <c r="BH7" s="119">
        <f t="shared" si="2"/>
        <v>41723624.909090906</v>
      </c>
      <c r="BI7" s="119">
        <f t="shared" si="2"/>
        <v>41723624.909090906</v>
      </c>
      <c r="BJ7" s="119">
        <f t="shared" si="2"/>
        <v>41723624.909090906</v>
      </c>
      <c r="BK7" s="119">
        <f t="shared" si="2"/>
        <v>41723624.909090906</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WV</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397</v>
      </c>
      <c r="AE10" s="91">
        <f t="shared" si="5"/>
        <v>8784</v>
      </c>
      <c r="AF10" s="119">
        <f t="shared" ref="AF10:BK11" si="6">AE10</f>
        <v>8784</v>
      </c>
      <c r="AG10" s="119">
        <f t="shared" si="6"/>
        <v>8784</v>
      </c>
      <c r="AH10" s="119">
        <f t="shared" si="6"/>
        <v>8784</v>
      </c>
      <c r="AI10" s="119">
        <f t="shared" si="6"/>
        <v>8784</v>
      </c>
      <c r="AJ10" s="119">
        <f t="shared" si="6"/>
        <v>8784</v>
      </c>
      <c r="AK10" s="119">
        <f t="shared" si="6"/>
        <v>8784</v>
      </c>
      <c r="AL10" s="119">
        <f t="shared" si="6"/>
        <v>8784</v>
      </c>
      <c r="AM10" s="119">
        <f t="shared" si="6"/>
        <v>8784</v>
      </c>
      <c r="AN10" s="119">
        <f t="shared" si="6"/>
        <v>8784</v>
      </c>
      <c r="AO10" s="119">
        <f t="shared" si="6"/>
        <v>8784</v>
      </c>
      <c r="AP10" s="119">
        <f t="shared" si="6"/>
        <v>8784</v>
      </c>
      <c r="AQ10" s="119">
        <f t="shared" si="6"/>
        <v>8784</v>
      </c>
      <c r="AR10" s="119">
        <f t="shared" si="6"/>
        <v>8784</v>
      </c>
      <c r="AS10" s="119">
        <f t="shared" si="6"/>
        <v>8784</v>
      </c>
      <c r="AT10" s="119">
        <f t="shared" si="6"/>
        <v>8784</v>
      </c>
      <c r="AU10" s="119">
        <f t="shared" si="6"/>
        <v>8784</v>
      </c>
      <c r="AV10" s="119">
        <f t="shared" si="6"/>
        <v>8784</v>
      </c>
      <c r="AW10" s="119">
        <f t="shared" si="6"/>
        <v>8784</v>
      </c>
      <c r="AX10" s="119">
        <f t="shared" si="6"/>
        <v>8784</v>
      </c>
      <c r="AY10" s="119">
        <f t="shared" si="6"/>
        <v>8784</v>
      </c>
      <c r="AZ10" s="119">
        <f t="shared" si="6"/>
        <v>8784</v>
      </c>
      <c r="BA10" s="119">
        <f t="shared" si="6"/>
        <v>8784</v>
      </c>
      <c r="BB10" s="119">
        <f t="shared" si="6"/>
        <v>8784</v>
      </c>
      <c r="BC10" s="119">
        <f t="shared" si="6"/>
        <v>8784</v>
      </c>
      <c r="BD10" s="119">
        <f t="shared" si="6"/>
        <v>8784</v>
      </c>
      <c r="BE10" s="119">
        <f t="shared" si="6"/>
        <v>8784</v>
      </c>
      <c r="BF10" s="119">
        <f t="shared" si="6"/>
        <v>8784</v>
      </c>
      <c r="BG10" s="119">
        <f t="shared" si="6"/>
        <v>8784</v>
      </c>
      <c r="BH10" s="119">
        <f t="shared" si="6"/>
        <v>8784</v>
      </c>
      <c r="BI10" s="119">
        <f t="shared" si="6"/>
        <v>8784</v>
      </c>
      <c r="BJ10" s="119">
        <f t="shared" si="6"/>
        <v>8784</v>
      </c>
      <c r="BK10" s="119">
        <f t="shared" si="6"/>
        <v>8784</v>
      </c>
    </row>
    <row r="11" spans="1:63">
      <c r="A11" s="91" t="s">
        <v>849</v>
      </c>
      <c r="B11" s="91" t="str">
        <f>About!B2</f>
        <v>WV</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10</v>
      </c>
      <c r="AE11" s="91">
        <f t="shared" si="7"/>
        <v>246</v>
      </c>
      <c r="AF11" s="119">
        <f>AVERAGE(W11:AE11)</f>
        <v>28.444444444444443</v>
      </c>
      <c r="AG11" s="119">
        <f t="shared" si="6"/>
        <v>28.444444444444443</v>
      </c>
      <c r="AH11" s="119">
        <f t="shared" si="6"/>
        <v>28.444444444444443</v>
      </c>
      <c r="AI11" s="119">
        <f t="shared" si="6"/>
        <v>28.444444444444443</v>
      </c>
      <c r="AJ11" s="119">
        <f t="shared" si="6"/>
        <v>28.444444444444443</v>
      </c>
      <c r="AK11" s="119">
        <f t="shared" si="6"/>
        <v>28.444444444444443</v>
      </c>
      <c r="AL11" s="119">
        <f t="shared" si="6"/>
        <v>28.444444444444443</v>
      </c>
      <c r="AM11" s="119">
        <f t="shared" si="6"/>
        <v>28.444444444444443</v>
      </c>
      <c r="AN11" s="119">
        <f t="shared" si="6"/>
        <v>28.444444444444443</v>
      </c>
      <c r="AO11" s="119">
        <f t="shared" si="6"/>
        <v>28.444444444444443</v>
      </c>
      <c r="AP11" s="119">
        <f t="shared" si="6"/>
        <v>28.444444444444443</v>
      </c>
      <c r="AQ11" s="119">
        <f t="shared" si="6"/>
        <v>28.444444444444443</v>
      </c>
      <c r="AR11" s="119">
        <f t="shared" si="6"/>
        <v>28.444444444444443</v>
      </c>
      <c r="AS11" s="119">
        <f t="shared" si="6"/>
        <v>28.444444444444443</v>
      </c>
      <c r="AT11" s="119">
        <f t="shared" si="6"/>
        <v>28.444444444444443</v>
      </c>
      <c r="AU11" s="119">
        <f t="shared" si="6"/>
        <v>28.444444444444443</v>
      </c>
      <c r="AV11" s="119">
        <f t="shared" si="6"/>
        <v>28.444444444444443</v>
      </c>
      <c r="AW11" s="119">
        <f t="shared" si="6"/>
        <v>28.444444444444443</v>
      </c>
      <c r="AX11" s="119">
        <f t="shared" si="6"/>
        <v>28.444444444444443</v>
      </c>
      <c r="AY11" s="119">
        <f t="shared" si="6"/>
        <v>28.444444444444443</v>
      </c>
      <c r="AZ11" s="119">
        <f t="shared" si="6"/>
        <v>28.444444444444443</v>
      </c>
      <c r="BA11" s="119">
        <f t="shared" si="6"/>
        <v>28.444444444444443</v>
      </c>
      <c r="BB11" s="119">
        <f t="shared" si="6"/>
        <v>28.444444444444443</v>
      </c>
      <c r="BC11" s="119">
        <f t="shared" si="6"/>
        <v>28.444444444444443</v>
      </c>
      <c r="BD11" s="119">
        <f t="shared" si="6"/>
        <v>28.444444444444443</v>
      </c>
      <c r="BE11" s="119">
        <f t="shared" si="6"/>
        <v>28.444444444444443</v>
      </c>
      <c r="BF11" s="119">
        <f t="shared" si="6"/>
        <v>28.444444444444443</v>
      </c>
      <c r="BG11" s="119">
        <f t="shared" si="6"/>
        <v>28.444444444444443</v>
      </c>
      <c r="BH11" s="119">
        <f t="shared" si="6"/>
        <v>28.444444444444443</v>
      </c>
      <c r="BI11" s="119">
        <f t="shared" si="6"/>
        <v>28.444444444444443</v>
      </c>
      <c r="BJ11" s="119">
        <f t="shared" si="6"/>
        <v>28.444444444444443</v>
      </c>
      <c r="BK11" s="119">
        <f t="shared" si="6"/>
        <v>28.444444444444443</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WV</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387</v>
      </c>
      <c r="AE14" s="91">
        <f t="shared" si="9"/>
        <v>8538</v>
      </c>
      <c r="AF14" s="91">
        <f t="shared" si="9"/>
        <v>8755.5555555555547</v>
      </c>
      <c r="AG14" s="91">
        <f t="shared" si="9"/>
        <v>8755.5555555555547</v>
      </c>
      <c r="AH14" s="91">
        <f t="shared" si="9"/>
        <v>8755.5555555555547</v>
      </c>
      <c r="AI14" s="91">
        <f t="shared" si="9"/>
        <v>8755.5555555555547</v>
      </c>
      <c r="AJ14" s="91">
        <f t="shared" si="9"/>
        <v>8755.5555555555547</v>
      </c>
      <c r="AK14" s="91">
        <f t="shared" si="9"/>
        <v>8755.5555555555547</v>
      </c>
      <c r="AL14" s="91">
        <f t="shared" si="9"/>
        <v>8755.5555555555547</v>
      </c>
      <c r="AM14" s="91">
        <f t="shared" si="9"/>
        <v>8755.5555555555547</v>
      </c>
      <c r="AN14" s="91">
        <f t="shared" si="9"/>
        <v>8755.5555555555547</v>
      </c>
      <c r="AO14" s="91">
        <f t="shared" si="9"/>
        <v>8755.5555555555547</v>
      </c>
      <c r="AP14" s="91">
        <f t="shared" si="9"/>
        <v>8755.5555555555547</v>
      </c>
      <c r="AQ14" s="91">
        <f t="shared" si="9"/>
        <v>8755.5555555555547</v>
      </c>
      <c r="AR14" s="91">
        <f t="shared" si="9"/>
        <v>8755.5555555555547</v>
      </c>
      <c r="AS14" s="91">
        <f t="shared" si="9"/>
        <v>8755.5555555555547</v>
      </c>
      <c r="AT14" s="91">
        <f t="shared" si="9"/>
        <v>8755.5555555555547</v>
      </c>
      <c r="AU14" s="91">
        <f t="shared" si="9"/>
        <v>8755.5555555555547</v>
      </c>
      <c r="AV14" s="91">
        <f t="shared" si="9"/>
        <v>8755.5555555555547</v>
      </c>
      <c r="AW14" s="91">
        <f t="shared" si="9"/>
        <v>8755.5555555555547</v>
      </c>
      <c r="AX14" s="91">
        <f t="shared" si="9"/>
        <v>8755.5555555555547</v>
      </c>
      <c r="AY14" s="91">
        <f t="shared" si="9"/>
        <v>8755.5555555555547</v>
      </c>
      <c r="AZ14" s="91">
        <f t="shared" si="9"/>
        <v>8755.5555555555547</v>
      </c>
      <c r="BA14" s="91">
        <f t="shared" si="9"/>
        <v>8755.5555555555547</v>
      </c>
      <c r="BB14" s="91">
        <f t="shared" si="9"/>
        <v>8755.5555555555547</v>
      </c>
      <c r="BC14" s="91">
        <f t="shared" si="9"/>
        <v>8755.5555555555547</v>
      </c>
      <c r="BD14" s="91">
        <f t="shared" si="9"/>
        <v>8755.5555555555547</v>
      </c>
      <c r="BE14" s="91">
        <f t="shared" si="9"/>
        <v>8755.5555555555547</v>
      </c>
      <c r="BF14" s="91">
        <f t="shared" si="9"/>
        <v>8755.5555555555547</v>
      </c>
      <c r="BG14" s="91">
        <f t="shared" si="9"/>
        <v>8755.5555555555547</v>
      </c>
      <c r="BH14" s="91">
        <f t="shared" si="9"/>
        <v>8755.5555555555547</v>
      </c>
      <c r="BI14" s="91">
        <f t="shared" si="9"/>
        <v>8755.5555555555547</v>
      </c>
      <c r="BJ14" s="91">
        <f t="shared" si="9"/>
        <v>8755.5555555555547</v>
      </c>
      <c r="BK14" s="91">
        <f t="shared" si="9"/>
        <v>8755.5555555555547</v>
      </c>
    </row>
    <row r="15" spans="1:63">
      <c r="A15" s="91" t="s">
        <v>849</v>
      </c>
      <c r="B15" s="91" t="str">
        <f>About!B2</f>
        <v>WV</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538</v>
      </c>
      <c r="C761" s="107" t="s">
        <v>449</v>
      </c>
      <c r="D761" s="107" t="s">
        <v>641</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538</v>
      </c>
      <c r="C766" s="107" t="s">
        <v>449</v>
      </c>
      <c r="D766" s="107" t="s">
        <v>645</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538</v>
      </c>
      <c r="C771" s="107" t="s">
        <v>449</v>
      </c>
      <c r="D771" s="107" t="s">
        <v>650</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572</v>
      </c>
      <c r="C1240" s="107" t="s">
        <v>449</v>
      </c>
      <c r="D1240" s="107" t="s">
        <v>640</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572</v>
      </c>
      <c r="C1246" s="107" t="s">
        <v>449</v>
      </c>
      <c r="D1246" s="107" t="s">
        <v>645</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572</v>
      </c>
      <c r="C1251" s="107" t="s">
        <v>449</v>
      </c>
      <c r="D1251" s="107" t="s">
        <v>650</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3.9724330627814143E-5</v>
      </c>
      <c r="H1254" s="107">
        <f>H528/SUMIFS(H$3:H$722,$B$3:$B$722,$B1254)*SUMIFS(Calculations!$E$3:$E$53,Calculations!$A$3:$A$53,$B1254)</f>
        <v>7.6311492418073759E-5</v>
      </c>
      <c r="I1254" s="107">
        <f>I528/SUMIFS(I$3:I$722,$B$3:$B$722,$B1254)*SUMIFS(Calculations!$E$3:$E$53,Calculations!$A$3:$A$53,$B1254)</f>
        <v>4.1371125343996061E-5</v>
      </c>
      <c r="J1254" s="107">
        <f>J528/SUMIFS(J$3:J$722,$B$3:$B$722,$B1254)*SUMIFS(Calculations!$E$3:$E$53,Calculations!$A$3:$A$53,$B1254)</f>
        <v>5.1828945579552918E-6</v>
      </c>
      <c r="K1254" s="107">
        <f>K528/SUMIFS(K$3:K$722,$B$3:$B$722,$B1254)*SUMIFS(Calculations!$E$3:$E$53,Calculations!$A$3:$A$53,$B1254)</f>
        <v>2.6367351311219162E-6</v>
      </c>
      <c r="L1254" s="107">
        <f>L528/SUMIFS(L$3:L$722,$B$3:$B$722,$B1254)*SUMIFS(Calculations!$E$3:$E$53,Calculations!$A$3:$A$53,$B1254)</f>
        <v>0</v>
      </c>
      <c r="M1254" s="107">
        <f>M528/SUMIFS(M$3:M$722,$B$3:$B$722,$B1254)*SUMIFS(Calculations!$E$3:$E$53,Calculations!$A$3:$A$53,$B1254)</f>
        <v>2.6679778229873316E-6</v>
      </c>
      <c r="N1254" s="107">
        <f>N528/SUMIFS(N$3:N$722,$B$3:$B$722,$B1254)*SUMIFS(Calculations!$E$3:$E$53,Calculations!$A$3:$A$53,$B1254)</f>
        <v>5.3050064655514456E-6</v>
      </c>
      <c r="O1254" s="107">
        <f>O528/SUMIFS(O$3:O$722,$B$3:$B$722,$B1254)*SUMIFS(Calculations!$E$3:$E$53,Calculations!$A$3:$A$53,$B1254)</f>
        <v>2.6604857737778792E-6</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0.23879413385205253</v>
      </c>
      <c r="G1255" s="107">
        <f>G529/SUMIFS(G$3:G$722,$B$3:$B$722,$B1255)*SUMIFS(Calculations!$E$3:$E$53,Calculations!$A$3:$A$53,$B1255)</f>
        <v>0.21136231343935794</v>
      </c>
      <c r="H1255" s="107">
        <f>H529/SUMIFS(H$3:H$722,$B$3:$B$722,$B1255)*SUMIFS(Calculations!$E$3:$E$53,Calculations!$A$3:$A$53,$B1255)</f>
        <v>0.18609687949047546</v>
      </c>
      <c r="I1255" s="107">
        <f>I529/SUMIFS(I$3:I$722,$B$3:$B$722,$B1255)*SUMIFS(Calculations!$E$3:$E$53,Calculations!$A$3:$A$53,$B1255)</f>
        <v>0.19571341199676284</v>
      </c>
      <c r="J1255" s="107">
        <f>J529/SUMIFS(J$3:J$722,$B$3:$B$722,$B1255)*SUMIFS(Calculations!$E$3:$E$53,Calculations!$A$3:$A$53,$B1255)</f>
        <v>0.20567339029238796</v>
      </c>
      <c r="K1255" s="107">
        <f>K529/SUMIFS(K$3:K$722,$B$3:$B$722,$B1255)*SUMIFS(Calculations!$E$3:$E$53,Calculations!$A$3:$A$53,$B1255)</f>
        <v>0.21106386217892323</v>
      </c>
      <c r="L1255" s="107">
        <f>L529/SUMIFS(L$3:L$722,$B$3:$B$722,$B1255)*SUMIFS(Calculations!$E$3:$E$53,Calculations!$A$3:$A$53,$B1255)</f>
        <v>0.21664609180946495</v>
      </c>
      <c r="M1255" s="107">
        <f>M529/SUMIFS(M$3:M$722,$B$3:$B$722,$B1255)*SUMIFS(Calculations!$E$3:$E$53,Calculations!$A$3:$A$53,$B1255)</f>
        <v>0.21168288485808509</v>
      </c>
      <c r="N1255" s="107">
        <f>N529/SUMIFS(N$3:N$722,$B$3:$B$722,$B1255)*SUMIFS(Calculations!$E$3:$E$53,Calculations!$A$3:$A$53,$B1255)</f>
        <v>0.20677725229360336</v>
      </c>
      <c r="O1255" s="107">
        <f>O529/SUMIFS(O$3:O$722,$B$3:$B$722,$B1255)*SUMIFS(Calculations!$E$3:$E$53,Calculations!$A$3:$A$53,$B1255)</f>
        <v>0.20409370476949243</v>
      </c>
      <c r="P1255" s="107">
        <f>P529/SUMIFS(P$3:P$722,$B$3:$B$722,$B1255)*SUMIFS(Calculations!$E$3:$E$53,Calculations!$A$3:$A$53,$B1255)</f>
        <v>0.20139395655675835</v>
      </c>
      <c r="Q1255" s="107">
        <f>Q529/SUMIFS(Q$3:Q$722,$B$3:$B$722,$B1255)*SUMIFS(Calculations!$E$3:$E$53,Calculations!$A$3:$A$53,$B1255)</f>
        <v>0.20534987475058791</v>
      </c>
      <c r="R1255" s="107">
        <f>R529/SUMIFS(R$3:R$722,$B$3:$B$722,$B1255)*SUMIFS(Calculations!$E$3:$E$53,Calculations!$A$3:$A$53,$B1255)</f>
        <v>0.2093193921468918</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1.0752637594393859E-2</v>
      </c>
      <c r="G1258" s="107">
        <f>G532/SUMIFS(G$3:G$722,$B$3:$B$722,$B1258)*SUMIFS(Calculations!$E$3:$E$53,Calculations!$A$3:$A$53,$B1258)</f>
        <v>1.0737251033901369E-2</v>
      </c>
      <c r="H1258" s="107">
        <f>H532/SUMIFS(H$3:H$722,$B$3:$B$722,$B1258)*SUMIFS(Calculations!$E$3:$E$53,Calculations!$A$3:$A$53,$B1258)</f>
        <v>1.0723079603716457E-2</v>
      </c>
      <c r="I1258" s="107">
        <f>I532/SUMIFS(I$3:I$722,$B$3:$B$722,$B1258)*SUMIFS(Calculations!$E$3:$E$53,Calculations!$A$3:$A$53,$B1258)</f>
        <v>1.0907182347865496E-2</v>
      </c>
      <c r="J1258" s="107">
        <f>J532/SUMIFS(J$3:J$722,$B$3:$B$722,$B1258)*SUMIFS(Calculations!$E$3:$E$53,Calculations!$A$3:$A$53,$B1258)</f>
        <v>1.1097860155556635E-2</v>
      </c>
      <c r="K1258" s="107">
        <f>K532/SUMIFS(K$3:K$722,$B$3:$B$722,$B1258)*SUMIFS(Calculations!$E$3:$E$53,Calculations!$A$3:$A$53,$B1258)</f>
        <v>1.1295968959482993E-2</v>
      </c>
      <c r="L1258" s="107">
        <f>L532/SUMIFS(L$3:L$722,$B$3:$B$722,$B1258)*SUMIFS(Calculations!$E$3:$E$53,Calculations!$A$3:$A$53,$B1258)</f>
        <v>1.1501125179314372E-2</v>
      </c>
      <c r="M1258" s="107">
        <f>M532/SUMIFS(M$3:M$722,$B$3:$B$722,$B1258)*SUMIFS(Calculations!$E$3:$E$53,Calculations!$A$3:$A$53,$B1258)</f>
        <v>1.143402810779221E-2</v>
      </c>
      <c r="N1258" s="107">
        <f>N532/SUMIFS(N$3:N$722,$B$3:$B$722,$B1258)*SUMIFS(Calculations!$E$3:$E$53,Calculations!$A$3:$A$53,$B1258)</f>
        <v>1.1367709378336661E-2</v>
      </c>
      <c r="O1258" s="107">
        <f>O532/SUMIFS(O$3:O$722,$B$3:$B$722,$B1258)*SUMIFS(Calculations!$E$3:$E$53,Calculations!$A$3:$A$53,$B1258)</f>
        <v>1.1401919781962902E-2</v>
      </c>
      <c r="P1258" s="107">
        <f>P532/SUMIFS(P$3:P$722,$B$3:$B$722,$B1258)*SUMIFS(Calculations!$E$3:$E$53,Calculations!$A$3:$A$53,$B1258)</f>
        <v>1.1436336715226441E-2</v>
      </c>
      <c r="Q1258" s="107">
        <f>Q532/SUMIFS(Q$3:Q$722,$B$3:$B$722,$B1258)*SUMIFS(Calculations!$E$3:$E$53,Calculations!$A$3:$A$53,$B1258)</f>
        <v>1.1455960249704274E-2</v>
      </c>
      <c r="R1258" s="107">
        <f>R532/SUMIFS(R$3:R$722,$B$3:$B$722,$B1258)*SUMIFS(Calculations!$E$3:$E$53,Calculations!$A$3:$A$53,$B1258)</f>
        <v>1.147565124372135E-2</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1.8872181260163226E-2</v>
      </c>
      <c r="G1260" s="107">
        <f>G534/SUMIFS(G$3:G$722,$B$3:$B$722,$B1260)*SUMIFS(Calculations!$E$3:$E$53,Calculations!$A$3:$A$53,$B1260)</f>
        <v>2.1405916835295344E-2</v>
      </c>
      <c r="H1260" s="107">
        <f>H534/SUMIFS(H$3:H$722,$B$3:$B$722,$B1260)*SUMIFS(Calculations!$E$3:$E$53,Calculations!$A$3:$A$53,$B1260)</f>
        <v>2.3739554481443294E-2</v>
      </c>
      <c r="I1260" s="107">
        <f>I534/SUMIFS(I$3:I$722,$B$3:$B$722,$B1260)*SUMIFS(Calculations!$E$3:$E$53,Calculations!$A$3:$A$53,$B1260)</f>
        <v>2.9085963234868114E-2</v>
      </c>
      <c r="J1260" s="107">
        <f>J534/SUMIFS(J$3:J$722,$B$3:$B$722,$B1260)*SUMIFS(Calculations!$E$3:$E$53,Calculations!$A$3:$A$53,$B1260)</f>
        <v>3.4623314157233978E-2</v>
      </c>
      <c r="K1260" s="107">
        <f>K534/SUMIFS(K$3:K$722,$B$3:$B$722,$B1260)*SUMIFS(Calculations!$E$3:$E$53,Calculations!$A$3:$A$53,$B1260)</f>
        <v>3.5228387447752946E-2</v>
      </c>
      <c r="L1260" s="107">
        <f>L534/SUMIFS(L$3:L$722,$B$3:$B$722,$B1260)*SUMIFS(Calculations!$E$3:$E$53,Calculations!$A$3:$A$53,$B1260)</f>
        <v>3.5854985289663847E-2</v>
      </c>
      <c r="M1260" s="107">
        <f>M534/SUMIFS(M$3:M$722,$B$3:$B$722,$B1260)*SUMIFS(Calculations!$E$3:$E$53,Calculations!$A$3:$A$53,$B1260)</f>
        <v>5.0096666927515771E-2</v>
      </c>
      <c r="N1260" s="107">
        <f>N534/SUMIFS(N$3:N$722,$B$3:$B$722,$B1260)*SUMIFS(Calculations!$E$3:$E$53,Calculations!$A$3:$A$53,$B1260)</f>
        <v>6.4173141654447291E-2</v>
      </c>
      <c r="O1260" s="107">
        <f>O534/SUMIFS(O$3:O$722,$B$3:$B$722,$B1260)*SUMIFS(Calculations!$E$3:$E$53,Calculations!$A$3:$A$53,$B1260)</f>
        <v>6.4366187485784265E-2</v>
      </c>
      <c r="P1260" s="107">
        <f>P534/SUMIFS(P$3:P$722,$B$3:$B$722,$B1260)*SUMIFS(Calculations!$E$3:$E$53,Calculations!$A$3:$A$53,$B1260)</f>
        <v>6.4560398742877764E-2</v>
      </c>
      <c r="Q1260" s="107">
        <f>Q534/SUMIFS(Q$3:Q$722,$B$3:$B$722,$B1260)*SUMIFS(Calculations!$E$3:$E$53,Calculations!$A$3:$A$53,$B1260)</f>
        <v>6.4671181045775017E-2</v>
      </c>
      <c r="R1260" s="107">
        <f>R534/SUMIFS(R$3:R$722,$B$3:$B$722,$B1260)*SUMIFS(Calculations!$E$3:$E$53,Calculations!$A$3:$A$53,$B1260)</f>
        <v>6.4782344183384688E-2</v>
      </c>
    </row>
    <row r="1261" spans="2:18" ht="15.75" customHeight="1">
      <c r="B1261" s="107" t="s">
        <v>573</v>
      </c>
      <c r="C1261" s="107" t="s">
        <v>449</v>
      </c>
      <c r="D1261" s="107" t="s">
        <v>645</v>
      </c>
      <c r="E1261" s="107" t="str">
        <f t="shared" si="308"/>
        <v>natural gas nonpeaker</v>
      </c>
      <c r="F1261" s="107">
        <f>F535/SUMIFS(F$3:F$722,$B$3:$B$722,$B1261)*SUMIFS(Calculations!$E$3:$E$53,Calculations!$A$3:$A$53,$B1261)</f>
        <v>0.45714368658337434</v>
      </c>
      <c r="G1261" s="107">
        <f>G535/SUMIFS(G$3:G$722,$B$3:$B$722,$B1261)*SUMIFS(Calculations!$E$3:$E$53,Calculations!$A$3:$A$53,$B1261)</f>
        <v>0.50695086076507068</v>
      </c>
      <c r="H1261" s="107">
        <f>H535/SUMIFS(H$3:H$722,$B$3:$B$722,$B1261)*SUMIFS(Calculations!$E$3:$E$53,Calculations!$A$3:$A$53,$B1261)</f>
        <v>0.55282458881287377</v>
      </c>
      <c r="I1261" s="107">
        <f>I535/SUMIFS(I$3:I$722,$B$3:$B$722,$B1261)*SUMIFS(Calculations!$E$3:$E$53,Calculations!$A$3:$A$53,$B1261)</f>
        <v>0.56327671018015513</v>
      </c>
      <c r="J1261" s="107">
        <f>J535/SUMIFS(J$3:J$722,$B$3:$B$722,$B1261)*SUMIFS(Calculations!$E$3:$E$53,Calculations!$A$3:$A$53,$B1261)</f>
        <v>0.57410211963967694</v>
      </c>
      <c r="K1261" s="107">
        <f>K535/SUMIFS(K$3:K$722,$B$3:$B$722,$B1261)*SUMIFS(Calculations!$E$3:$E$53,Calculations!$A$3:$A$53,$B1261)</f>
        <v>0.56417008658782697</v>
      </c>
      <c r="L1261" s="107">
        <f>L535/SUMIFS(L$3:L$722,$B$3:$B$722,$B1261)*SUMIFS(Calculations!$E$3:$E$53,Calculations!$A$3:$A$53,$B1261)</f>
        <v>0.55388473674080396</v>
      </c>
      <c r="M1261" s="107">
        <f>M535/SUMIFS(M$3:M$722,$B$3:$B$722,$B1261)*SUMIFS(Calculations!$E$3:$E$53,Calculations!$A$3:$A$53,$B1261)</f>
        <v>0.54485531392884812</v>
      </c>
      <c r="N1261" s="107">
        <f>N535/SUMIFS(N$3:N$722,$B$3:$B$722,$B1261)*SUMIFS(Calculations!$E$3:$E$53,Calculations!$A$3:$A$53,$B1261)</f>
        <v>0.53593063457964429</v>
      </c>
      <c r="O1261" s="107">
        <f>O535/SUMIFS(O$3:O$722,$B$3:$B$722,$B1261)*SUMIFS(Calculations!$E$3:$E$53,Calculations!$A$3:$A$53,$B1261)</f>
        <v>0.53677203520977013</v>
      </c>
      <c r="P1261" s="107">
        <f>P535/SUMIFS(P$3:P$722,$B$3:$B$722,$B1261)*SUMIFS(Calculations!$E$3:$E$53,Calculations!$A$3:$A$53,$B1261)</f>
        <v>0.53761851541068562</v>
      </c>
      <c r="Q1261" s="107">
        <f>Q535/SUMIFS(Q$3:Q$722,$B$3:$B$722,$B1261)*SUMIFS(Calculations!$E$3:$E$53,Calculations!$A$3:$A$53,$B1261)</f>
        <v>0.53188828447481395</v>
      </c>
      <c r="R1261" s="107">
        <f>R535/SUMIFS(R$3:R$722,$B$3:$B$722,$B1261)*SUMIFS(Calculations!$E$3:$E$53,Calculations!$A$3:$A$53,$B1261)</f>
        <v>0.52613835480734494</v>
      </c>
    </row>
    <row r="1262" spans="2:18" ht="15.75" customHeight="1">
      <c r="B1262" s="107" t="s">
        <v>573</v>
      </c>
      <c r="C1262" s="107" t="s">
        <v>449</v>
      </c>
      <c r="D1262" s="107" t="s">
        <v>646</v>
      </c>
      <c r="E1262" s="107" t="str">
        <f t="shared" si="308"/>
        <v>natural gas peaker</v>
      </c>
      <c r="F1262" s="107">
        <f>F536/SUMIFS(F$3:F$722,$B$3:$B$722,$B1262)*SUMIFS(Calculations!$E$3:$E$53,Calculations!$A$3:$A$53,$B1262)</f>
        <v>2.5057490931375149E-3</v>
      </c>
      <c r="G1262" s="107">
        <f>G536/SUMIFS(G$3:G$722,$B$3:$B$722,$B1262)*SUMIFS(Calculations!$E$3:$E$53,Calculations!$A$3:$A$53,$B1262)</f>
        <v>1.9731941660586136E-3</v>
      </c>
      <c r="H1262" s="107">
        <f>H536/SUMIFS(H$3:H$722,$B$3:$B$722,$B1262)*SUMIFS(Calculations!$E$3:$E$53,Calculations!$A$3:$A$53,$B1262)</f>
        <v>1.4826969576401299E-3</v>
      </c>
      <c r="I1262" s="107">
        <f>I536/SUMIFS(I$3:I$722,$B$3:$B$722,$B1262)*SUMIFS(Calculations!$E$3:$E$53,Calculations!$A$3:$A$53,$B1262)</f>
        <v>1.4744141220108518E-3</v>
      </c>
      <c r="J1262" s="107">
        <f>J536/SUMIFS(J$3:J$722,$B$3:$B$722,$B1262)*SUMIFS(Calculations!$E$3:$E$53,Calculations!$A$3:$A$53,$B1262)</f>
        <v>1.4658354723738954E-3</v>
      </c>
      <c r="K1262" s="107">
        <f>K536/SUMIFS(K$3:K$722,$B$3:$B$722,$B1262)*SUMIFS(Calculations!$E$3:$E$53,Calculations!$A$3:$A$53,$B1262)</f>
        <v>1.4914522544243042E-3</v>
      </c>
      <c r="L1262" s="107">
        <f>L536/SUMIFS(L$3:L$722,$B$3:$B$722,$B1262)*SUMIFS(Calculations!$E$3:$E$53,Calculations!$A$3:$A$53,$B1262)</f>
        <v>1.5179803140841861E-3</v>
      </c>
      <c r="M1262" s="107">
        <f>M536/SUMIFS(M$3:M$722,$B$3:$B$722,$B1262)*SUMIFS(Calculations!$E$3:$E$53,Calculations!$A$3:$A$53,$B1262)</f>
        <v>1.499342824612107E-3</v>
      </c>
      <c r="N1262" s="107">
        <f>N536/SUMIFS(N$3:N$722,$B$3:$B$722,$B1262)*SUMIFS(Calculations!$E$3:$E$53,Calculations!$A$3:$A$53,$B1262)</f>
        <v>1.4809215344724735E-3</v>
      </c>
      <c r="O1262" s="107">
        <f>O536/SUMIFS(O$3:O$722,$B$3:$B$722,$B1262)*SUMIFS(Calculations!$E$3:$E$53,Calculations!$A$3:$A$53,$B1262)</f>
        <v>1.4853782743262953E-3</v>
      </c>
      <c r="P1262" s="107">
        <f>P536/SUMIFS(P$3:P$722,$B$3:$B$722,$B1262)*SUMIFS(Calculations!$E$3:$E$53,Calculations!$A$3:$A$53,$B1262)</f>
        <v>1.4898619197049857E-3</v>
      </c>
      <c r="Q1262" s="107">
        <f>Q536/SUMIFS(Q$3:Q$722,$B$3:$B$722,$B1262)*SUMIFS(Calculations!$E$3:$E$53,Calculations!$A$3:$A$53,$B1262)</f>
        <v>1.4924183639123006E-3</v>
      </c>
      <c r="R1262" s="107">
        <f>R536/SUMIFS(R$3:R$722,$B$3:$B$722,$B1262)*SUMIFS(Calculations!$E$3:$E$53,Calculations!$A$3:$A$53,$B1262)</f>
        <v>1.4949835963707083E-3</v>
      </c>
    </row>
    <row r="1263" spans="2:18" ht="15.75" customHeight="1">
      <c r="B1263" s="107" t="s">
        <v>573</v>
      </c>
      <c r="C1263" s="107" t="s">
        <v>449</v>
      </c>
      <c r="D1263" s="107" t="s">
        <v>647</v>
      </c>
      <c r="E1263" s="107" t="str">
        <f t="shared" si="308"/>
        <v>nuclear</v>
      </c>
      <c r="F1263" s="107">
        <f>F537/SUMIFS(F$3:F$722,$B$3:$B$722,$B1263)*SUMIFS(Calculations!$E$3:$E$53,Calculations!$A$3:$A$53,$B1263)</f>
        <v>0.26131645378304319</v>
      </c>
      <c r="G1263" s="107">
        <f>G537/SUMIFS(G$3:G$722,$B$3:$B$722,$B1263)*SUMIFS(Calculations!$E$3:$E$53,Calculations!$A$3:$A$53,$B1263)</f>
        <v>0.23688299613711328</v>
      </c>
      <c r="H1263" s="107">
        <f>H537/SUMIFS(H$3:H$722,$B$3:$B$722,$B1263)*SUMIFS(Calculations!$E$3:$E$53,Calculations!$A$3:$A$53,$B1263)</f>
        <v>0.21437913379736198</v>
      </c>
      <c r="I1263" s="107">
        <f>I537/SUMIFS(I$3:I$722,$B$3:$B$722,$B1263)*SUMIFS(Calculations!$E$3:$E$53,Calculations!$A$3:$A$53,$B1263)</f>
        <v>0.18800495561898692</v>
      </c>
      <c r="J1263" s="107">
        <f>J537/SUMIFS(J$3:J$722,$B$3:$B$722,$B1263)*SUMIFS(Calculations!$E$3:$E$53,Calculations!$A$3:$A$53,$B1263)</f>
        <v>0.16068884744279963</v>
      </c>
      <c r="K1263" s="107">
        <f>K537/SUMIFS(K$3:K$722,$B$3:$B$722,$B1263)*SUMIFS(Calculations!$E$3:$E$53,Calculations!$A$3:$A$53,$B1263)</f>
        <v>0.16349702834744598</v>
      </c>
      <c r="L1263" s="107">
        <f>L537/SUMIFS(L$3:L$722,$B$3:$B$722,$B1263)*SUMIFS(Calculations!$E$3:$E$53,Calculations!$A$3:$A$53,$B1263)</f>
        <v>0.16640510596732833</v>
      </c>
      <c r="M1263" s="107">
        <f>M537/SUMIFS(M$3:M$722,$B$3:$B$722,$B1263)*SUMIFS(Calculations!$E$3:$E$53,Calculations!$A$3:$A$53,$B1263)</f>
        <v>0.16543430570886106</v>
      </c>
      <c r="N1263" s="107">
        <f>N537/SUMIFS(N$3:N$722,$B$3:$B$722,$B1263)*SUMIFS(Calculations!$E$3:$E$53,Calculations!$A$3:$A$53,$B1263)</f>
        <v>0.16447476696542421</v>
      </c>
      <c r="O1263" s="107">
        <f>O537/SUMIFS(O$3:O$722,$B$3:$B$722,$B1263)*SUMIFS(Calculations!$E$3:$E$53,Calculations!$A$3:$A$53,$B1263)</f>
        <v>0.16496974339180454</v>
      </c>
      <c r="P1263" s="107">
        <f>P537/SUMIFS(P$3:P$722,$B$3:$B$722,$B1263)*SUMIFS(Calculations!$E$3:$E$53,Calculations!$A$3:$A$53,$B1263)</f>
        <v>0.16546770801156976</v>
      </c>
      <c r="Q1263" s="107">
        <f>Q537/SUMIFS(Q$3:Q$722,$B$3:$B$722,$B1263)*SUMIFS(Calculations!$E$3:$E$53,Calculations!$A$3:$A$53,$B1263)</f>
        <v>0.16575163295659259</v>
      </c>
      <c r="R1263" s="107">
        <f>R537/SUMIFS(R$3:R$722,$B$3:$B$722,$B1263)*SUMIFS(Calculations!$E$3:$E$53,Calculations!$A$3:$A$53,$B1263)</f>
        <v>0.16603653394627202</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8.0307656604386192E-3</v>
      </c>
      <c r="G1265" s="107">
        <f>G539/SUMIFS(G$3:G$722,$B$3:$B$722,$B1265)*SUMIFS(Calculations!$E$3:$E$53,Calculations!$A$3:$A$53,$B1265)</f>
        <v>7.6426990848691666E-3</v>
      </c>
      <c r="H1265" s="107">
        <f>H539/SUMIFS(H$3:H$722,$B$3:$B$722,$B1265)*SUMIFS(Calculations!$E$3:$E$53,Calculations!$A$3:$A$53,$B1265)</f>
        <v>7.2852794792683017E-3</v>
      </c>
      <c r="I1265" s="107">
        <f>I539/SUMIFS(I$3:I$722,$B$3:$B$722,$B1265)*SUMIFS(Calculations!$E$3:$E$53,Calculations!$A$3:$A$53,$B1265)</f>
        <v>7.469701091363393E-3</v>
      </c>
      <c r="J1265" s="107">
        <f>J539/SUMIFS(J$3:J$722,$B$3:$B$722,$B1265)*SUMIFS(Calculations!$E$3:$E$53,Calculations!$A$3:$A$53,$B1265)</f>
        <v>7.660709155081824E-3</v>
      </c>
      <c r="K1265" s="107">
        <f>K539/SUMIFS(K$3:K$722,$B$3:$B$722,$B1265)*SUMIFS(Calculations!$E$3:$E$53,Calculations!$A$3:$A$53,$B1265)</f>
        <v>7.7945868790664213E-3</v>
      </c>
      <c r="L1265" s="107">
        <f>L539/SUMIFS(L$3:L$722,$B$3:$B$722,$B1265)*SUMIFS(Calculations!$E$3:$E$53,Calculations!$A$3:$A$53,$B1265)</f>
        <v>7.9332270971080102E-3</v>
      </c>
      <c r="M1265" s="107">
        <f>M539/SUMIFS(M$3:M$722,$B$3:$B$722,$B1265)*SUMIFS(Calculations!$E$3:$E$53,Calculations!$A$3:$A$53,$B1265)</f>
        <v>7.8869449901282866E-3</v>
      </c>
      <c r="N1265" s="107">
        <f>N539/SUMIFS(N$3:N$722,$B$3:$B$722,$B1265)*SUMIFS(Calculations!$E$3:$E$53,Calculations!$A$3:$A$53,$B1265)</f>
        <v>7.8411997666514733E-3</v>
      </c>
      <c r="O1265" s="107">
        <f>O539/SUMIFS(O$3:O$722,$B$3:$B$722,$B1265)*SUMIFS(Calculations!$E$3:$E$53,Calculations!$A$3:$A$53,$B1265)</f>
        <v>7.8580546271172173E-3</v>
      </c>
      <c r="P1265" s="107">
        <f>P539/SUMIFS(P$3:P$722,$B$3:$B$722,$B1265)*SUMIFS(Calculations!$E$3:$E$53,Calculations!$A$3:$A$53,$B1265)</f>
        <v>7.8750112410804242E-3</v>
      </c>
      <c r="Q1265" s="107">
        <f>Q539/SUMIFS(Q$3:Q$722,$B$3:$B$722,$B1265)*SUMIFS(Calculations!$E$3:$E$53,Calculations!$A$3:$A$53,$B1265)</f>
        <v>7.9236860389550242E-3</v>
      </c>
      <c r="R1265" s="107">
        <f>R539/SUMIFS(R$3:R$722,$B$3:$B$722,$B1265)*SUMIFS(Calculations!$E$3:$E$53,Calculations!$A$3:$A$53,$B1265)</f>
        <v>7.9725281654747741E-3</v>
      </c>
    </row>
    <row r="1266" spans="2:18" ht="15.75" customHeight="1">
      <c r="B1266" s="107" t="s">
        <v>573</v>
      </c>
      <c r="C1266" s="107" t="s">
        <v>449</v>
      </c>
      <c r="D1266" s="107" t="s">
        <v>650</v>
      </c>
      <c r="E1266" s="107" t="str">
        <f t="shared" si="308"/>
        <v>solar PV</v>
      </c>
      <c r="F1266" s="107">
        <f>F540/SUMIFS(F$3:F$722,$B$3:$B$722,$B1266)*SUMIFS(Calculations!$E$3:$E$53,Calculations!$A$3:$A$53,$B1266)</f>
        <v>2.2277939999713128E-3</v>
      </c>
      <c r="G1266" s="107">
        <f>G540/SUMIFS(G$3:G$722,$B$3:$B$722,$B1266)*SUMIFS(Calculations!$E$3:$E$53,Calculations!$A$3:$A$53,$B1266)</f>
        <v>2.6631022900949694E-3</v>
      </c>
      <c r="H1266" s="107">
        <f>H540/SUMIFS(H$3:H$722,$B$3:$B$722,$B1266)*SUMIFS(Calculations!$E$3:$E$53,Calculations!$A$3:$A$53,$B1266)</f>
        <v>3.0640327674041055E-3</v>
      </c>
      <c r="I1266" s="107">
        <f>I540/SUMIFS(I$3:I$722,$B$3:$B$722,$B1266)*SUMIFS(Calculations!$E$3:$E$53,Calculations!$A$3:$A$53,$B1266)</f>
        <v>3.6920816728518964E-3</v>
      </c>
      <c r="J1266" s="107">
        <f>J540/SUMIFS(J$3:J$722,$B$3:$B$722,$B1266)*SUMIFS(Calculations!$E$3:$E$53,Calculations!$A$3:$A$53,$B1266)</f>
        <v>4.3425607787834098E-3</v>
      </c>
      <c r="K1266" s="107">
        <f>K540/SUMIFS(K$3:K$722,$B$3:$B$722,$B1266)*SUMIFS(Calculations!$E$3:$E$53,Calculations!$A$3:$A$53,$B1266)</f>
        <v>5.1115930567800488E-3</v>
      </c>
      <c r="L1266" s="107">
        <f>L540/SUMIFS(L$3:L$722,$B$3:$B$722,$B1266)*SUMIFS(Calculations!$E$3:$E$53,Calculations!$A$3:$A$53,$B1266)</f>
        <v>5.9079824748937138E-3</v>
      </c>
      <c r="M1266" s="107">
        <f>M540/SUMIFS(M$3:M$722,$B$3:$B$722,$B1266)*SUMIFS(Calculations!$E$3:$E$53,Calculations!$A$3:$A$53,$B1266)</f>
        <v>6.762844990281308E-3</v>
      </c>
      <c r="N1266" s="107">
        <f>N540/SUMIFS(N$3:N$722,$B$3:$B$722,$B1266)*SUMIFS(Calculations!$E$3:$E$53,Calculations!$A$3:$A$53,$B1266)</f>
        <v>7.6077908961686988E-3</v>
      </c>
      <c r="O1266" s="107">
        <f>O540/SUMIFS(O$3:O$722,$B$3:$B$722,$B1266)*SUMIFS(Calculations!$E$3:$E$53,Calculations!$A$3:$A$53,$B1266)</f>
        <v>8.7097186007405614E-3</v>
      </c>
      <c r="P1266" s="107">
        <f>P540/SUMIFS(P$3:P$722,$B$3:$B$722,$B1266)*SUMIFS(Calculations!$E$3:$E$53,Calculations!$A$3:$A$53,$B1266)</f>
        <v>9.8182986889451315E-3</v>
      </c>
      <c r="Q1266" s="107">
        <f>Q540/SUMIFS(Q$3:Q$722,$B$3:$B$722,$B1266)*SUMIFS(Calculations!$E$3:$E$53,Calculations!$A$3:$A$53,$B1266)</f>
        <v>1.1128163646320169E-2</v>
      </c>
      <c r="R1266" s="107">
        <f>R540/SUMIFS(R$3:R$722,$B$3:$B$722,$B1266)*SUMIFS(Calculations!$E$3:$E$53,Calculations!$A$3:$A$53,$B1266)</f>
        <v>1.2442531507419847E-2</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3.5659817342524358E-4</v>
      </c>
      <c r="G1268" s="107">
        <f>G542/SUMIFS(G$3:G$722,$B$3:$B$722,$B1268)*SUMIFS(Calculations!$E$3:$E$53,Calculations!$A$3:$A$53,$B1268)</f>
        <v>3.419419176109376E-4</v>
      </c>
      <c r="H1268" s="107">
        <f>H542/SUMIFS(H$3:H$722,$B$3:$B$722,$B1268)*SUMIFS(Calculations!$E$3:$E$53,Calculations!$A$3:$A$53,$B1268)</f>
        <v>3.2844311739850567E-4</v>
      </c>
      <c r="I1268" s="107">
        <f>I542/SUMIFS(I$3:I$722,$B$3:$B$722,$B1268)*SUMIFS(Calculations!$E$3:$E$53,Calculations!$A$3:$A$53,$B1268)</f>
        <v>3.342086097914328E-4</v>
      </c>
      <c r="J1268" s="107">
        <f>J542/SUMIFS(J$3:J$722,$B$3:$B$722,$B1268)*SUMIFS(Calculations!$E$3:$E$53,Calculations!$A$3:$A$53,$B1268)</f>
        <v>3.4018001154768955E-4</v>
      </c>
      <c r="K1268" s="107">
        <f>K542/SUMIFS(K$3:K$722,$B$3:$B$722,$B1268)*SUMIFS(Calculations!$E$3:$E$53,Calculations!$A$3:$A$53,$B1268)</f>
        <v>3.4439755316597118E-4</v>
      </c>
      <c r="L1268" s="107">
        <f>L542/SUMIFS(L$3:L$722,$B$3:$B$722,$B1268)*SUMIFS(Calculations!$E$3:$E$53,Calculations!$A$3:$A$53,$B1268)</f>
        <v>3.4876512733854451E-4</v>
      </c>
      <c r="M1268" s="107">
        <f>M542/SUMIFS(M$3:M$722,$B$3:$B$722,$B1268)*SUMIFS(Calculations!$E$3:$E$53,Calculations!$A$3:$A$53,$B1268)</f>
        <v>3.4499968605285501E-4</v>
      </c>
      <c r="N1268" s="107">
        <f>N542/SUMIFS(N$3:N$722,$B$3:$B$722,$B1268)*SUMIFS(Calculations!$E$3:$E$53,Calculations!$A$3:$A$53,$B1268)</f>
        <v>3.4127792478606226E-4</v>
      </c>
      <c r="O1268" s="107">
        <f>O542/SUMIFS(O$3:O$722,$B$3:$B$722,$B1268)*SUMIFS(Calculations!$E$3:$E$53,Calculations!$A$3:$A$53,$B1268)</f>
        <v>3.405973732280517E-4</v>
      </c>
      <c r="P1268" s="107">
        <f>P542/SUMIFS(P$3:P$722,$B$3:$B$722,$B1268)*SUMIFS(Calculations!$E$3:$E$53,Calculations!$A$3:$A$53,$B1268)</f>
        <v>3.3991271315182627E-4</v>
      </c>
      <c r="Q1268" s="107">
        <f>Q542/SUMIFS(Q$3:Q$722,$B$3:$B$722,$B1268)*SUMIFS(Calculations!$E$3:$E$53,Calculations!$A$3:$A$53,$B1268)</f>
        <v>3.3879847333887912E-4</v>
      </c>
      <c r="R1268" s="107">
        <f>R542/SUMIFS(R$3:R$722,$B$3:$B$722,$B1268)*SUMIFS(Calculations!$E$3:$E$53,Calculations!$A$3:$A$53,$B1268)</f>
        <v>3.3768040311992295E-4</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579</v>
      </c>
      <c r="C1345" s="107" t="s">
        <v>449</v>
      </c>
      <c r="D1345" s="107" t="s">
        <v>640</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579</v>
      </c>
      <c r="C1348" s="107" t="s">
        <v>449</v>
      </c>
      <c r="D1348" s="107" t="s">
        <v>643</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579</v>
      </c>
      <c r="C1351" s="107" t="s">
        <v>449</v>
      </c>
      <c r="D1351" s="107" t="s">
        <v>645</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579</v>
      </c>
      <c r="C1352" s="107" t="s">
        <v>449</v>
      </c>
      <c r="D1352" s="107" t="s">
        <v>646</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579</v>
      </c>
      <c r="C1356" s="107" t="s">
        <v>449</v>
      </c>
      <c r="D1356" s="107" t="s">
        <v>650</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585</v>
      </c>
      <c r="C1441" s="107" t="s">
        <v>449</v>
      </c>
      <c r="D1441" s="107" t="s">
        <v>645</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618</v>
      </c>
      <c r="F1449" s="95">
        <f t="shared" ref="F1449:R1449" si="312">SUM(F729:F1448)</f>
        <v>0.99999999999999978</v>
      </c>
      <c r="G1449" s="95">
        <f t="shared" si="312"/>
        <v>1</v>
      </c>
      <c r="H1449" s="95">
        <f t="shared" si="312"/>
        <v>1</v>
      </c>
      <c r="I1449" s="95">
        <f t="shared" si="312"/>
        <v>0.99999999999999989</v>
      </c>
      <c r="J1449" s="95">
        <f t="shared" si="312"/>
        <v>0.99999999999999989</v>
      </c>
      <c r="K1449" s="95">
        <f t="shared" si="312"/>
        <v>0.99999999999999978</v>
      </c>
      <c r="L1449" s="95">
        <f t="shared" si="312"/>
        <v>0.99999999999999989</v>
      </c>
      <c r="M1449" s="95">
        <f t="shared" si="312"/>
        <v>0.99999999999999989</v>
      </c>
      <c r="N1449" s="95">
        <f t="shared" si="312"/>
        <v>1</v>
      </c>
      <c r="O1449" s="95">
        <f t="shared" si="312"/>
        <v>1</v>
      </c>
      <c r="P1449" s="95">
        <f t="shared" si="312"/>
        <v>1.0000000000000004</v>
      </c>
      <c r="Q1449" s="95">
        <f t="shared" si="312"/>
        <v>1.0000000000000002</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WV</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0</v>
      </c>
      <c r="R6" s="91">
        <f t="shared" si="2"/>
        <v>0</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2996.277</v>
      </c>
      <c r="R20" s="91">
        <f t="shared" si="2"/>
        <v>0.12270142574946891</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3075.1460000000002</v>
      </c>
      <c r="R23" s="91">
        <f t="shared" si="2"/>
        <v>0.1259312134985438</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0</v>
      </c>
      <c r="R31" s="91">
        <f t="shared" si="2"/>
        <v>0</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590.52950350000003</v>
      </c>
      <c r="R36" s="91">
        <f t="shared" si="2"/>
        <v>2.4182948381132982E-2</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4583.473</v>
      </c>
      <c r="R38" s="91">
        <f t="shared" si="2"/>
        <v>0.18769915865061723</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0</v>
      </c>
      <c r="R40" s="91">
        <f t="shared" si="2"/>
        <v>0</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2492.509978</v>
      </c>
      <c r="R41" s="91">
        <f t="shared" si="2"/>
        <v>0.10207151341327166</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0</v>
      </c>
      <c r="R47" s="91">
        <f t="shared" si="2"/>
        <v>0</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10681.316224</v>
      </c>
      <c r="R49" s="91">
        <f t="shared" si="2"/>
        <v>0.43741374030696545</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0</v>
      </c>
      <c r="R53" s="91">
        <f t="shared" si="2"/>
        <v>0</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24419.251705499999</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f t="shared" si="8"/>
        <v>590.52950350000003</v>
      </c>
      <c r="M245" s="91" t="str">
        <f t="shared" si="9"/>
        <v>NC</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f t="shared" si="8"/>
        <v>1319.0288889999999</v>
      </c>
      <c r="M249" s="91" t="str">
        <f t="shared" si="9"/>
        <v>VA</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f t="shared" si="10"/>
        <v>2996.277</v>
      </c>
      <c r="M269" s="91" t="str">
        <f t="shared" si="11"/>
        <v>KY</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f t="shared" si="10"/>
        <v>1130.114</v>
      </c>
      <c r="M273" s="91" t="str">
        <f t="shared" si="11"/>
        <v>OH</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f t="shared" si="10"/>
        <v>2407.7620000000002</v>
      </c>
      <c r="M278" s="91" t="str">
        <f t="shared" si="11"/>
        <v>OH</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f t="shared" si="10"/>
        <v>1045.597</v>
      </c>
      <c r="M279" s="91" t="str">
        <f t="shared" si="11"/>
        <v>OH</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f t="shared" si="10"/>
        <v>2196.172</v>
      </c>
      <c r="M281" s="91" t="str">
        <f t="shared" si="11"/>
        <v>PA</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f t="shared" si="10"/>
        <v>425.40309999999999</v>
      </c>
      <c r="M284" s="91" t="str">
        <f t="shared" si="11"/>
        <v>VA</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f t="shared" si="10"/>
        <v>296.33797800000002</v>
      </c>
      <c r="M285" s="91" t="str">
        <f t="shared" si="11"/>
        <v>PA</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f t="shared" si="10"/>
        <v>3075.1460000000002</v>
      </c>
      <c r="M286" s="91" t="str">
        <f t="shared" si="11"/>
        <v>MD</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f t="shared" si="10"/>
        <v>8936.8842349999995</v>
      </c>
      <c r="M287" s="91" t="str">
        <f t="shared" si="11"/>
        <v>VA</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24419.251705499999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1" t="s">
        <v>678</v>
      </c>
      <c r="C146" s="212"/>
      <c r="D146" s="212"/>
      <c r="E146" s="212"/>
      <c r="F146" s="212"/>
      <c r="G146" s="212"/>
      <c r="H146" s="212"/>
      <c r="I146" s="212"/>
      <c r="J146" s="212"/>
      <c r="K146" s="212"/>
      <c r="L146" s="212"/>
      <c r="M146" s="212"/>
      <c r="N146" s="212"/>
      <c r="O146" s="212"/>
      <c r="P146" s="212"/>
      <c r="Q146" s="212"/>
      <c r="R146" s="212"/>
      <c r="S146" s="212"/>
      <c r="T146" s="212"/>
      <c r="U146" s="212"/>
      <c r="V146" s="212"/>
      <c r="W146" s="212"/>
      <c r="X146" s="212"/>
      <c r="Y146" s="212"/>
      <c r="Z146" s="212"/>
      <c r="AA146" s="212"/>
      <c r="AB146" s="212"/>
      <c r="AC146" s="212"/>
      <c r="AD146" s="212"/>
      <c r="AE146" s="212"/>
      <c r="AF146" s="212"/>
      <c r="AG146" s="212"/>
      <c r="AH146" s="212"/>
      <c r="AI146" s="212"/>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538</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0.12270142574946891</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0.1259312134985438</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2.4182948381132982E-2</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0.18769915865061723</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573</v>
      </c>
      <c r="B41" s="91">
        <f>IF(SUMIFS('EIA SEDS data'!$AE$20:$AE$119,'EIA SEDS data'!$B$20:$B$119,A41,'EIA SEDS data'!$A$20:$A$119,"exports")&gt;0, 1, 0)</f>
        <v>1</v>
      </c>
      <c r="C41" s="91">
        <f>SUMIFS('Cross border connections'!$R$4:$R$53,'Cross border connections'!$P$4:$P$53,Calculations!A41)</f>
        <v>0.10207151341327166</v>
      </c>
      <c r="D41" s="91">
        <f t="shared" si="0"/>
        <v>0.10207151341327166</v>
      </c>
      <c r="E41" s="91">
        <f t="shared" si="1"/>
        <v>1</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581</v>
      </c>
      <c r="B48" s="91">
        <f>IF(SUMIFS('EIA SEDS data'!$AE$20:$AE$119,'EIA SEDS data'!$B$20:$B$119,A48,'EIA SEDS data'!$A$20:$A$119,"exports")&gt;0, 1, 0)</f>
        <v>0</v>
      </c>
      <c r="C48" s="91">
        <f>SUMIFS('Cross border connections'!$R$4:$R$53,'Cross border connections'!$P$4:$P$53,Calculations!A48)</f>
        <v>0.43741374030696545</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618</v>
      </c>
      <c r="B54" s="95">
        <f>SUM(B3:B53)</f>
        <v>25</v>
      </c>
      <c r="C54" s="95">
        <f>SUM(C3:C53)</f>
        <v>1</v>
      </c>
      <c r="D54" s="95">
        <f>SUM(D3:D53)</f>
        <v>0.10207151341327166</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0.21136231343935794</v>
      </c>
      <c r="C60" s="91">
        <f>SUMIFS('ReEDs Generation Data'!H$729:H$1448,'ReEDs Generation Data'!$E$729:$E$1448,Calculations!$A60)</f>
        <v>0.18609687949047546</v>
      </c>
      <c r="D60" s="91">
        <f>SUMIFS('ReEDs Generation Data'!I$729:I$1448,'ReEDs Generation Data'!$E$729:$E$1448,Calculations!$A60)</f>
        <v>0.19571341199676284</v>
      </c>
      <c r="E60" s="91">
        <f>SUMIFS('ReEDs Generation Data'!J$729:J$1448,'ReEDs Generation Data'!$E$729:$E$1448,Calculations!$A60)</f>
        <v>0.20567339029238796</v>
      </c>
      <c r="F60" s="91">
        <f>SUMIFS('ReEDs Generation Data'!K$729:K$1448,'ReEDs Generation Data'!$E$729:$E$1448,Calculations!$A60)</f>
        <v>0.21106386217892323</v>
      </c>
      <c r="G60" s="91">
        <f>SUMIFS('ReEDs Generation Data'!L$729:L$1448,'ReEDs Generation Data'!$E$729:$E$1448,Calculations!$A60)</f>
        <v>0.21664609180946495</v>
      </c>
      <c r="H60" s="91">
        <f>SUMIFS('ReEDs Generation Data'!M$729:M$1448,'ReEDs Generation Data'!$E$729:$E$1448,Calculations!$A60)</f>
        <v>0.21168288485808509</v>
      </c>
      <c r="I60" s="91">
        <f>SUMIFS('ReEDs Generation Data'!N$729:N$1448,'ReEDs Generation Data'!$E$729:$E$1448,Calculations!$A60)</f>
        <v>0.20677725229360336</v>
      </c>
      <c r="J60" s="91">
        <f>SUMIFS('ReEDs Generation Data'!O$729:O$1448,'ReEDs Generation Data'!$E$729:$E$1448,Calculations!$A60)</f>
        <v>0.20409370476949243</v>
      </c>
      <c r="K60" s="91">
        <f>SUMIFS('ReEDs Generation Data'!P$729:P$1448,'ReEDs Generation Data'!$E$729:$E$1448,Calculations!$A60)</f>
        <v>0.20139395655675835</v>
      </c>
      <c r="L60" s="91">
        <f>SUMIFS('ReEDs Generation Data'!Q$729:Q$1448,'ReEDs Generation Data'!$E$729:$E$1448,Calculations!$A60)</f>
        <v>0.20534987475058791</v>
      </c>
      <c r="M60" s="91">
        <f>SUMIFS('ReEDs Generation Data'!R$729:R$1448,'ReEDs Generation Data'!$E$729:$E$1448,Calculations!$A60)</f>
        <v>0.2093193921468918</v>
      </c>
    </row>
    <row r="61" spans="1:33" ht="15.75" customHeight="1">
      <c r="A61" s="111" t="s">
        <v>634</v>
      </c>
      <c r="B61" s="91">
        <f>SUMIFS('ReEDs Generation Data'!G$729:G$1448,'ReEDs Generation Data'!$E$729:$E$1448,Calculations!$A61)</f>
        <v>0.50695086076507068</v>
      </c>
      <c r="C61" s="91">
        <f>SUMIFS('ReEDs Generation Data'!H$729:H$1448,'ReEDs Generation Data'!$E$729:$E$1448,Calculations!$A61)</f>
        <v>0.55282458881287377</v>
      </c>
      <c r="D61" s="91">
        <f>SUMIFS('ReEDs Generation Data'!I$729:I$1448,'ReEDs Generation Data'!$E$729:$E$1448,Calculations!$A61)</f>
        <v>0.56327671018015513</v>
      </c>
      <c r="E61" s="91">
        <f>SUMIFS('ReEDs Generation Data'!J$729:J$1448,'ReEDs Generation Data'!$E$729:$E$1448,Calculations!$A61)</f>
        <v>0.57410211963967694</v>
      </c>
      <c r="F61" s="91">
        <f>SUMIFS('ReEDs Generation Data'!K$729:K$1448,'ReEDs Generation Data'!$E$729:$E$1448,Calculations!$A61)</f>
        <v>0.56417008658782697</v>
      </c>
      <c r="G61" s="91">
        <f>SUMIFS('ReEDs Generation Data'!L$729:L$1448,'ReEDs Generation Data'!$E$729:$E$1448,Calculations!$A61)</f>
        <v>0.55388473674080396</v>
      </c>
      <c r="H61" s="91">
        <f>SUMIFS('ReEDs Generation Data'!M$729:M$1448,'ReEDs Generation Data'!$E$729:$E$1448,Calculations!$A61)</f>
        <v>0.54485531392884812</v>
      </c>
      <c r="I61" s="91">
        <f>SUMIFS('ReEDs Generation Data'!N$729:N$1448,'ReEDs Generation Data'!$E$729:$E$1448,Calculations!$A61)</f>
        <v>0.53593063457964429</v>
      </c>
      <c r="J61" s="91">
        <f>SUMIFS('ReEDs Generation Data'!O$729:O$1448,'ReEDs Generation Data'!$E$729:$E$1448,Calculations!$A61)</f>
        <v>0.53677203520977013</v>
      </c>
      <c r="K61" s="91">
        <f>SUMIFS('ReEDs Generation Data'!P$729:P$1448,'ReEDs Generation Data'!$E$729:$E$1448,Calculations!$A61)</f>
        <v>0.53761851541068562</v>
      </c>
      <c r="L61" s="91">
        <f>SUMIFS('ReEDs Generation Data'!Q$729:Q$1448,'ReEDs Generation Data'!$E$729:$E$1448,Calculations!$A61)</f>
        <v>0.53188828447481395</v>
      </c>
      <c r="M61" s="91">
        <f>SUMIFS('ReEDs Generation Data'!R$729:R$1448,'ReEDs Generation Data'!$E$729:$E$1448,Calculations!$A61)</f>
        <v>0.52613835480734494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0.23688299613711328</v>
      </c>
      <c r="C62" s="91">
        <f>SUMIFS('ReEDs Generation Data'!H$729:H$1448,'ReEDs Generation Data'!$E$729:$E$1448,Calculations!$A62)</f>
        <v>0.21437913379736198</v>
      </c>
      <c r="D62" s="91">
        <f>SUMIFS('ReEDs Generation Data'!I$729:I$1448,'ReEDs Generation Data'!$E$729:$E$1448,Calculations!$A62)</f>
        <v>0.18800495561898692</v>
      </c>
      <c r="E62" s="91">
        <f>SUMIFS('ReEDs Generation Data'!J$729:J$1448,'ReEDs Generation Data'!$E$729:$E$1448,Calculations!$A62)</f>
        <v>0.16068884744279963</v>
      </c>
      <c r="F62" s="91">
        <f>SUMIFS('ReEDs Generation Data'!K$729:K$1448,'ReEDs Generation Data'!$E$729:$E$1448,Calculations!$A62)</f>
        <v>0.16349702834744598</v>
      </c>
      <c r="G62" s="91">
        <f>SUMIFS('ReEDs Generation Data'!L$729:L$1448,'ReEDs Generation Data'!$E$729:$E$1448,Calculations!$A62)</f>
        <v>0.16640510596732833</v>
      </c>
      <c r="H62" s="91">
        <f>SUMIFS('ReEDs Generation Data'!M$729:M$1448,'ReEDs Generation Data'!$E$729:$E$1448,Calculations!$A62)</f>
        <v>0.16543430570886106</v>
      </c>
      <c r="I62" s="91">
        <f>SUMIFS('ReEDs Generation Data'!N$729:N$1448,'ReEDs Generation Data'!$E$729:$E$1448,Calculations!$A62)</f>
        <v>0.16447476696542421</v>
      </c>
      <c r="J62" s="91">
        <f>SUMIFS('ReEDs Generation Data'!O$729:O$1448,'ReEDs Generation Data'!$E$729:$E$1448,Calculations!$A62)</f>
        <v>0.16496974339180454</v>
      </c>
      <c r="K62" s="91">
        <f>SUMIFS('ReEDs Generation Data'!P$729:P$1448,'ReEDs Generation Data'!$E$729:$E$1448,Calculations!$A62)</f>
        <v>0.16546770801156976</v>
      </c>
      <c r="L62" s="91">
        <f>SUMIFS('ReEDs Generation Data'!Q$729:Q$1448,'ReEDs Generation Data'!$E$729:$E$1448,Calculations!$A62)</f>
        <v>0.16575163295659259</v>
      </c>
      <c r="M62" s="91">
        <f>SUMIFS('ReEDs Generation Data'!R$729:R$1448,'ReEDs Generation Data'!$E$729:$E$1448,Calculations!$A62)</f>
        <v>0.16603653394627202</v>
      </c>
    </row>
    <row r="63" spans="1:33" ht="15.75" customHeight="1">
      <c r="A63" s="111" t="s">
        <v>101</v>
      </c>
      <c r="B63" s="91">
        <f>SUMIFS('ReEDs Generation Data'!G$729:G$1448,'ReEDs Generation Data'!$E$729:$E$1448,Calculations!$A63)</f>
        <v>1.0737251033901369E-2</v>
      </c>
      <c r="C63" s="91">
        <f>SUMIFS('ReEDs Generation Data'!H$729:H$1448,'ReEDs Generation Data'!$E$729:$E$1448,Calculations!$A63)</f>
        <v>1.0723079603716457E-2</v>
      </c>
      <c r="D63" s="91">
        <f>SUMIFS('ReEDs Generation Data'!I$729:I$1448,'ReEDs Generation Data'!$E$729:$E$1448,Calculations!$A63)</f>
        <v>1.0907182347865496E-2</v>
      </c>
      <c r="E63" s="91">
        <f>SUMIFS('ReEDs Generation Data'!J$729:J$1448,'ReEDs Generation Data'!$E$729:$E$1448,Calculations!$A63)</f>
        <v>1.1097860155556635E-2</v>
      </c>
      <c r="F63" s="91">
        <f>SUMIFS('ReEDs Generation Data'!K$729:K$1448,'ReEDs Generation Data'!$E$729:$E$1448,Calculations!$A63)</f>
        <v>1.1295968959482993E-2</v>
      </c>
      <c r="G63" s="91">
        <f>SUMIFS('ReEDs Generation Data'!L$729:L$1448,'ReEDs Generation Data'!$E$729:$E$1448,Calculations!$A63)</f>
        <v>1.1501125179314372E-2</v>
      </c>
      <c r="H63" s="91">
        <f>SUMIFS('ReEDs Generation Data'!M$729:M$1448,'ReEDs Generation Data'!$E$729:$E$1448,Calculations!$A63)</f>
        <v>1.143402810779221E-2</v>
      </c>
      <c r="I63" s="91">
        <f>SUMIFS('ReEDs Generation Data'!N$729:N$1448,'ReEDs Generation Data'!$E$729:$E$1448,Calculations!$A63)</f>
        <v>1.1367709378336661E-2</v>
      </c>
      <c r="J63" s="91">
        <f>SUMIFS('ReEDs Generation Data'!O$729:O$1448,'ReEDs Generation Data'!$E$729:$E$1448,Calculations!$A63)</f>
        <v>1.1401919781962902E-2</v>
      </c>
      <c r="K63" s="91">
        <f>SUMIFS('ReEDs Generation Data'!P$729:P$1448,'ReEDs Generation Data'!$E$729:$E$1448,Calculations!$A63)</f>
        <v>1.1436336715226441E-2</v>
      </c>
      <c r="L63" s="91">
        <f>SUMIFS('ReEDs Generation Data'!Q$729:Q$1448,'ReEDs Generation Data'!$E$729:$E$1448,Calculations!$A63)</f>
        <v>1.1455960249704274E-2</v>
      </c>
      <c r="M63" s="91">
        <f>SUMIFS('ReEDs Generation Data'!R$729:R$1448,'ReEDs Generation Data'!$E$729:$E$1448,Calculations!$A63)</f>
        <v>1.147565124372135E-2</v>
      </c>
    </row>
    <row r="64" spans="1:33" ht="15.75" customHeight="1">
      <c r="A64" s="111" t="s">
        <v>100</v>
      </c>
      <c r="B64" s="91">
        <f>SUMIFS('ReEDs Generation Data'!G$729:G$1448,'ReEDs Generation Data'!$E$729:$E$1448,Calculations!$A64)</f>
        <v>2.1405916835295344E-2</v>
      </c>
      <c r="C64" s="91">
        <f>SUMIFS('ReEDs Generation Data'!H$729:H$1448,'ReEDs Generation Data'!$E$729:$E$1448,Calculations!$A64)</f>
        <v>2.3739554481443294E-2</v>
      </c>
      <c r="D64" s="91">
        <f>SUMIFS('ReEDs Generation Data'!I$729:I$1448,'ReEDs Generation Data'!$E$729:$E$1448,Calculations!$A64)</f>
        <v>2.9085963234868114E-2</v>
      </c>
      <c r="E64" s="91">
        <f>SUMIFS('ReEDs Generation Data'!J$729:J$1448,'ReEDs Generation Data'!$E$729:$E$1448,Calculations!$A64)</f>
        <v>3.4623314157233978E-2</v>
      </c>
      <c r="F64" s="91">
        <f>SUMIFS('ReEDs Generation Data'!K$729:K$1448,'ReEDs Generation Data'!$E$729:$E$1448,Calculations!$A64)</f>
        <v>3.5228387447752946E-2</v>
      </c>
      <c r="G64" s="91">
        <f>SUMIFS('ReEDs Generation Data'!L$729:L$1448,'ReEDs Generation Data'!$E$729:$E$1448,Calculations!$A64)</f>
        <v>3.5854985289663847E-2</v>
      </c>
      <c r="H64" s="91">
        <f>SUMIFS('ReEDs Generation Data'!M$729:M$1448,'ReEDs Generation Data'!$E$729:$E$1448,Calculations!$A64)</f>
        <v>5.0096666927515771E-2</v>
      </c>
      <c r="I64" s="91">
        <f>SUMIFS('ReEDs Generation Data'!N$729:N$1448,'ReEDs Generation Data'!$E$729:$E$1448,Calculations!$A64)</f>
        <v>6.4173141654447291E-2</v>
      </c>
      <c r="J64" s="91">
        <f>SUMIFS('ReEDs Generation Data'!O$729:O$1448,'ReEDs Generation Data'!$E$729:$E$1448,Calculations!$A64)</f>
        <v>6.4366187485784265E-2</v>
      </c>
      <c r="K64" s="91">
        <f>SUMIFS('ReEDs Generation Data'!P$729:P$1448,'ReEDs Generation Data'!$E$729:$E$1448,Calculations!$A64)</f>
        <v>6.4560398742877764E-2</v>
      </c>
      <c r="L64" s="91">
        <f>SUMIFS('ReEDs Generation Data'!Q$729:Q$1448,'ReEDs Generation Data'!$E$729:$E$1448,Calculations!$A64)</f>
        <v>6.4671181045775017E-2</v>
      </c>
      <c r="M64" s="91">
        <f>SUMIFS('ReEDs Generation Data'!R$729:R$1448,'ReEDs Generation Data'!$E$729:$E$1448,Calculations!$A64)</f>
        <v>6.4782344183384688E-2</v>
      </c>
    </row>
    <row r="65" spans="1:37" ht="15.75" customHeight="1">
      <c r="A65" s="111" t="s">
        <v>102</v>
      </c>
      <c r="B65" s="91">
        <f>SUMIFS('ReEDs Generation Data'!G$729:G$1448,'ReEDs Generation Data'!$E$729:$E$1448,Calculations!$A65)</f>
        <v>3.0050442077059068E-3</v>
      </c>
      <c r="C65" s="91">
        <f>SUMIFS('ReEDs Generation Data'!H$729:H$1448,'ReEDs Generation Data'!$E$729:$E$1448,Calculations!$A65)</f>
        <v>3.3924758848026112E-3</v>
      </c>
      <c r="D65" s="91">
        <f>SUMIFS('ReEDs Generation Data'!I$729:I$1448,'ReEDs Generation Data'!$E$729:$E$1448,Calculations!$A65)</f>
        <v>4.026290282643329E-3</v>
      </c>
      <c r="E65" s="91">
        <f>SUMIFS('ReEDs Generation Data'!J$729:J$1448,'ReEDs Generation Data'!$E$729:$E$1448,Calculations!$A65)</f>
        <v>4.6827407903310995E-3</v>
      </c>
      <c r="F65" s="91">
        <f>SUMIFS('ReEDs Generation Data'!K$729:K$1448,'ReEDs Generation Data'!$E$729:$E$1448,Calculations!$A65)</f>
        <v>5.4559906099460199E-3</v>
      </c>
      <c r="G65" s="91">
        <f>SUMIFS('ReEDs Generation Data'!L$729:L$1448,'ReEDs Generation Data'!$E$729:$E$1448,Calculations!$A65)</f>
        <v>6.256747602232258E-3</v>
      </c>
      <c r="H65" s="91">
        <f>SUMIFS('ReEDs Generation Data'!M$729:M$1448,'ReEDs Generation Data'!$E$729:$E$1448,Calculations!$A65)</f>
        <v>7.1078446763341626E-3</v>
      </c>
      <c r="I65" s="91">
        <f>SUMIFS('ReEDs Generation Data'!N$729:N$1448,'ReEDs Generation Data'!$E$729:$E$1448,Calculations!$A65)</f>
        <v>7.9490688209547609E-3</v>
      </c>
      <c r="J65" s="91">
        <f>SUMIFS('ReEDs Generation Data'!O$729:O$1448,'ReEDs Generation Data'!$E$729:$E$1448,Calculations!$A65)</f>
        <v>9.0503159739686138E-3</v>
      </c>
      <c r="K65" s="91">
        <f>SUMIFS('ReEDs Generation Data'!P$729:P$1448,'ReEDs Generation Data'!$E$729:$E$1448,Calculations!$A65)</f>
        <v>1.0158211402096958E-2</v>
      </c>
      <c r="L65" s="91">
        <f>SUMIFS('ReEDs Generation Data'!Q$729:Q$1448,'ReEDs Generation Data'!$E$729:$E$1448,Calculations!$A65)</f>
        <v>1.1466962119659049E-2</v>
      </c>
      <c r="M65" s="91">
        <f>SUMIFS('ReEDs Generation Data'!R$729:R$1448,'ReEDs Generation Data'!$E$729:$E$1448,Calculations!$A65)</f>
        <v>1.278021191053977E-2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3.9724330627814143E-5</v>
      </c>
      <c r="C67" s="91">
        <f>SUMIFS('ReEDs Generation Data'!H$729:H$1448,'ReEDs Generation Data'!$E$729:$E$1448,Calculations!$A67)</f>
        <v>7.6311492418073759E-5</v>
      </c>
      <c r="D67" s="91">
        <f>SUMIFS('ReEDs Generation Data'!I$729:I$1448,'ReEDs Generation Data'!$E$729:$E$1448,Calculations!$A67)</f>
        <v>4.1371125343996061E-5</v>
      </c>
      <c r="E67" s="91">
        <f>SUMIFS('ReEDs Generation Data'!J$729:J$1448,'ReEDs Generation Data'!$E$729:$E$1448,Calculations!$A67)</f>
        <v>5.1828945579552918E-6</v>
      </c>
      <c r="F67" s="91">
        <f>SUMIFS('ReEDs Generation Data'!K$729:K$1448,'ReEDs Generation Data'!$E$729:$E$1448,Calculations!$A67)</f>
        <v>2.6367351311219162E-6</v>
      </c>
      <c r="G67" s="91">
        <f>SUMIFS('ReEDs Generation Data'!L$729:L$1448,'ReEDs Generation Data'!$E$729:$E$1448,Calculations!$A67)</f>
        <v>0</v>
      </c>
      <c r="H67" s="91">
        <f>SUMIFS('ReEDs Generation Data'!M$729:M$1448,'ReEDs Generation Data'!$E$729:$E$1448,Calculations!$A67)</f>
        <v>2.6679778229873316E-6</v>
      </c>
      <c r="I67" s="91">
        <f>SUMIFS('ReEDs Generation Data'!N$729:N$1448,'ReEDs Generation Data'!$E$729:$E$1448,Calculations!$A67)</f>
        <v>5.3050064655514456E-6</v>
      </c>
      <c r="J67" s="91">
        <f>SUMIFS('ReEDs Generation Data'!O$729:O$1448,'ReEDs Generation Data'!$E$729:$E$1448,Calculations!$A67)</f>
        <v>2.6604857737778792E-6</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1.9731941660586136E-3</v>
      </c>
      <c r="C70" s="91">
        <f>SUMIFS('ReEDs Generation Data'!H$729:H$1448,'ReEDs Generation Data'!$E$729:$E$1448,Calculations!$A70)</f>
        <v>1.4826969576401299E-3</v>
      </c>
      <c r="D70" s="91">
        <f>SUMIFS('ReEDs Generation Data'!I$729:I$1448,'ReEDs Generation Data'!$E$729:$E$1448,Calculations!$A70)</f>
        <v>1.4744141220108518E-3</v>
      </c>
      <c r="E70" s="91">
        <f>SUMIFS('ReEDs Generation Data'!J$729:J$1448,'ReEDs Generation Data'!$E$729:$E$1448,Calculations!$A70)</f>
        <v>1.4658354723738954E-3</v>
      </c>
      <c r="F70" s="91">
        <f>SUMIFS('ReEDs Generation Data'!K$729:K$1448,'ReEDs Generation Data'!$E$729:$E$1448,Calculations!$A70)</f>
        <v>1.4914522544243042E-3</v>
      </c>
      <c r="G70" s="91">
        <f>SUMIFS('ReEDs Generation Data'!L$729:L$1448,'ReEDs Generation Data'!$E$729:$E$1448,Calculations!$A70)</f>
        <v>1.5179803140841861E-3</v>
      </c>
      <c r="H70" s="91">
        <f>SUMIFS('ReEDs Generation Data'!M$729:M$1448,'ReEDs Generation Data'!$E$729:$E$1448,Calculations!$A70)</f>
        <v>1.499342824612107E-3</v>
      </c>
      <c r="I70" s="91">
        <f>SUMIFS('ReEDs Generation Data'!N$729:N$1448,'ReEDs Generation Data'!$E$729:$E$1448,Calculations!$A70)</f>
        <v>1.4809215344724735E-3</v>
      </c>
      <c r="J70" s="91">
        <f>SUMIFS('ReEDs Generation Data'!O$729:O$1448,'ReEDs Generation Data'!$E$729:$E$1448,Calculations!$A70)</f>
        <v>1.4853782743262953E-3</v>
      </c>
      <c r="K70" s="91">
        <f>SUMIFS('ReEDs Generation Data'!P$729:P$1448,'ReEDs Generation Data'!$E$729:$E$1448,Calculations!$A70)</f>
        <v>1.4898619197049857E-3</v>
      </c>
      <c r="L70" s="91">
        <f>SUMIFS('ReEDs Generation Data'!Q$729:Q$1448,'ReEDs Generation Data'!$E$729:$E$1448,Calculations!$A70)</f>
        <v>1.4924183639123006E-3</v>
      </c>
      <c r="M70" s="91">
        <f>SUMIFS('ReEDs Generation Data'!R$729:R$1448,'ReEDs Generation Data'!$E$729:$E$1448,Calculations!$A70)</f>
        <v>1.4949835963707083E-3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7.6426990848691666E-3</v>
      </c>
      <c r="C73" s="91">
        <f>SUMIFS('ReEDs Generation Data'!H$729:H$1448,'ReEDs Generation Data'!$E$729:$E$1448,Calculations!$A73)</f>
        <v>7.2852794792683017E-3</v>
      </c>
      <c r="D73" s="91">
        <f>SUMIFS('ReEDs Generation Data'!I$729:I$1448,'ReEDs Generation Data'!$E$729:$E$1448,Calculations!$A73)</f>
        <v>7.469701091363393E-3</v>
      </c>
      <c r="E73" s="91">
        <f>SUMIFS('ReEDs Generation Data'!J$729:J$1448,'ReEDs Generation Data'!$E$729:$E$1448,Calculations!$A73)</f>
        <v>7.660709155081824E-3</v>
      </c>
      <c r="F73" s="91">
        <f>SUMIFS('ReEDs Generation Data'!K$729:K$1448,'ReEDs Generation Data'!$E$729:$E$1448,Calculations!$A73)</f>
        <v>7.7945868790664213E-3</v>
      </c>
      <c r="G73" s="91">
        <f>SUMIFS('ReEDs Generation Data'!L$729:L$1448,'ReEDs Generation Data'!$E$729:$E$1448,Calculations!$A73)</f>
        <v>7.9332270971080102E-3</v>
      </c>
      <c r="H73" s="91">
        <f>SUMIFS('ReEDs Generation Data'!M$729:M$1448,'ReEDs Generation Data'!$E$729:$E$1448,Calculations!$A73)</f>
        <v>7.8869449901282866E-3</v>
      </c>
      <c r="I73" s="91">
        <f>SUMIFS('ReEDs Generation Data'!N$729:N$1448,'ReEDs Generation Data'!$E$729:$E$1448,Calculations!$A73)</f>
        <v>7.8411997666514733E-3</v>
      </c>
      <c r="J73" s="91">
        <f>SUMIFS('ReEDs Generation Data'!O$729:O$1448,'ReEDs Generation Data'!$E$729:$E$1448,Calculations!$A73)</f>
        <v>7.8580546271172173E-3</v>
      </c>
      <c r="K73" s="91">
        <f>SUMIFS('ReEDs Generation Data'!P$729:P$1448,'ReEDs Generation Data'!$E$729:$E$1448,Calculations!$A73)</f>
        <v>7.8750112410804242E-3</v>
      </c>
      <c r="L73" s="91">
        <f>SUMIFS('ReEDs Generation Data'!Q$729:Q$1448,'ReEDs Generation Data'!$E$729:$E$1448,Calculations!$A73)</f>
        <v>7.9236860389550242E-3</v>
      </c>
      <c r="M73" s="91">
        <f>SUMIFS('ReEDs Generation Data'!R$729:R$1448,'ReEDs Generation Data'!$E$729:$E$1448,Calculations!$A73)</f>
        <v>7.9725281654747741E-3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A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440</v>
      </c>
      <c r="G1" s="174" t="s">
        <v>430</v>
      </c>
      <c r="M1" s="163" t="s">
        <v>442</v>
      </c>
    </row>
    <row r="2" spans="1:16">
      <c r="F2" s="174" t="s">
        <v>439</v>
      </c>
      <c r="G2" s="174" t="s">
        <v>427</v>
      </c>
      <c r="M2" s="163" t="s">
        <v>431</v>
      </c>
    </row>
    <row r="3" spans="1:16">
      <c r="C3" s="1" t="s">
        <v>1053</v>
      </c>
      <c r="D3" s="1" t="s">
        <v>1053</v>
      </c>
      <c r="E3" s="1" t="s">
        <v>1053</v>
      </c>
      <c r="F3" s="183" t="s">
        <v>1054</v>
      </c>
      <c r="G3" s="183" t="s">
        <v>1054</v>
      </c>
      <c r="H3" s="1" t="s">
        <v>1054</v>
      </c>
      <c r="I3" s="1"/>
      <c r="J3" s="1"/>
      <c r="K3" s="1" t="s">
        <v>1057</v>
      </c>
      <c r="L3" s="1"/>
      <c r="M3" s="1"/>
      <c r="N3" s="186" t="s">
        <v>1060</v>
      </c>
    </row>
    <row r="4" spans="1:16">
      <c r="B4" s="1">
        <v>2024</v>
      </c>
      <c r="C4" s="181" t="s">
        <v>848</v>
      </c>
      <c r="D4" s="181" t="s">
        <v>849</v>
      </c>
      <c r="E4" s="181" t="s">
        <v>1055</v>
      </c>
      <c r="F4" s="184" t="s">
        <v>1049</v>
      </c>
      <c r="G4" s="184" t="s">
        <v>1050</v>
      </c>
      <c r="H4" s="182" t="s">
        <v>1055</v>
      </c>
      <c r="I4" s="171" t="s">
        <v>1056</v>
      </c>
      <c r="J4" s="190" t="s">
        <v>1061</v>
      </c>
      <c r="K4" s="171" t="s">
        <v>1051</v>
      </c>
      <c r="L4" s="171" t="s">
        <v>1052</v>
      </c>
      <c r="M4" s="192" t="s">
        <v>1062</v>
      </c>
      <c r="N4" s="189" t="s">
        <v>1058</v>
      </c>
      <c r="O4" s="189" t="s">
        <v>1059</v>
      </c>
    </row>
    <row r="5" spans="1:16">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4.2820318634287188E-2</v>
      </c>
    </row>
    <row r="2" spans="1:32">
      <c r="A2" t="str">
        <f>About!B1</f>
        <v>West Virginia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347</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1.2043478045324352E-2</v>
      </c>
      <c r="D39">
        <f>SUMPRODUCT(P$57:P$106,$B$57:$B$106)</f>
        <v>8.2894342700945093E-3</v>
      </c>
      <c r="E39">
        <f>SUMPRODUCT(AB$57:AB$106,$B$57:$B$106)</f>
        <v>6.7773111149619456E-3</v>
      </c>
      <c r="F39">
        <f>SUMPRODUCT(AN$57:AN$106,$B$57:$B$106)</f>
        <v>6.5333549168530396E-3</v>
      </c>
      <c r="G39">
        <f>SUMPRODUCT(AZ$57:AZ$106,$B$57:$B$106)</f>
        <v>6.3242829245405661E-3</v>
      </c>
      <c r="H39">
        <f>SUMPRODUCT(BL$57:BL$106,$B$57:$B$106)</f>
        <v>6.1483139212036454E-3</v>
      </c>
      <c r="I39">
        <f>SUMPRODUCT(BX$57:BX$106,$B$57:$B$106)</f>
        <v>5.9624635131074796E-3</v>
      </c>
      <c r="J39">
        <f>SUMPRODUCT(CJ$57:CJ$106,$B$57:$B$106)</f>
        <v>5.9249790064816125E-3</v>
      </c>
      <c r="K39">
        <f>SUMPRODUCT(CV$57:CV$106,$B$57:$B$106)</f>
        <v>6.1984896434299618E-3</v>
      </c>
      <c r="L39" s="156">
        <f>K39</f>
        <v>6.1984896434299618E-3</v>
      </c>
      <c r="M39" s="156">
        <f t="shared" ref="M39:AE50" si="53">L39</f>
        <v>6.1984896434299618E-3</v>
      </c>
      <c r="N39" s="156">
        <f t="shared" si="53"/>
        <v>6.1984896434299618E-3</v>
      </c>
      <c r="O39" s="156">
        <f t="shared" si="53"/>
        <v>6.1984896434299618E-3</v>
      </c>
      <c r="P39" s="156">
        <f t="shared" si="53"/>
        <v>6.1984896434299618E-3</v>
      </c>
      <c r="Q39" s="156">
        <f t="shared" si="53"/>
        <v>6.1984896434299618E-3</v>
      </c>
      <c r="R39" s="156">
        <f t="shared" si="53"/>
        <v>6.1984896434299618E-3</v>
      </c>
      <c r="S39" s="156">
        <f t="shared" si="53"/>
        <v>6.1984896434299618E-3</v>
      </c>
      <c r="T39" s="156">
        <f t="shared" si="53"/>
        <v>6.1984896434299618E-3</v>
      </c>
      <c r="U39" s="156">
        <f t="shared" si="53"/>
        <v>6.1984896434299618E-3</v>
      </c>
      <c r="V39" s="156">
        <f t="shared" si="53"/>
        <v>6.1984896434299618E-3</v>
      </c>
      <c r="W39" s="156">
        <f t="shared" si="53"/>
        <v>6.1984896434299618E-3</v>
      </c>
      <c r="X39" s="156">
        <f t="shared" si="53"/>
        <v>6.1984896434299618E-3</v>
      </c>
      <c r="Y39" s="156">
        <f t="shared" si="53"/>
        <v>6.1984896434299618E-3</v>
      </c>
      <c r="Z39" s="156">
        <f t="shared" si="53"/>
        <v>6.1984896434299618E-3</v>
      </c>
      <c r="AA39" s="156">
        <f t="shared" si="53"/>
        <v>6.1984896434299618E-3</v>
      </c>
      <c r="AB39" s="156">
        <f t="shared" si="53"/>
        <v>6.1984896434299618E-3</v>
      </c>
      <c r="AC39" s="156">
        <f t="shared" si="53"/>
        <v>6.1984896434299618E-3</v>
      </c>
      <c r="AD39" s="156">
        <f t="shared" si="53"/>
        <v>6.1984896434299618E-3</v>
      </c>
      <c r="AE39" s="156">
        <f t="shared" si="53"/>
        <v>6.1984896434299618E-3</v>
      </c>
    </row>
    <row r="40" spans="1:32">
      <c r="B40" s="2" t="s">
        <v>98</v>
      </c>
      <c r="C40">
        <f>SUMPRODUCT(E57:E106,$B$57:$B$106)</f>
        <v>0.20689295164755744</v>
      </c>
      <c r="D40">
        <f>SUMPRODUCT(Q$57:Q$106,$B$57:$B$106)</f>
        <v>0.17525400633592414</v>
      </c>
      <c r="E40">
        <f>SUMPRODUCT(AC$57:AC$106,$B$57:$B$106)</f>
        <v>0.14548418395108528</v>
      </c>
      <c r="F40">
        <f>SUMPRODUCT(AO$57:AO$106,$B$57:$B$106)</f>
        <v>0.14231802802142124</v>
      </c>
      <c r="G40">
        <f>SUMPRODUCT(BA$57:BA$106,$B$57:$B$106)</f>
        <v>0.14023535779708241</v>
      </c>
      <c r="H40">
        <f>SUMPRODUCT(BM$57:BM$106,$B$57:$B$106)</f>
        <v>0.12452248931930708</v>
      </c>
      <c r="I40">
        <f>SUMPRODUCT(BY$57:BY$106,$B$57:$B$106)</f>
        <v>7.2231194099736107E-2</v>
      </c>
      <c r="J40">
        <f>SUMPRODUCT(CK$57:CK$106,$B$57:$B$106)</f>
        <v>6.4795666725762285E-2</v>
      </c>
      <c r="K40">
        <f>SUMPRODUCT(CW$57:CW$106,$B$57:$B$106)</f>
        <v>5.3759413726213942E-2</v>
      </c>
      <c r="L40" s="156">
        <f t="shared" ref="L40:AA50" si="54">K40</f>
        <v>5.3759413726213942E-2</v>
      </c>
      <c r="M40" s="156">
        <f t="shared" si="54"/>
        <v>5.3759413726213942E-2</v>
      </c>
      <c r="N40" s="156">
        <f t="shared" si="54"/>
        <v>5.3759413726213942E-2</v>
      </c>
      <c r="O40" s="156">
        <f t="shared" si="54"/>
        <v>5.3759413726213942E-2</v>
      </c>
      <c r="P40" s="156">
        <f t="shared" si="54"/>
        <v>5.3759413726213942E-2</v>
      </c>
      <c r="Q40" s="156">
        <f t="shared" si="54"/>
        <v>5.3759413726213942E-2</v>
      </c>
      <c r="R40" s="156">
        <f t="shared" si="54"/>
        <v>5.3759413726213942E-2</v>
      </c>
      <c r="S40" s="156">
        <f t="shared" si="54"/>
        <v>5.3759413726213942E-2</v>
      </c>
      <c r="T40" s="156">
        <f t="shared" si="54"/>
        <v>5.3759413726213942E-2</v>
      </c>
      <c r="U40" s="156">
        <f t="shared" si="54"/>
        <v>5.3759413726213942E-2</v>
      </c>
      <c r="V40" s="156">
        <f t="shared" si="54"/>
        <v>5.3759413726213942E-2</v>
      </c>
      <c r="W40" s="156">
        <f t="shared" si="54"/>
        <v>5.3759413726213942E-2</v>
      </c>
      <c r="X40" s="156">
        <f t="shared" si="54"/>
        <v>5.3759413726213942E-2</v>
      </c>
      <c r="Y40" s="156">
        <f t="shared" si="54"/>
        <v>5.3759413726213942E-2</v>
      </c>
      <c r="Z40" s="156">
        <f t="shared" si="54"/>
        <v>5.3759413726213942E-2</v>
      </c>
      <c r="AA40" s="156">
        <f t="shared" si="54"/>
        <v>5.3759413726213942E-2</v>
      </c>
      <c r="AB40" s="156">
        <f t="shared" si="53"/>
        <v>5.3759413726213942E-2</v>
      </c>
      <c r="AC40" s="156">
        <f t="shared" si="53"/>
        <v>5.3759413726213942E-2</v>
      </c>
      <c r="AD40" s="156">
        <f t="shared" si="53"/>
        <v>5.3759413726213942E-2</v>
      </c>
      <c r="AE40" s="156">
        <f t="shared" si="53"/>
        <v>5.3759413726213942E-2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2.2034553336122777E-2</v>
      </c>
      <c r="D42">
        <f>SUMPRODUCT(S$57:S$106,$B$57:$B$106)</f>
        <v>2.1133572531307782E-2</v>
      </c>
      <c r="E42">
        <f>SUMPRODUCT(AE$57:AE$106,$B$57:$B$106)</f>
        <v>2.1448674379770258E-2</v>
      </c>
      <c r="F42">
        <f>SUMPRODUCT(AQ$57:AQ$106,$B$57:$B$106)</f>
        <v>2.2151392175176487E-2</v>
      </c>
      <c r="G42">
        <f>SUMPRODUCT(BC$57:BC$106,$B$57:$B$106)</f>
        <v>2.2146110327827963E-2</v>
      </c>
      <c r="H42">
        <f>SUMPRODUCT(BO$57:BO$106,$B$57:$B$106)</f>
        <v>2.2955355267538821E-2</v>
      </c>
      <c r="I42">
        <f>SUMPRODUCT(CA$57:CA$106,$B$57:$B$106)</f>
        <v>2.0898551138061779E-2</v>
      </c>
      <c r="J42">
        <f>SUMPRODUCT(CM$57:CM$106,$B$57:$B$106)</f>
        <v>2.0970307167526153E-2</v>
      </c>
      <c r="K42">
        <f>SUMPRODUCT(CY$57:CY$106,$B$57:$B$106)</f>
        <v>2.1732957589805139E-2</v>
      </c>
      <c r="L42" s="156">
        <f t="shared" si="54"/>
        <v>2.1732957589805139E-2</v>
      </c>
      <c r="M42" s="156">
        <f t="shared" si="53"/>
        <v>2.1732957589805139E-2</v>
      </c>
      <c r="N42" s="156">
        <f t="shared" si="53"/>
        <v>2.1732957589805139E-2</v>
      </c>
      <c r="O42" s="156">
        <f t="shared" si="53"/>
        <v>2.1732957589805139E-2</v>
      </c>
      <c r="P42" s="156">
        <f t="shared" si="53"/>
        <v>2.1732957589805139E-2</v>
      </c>
      <c r="Q42" s="156">
        <f t="shared" si="53"/>
        <v>2.1732957589805139E-2</v>
      </c>
      <c r="R42" s="156">
        <f t="shared" si="53"/>
        <v>2.1732957589805139E-2</v>
      </c>
      <c r="S42" s="156">
        <f t="shared" si="53"/>
        <v>2.1732957589805139E-2</v>
      </c>
      <c r="T42" s="156">
        <f t="shared" si="53"/>
        <v>2.1732957589805139E-2</v>
      </c>
      <c r="U42" s="156">
        <f t="shared" si="53"/>
        <v>2.1732957589805139E-2</v>
      </c>
      <c r="V42" s="156">
        <f t="shared" si="53"/>
        <v>2.1732957589805139E-2</v>
      </c>
      <c r="W42" s="156">
        <f t="shared" si="53"/>
        <v>2.1732957589805139E-2</v>
      </c>
      <c r="X42" s="156">
        <f t="shared" si="53"/>
        <v>2.1732957589805139E-2</v>
      </c>
      <c r="Y42" s="156">
        <f t="shared" si="53"/>
        <v>2.1732957589805139E-2</v>
      </c>
      <c r="Z42" s="156">
        <f t="shared" si="53"/>
        <v>2.1732957589805139E-2</v>
      </c>
      <c r="AA42" s="156">
        <f t="shared" si="53"/>
        <v>2.1732957589805139E-2</v>
      </c>
      <c r="AB42" s="156">
        <f t="shared" si="53"/>
        <v>2.1732957589805139E-2</v>
      </c>
      <c r="AC42" s="156">
        <f t="shared" si="53"/>
        <v>2.1732957589805139E-2</v>
      </c>
      <c r="AD42" s="156">
        <f t="shared" si="53"/>
        <v>2.1732957589805139E-2</v>
      </c>
      <c r="AE42" s="156">
        <f t="shared" si="53"/>
        <v>2.1732957589805139E-2</v>
      </c>
    </row>
    <row r="43" spans="1:32">
      <c r="B43" s="2" t="s">
        <v>347</v>
      </c>
      <c r="C43">
        <f>SUMPRODUCT(H57:H106,$B$57:$B$106)</f>
        <v>0.45967558393336444</v>
      </c>
      <c r="D43">
        <f>SUMPRODUCT(T$57:T$106,$B$57:$B$106)</f>
        <v>0.47316801064695496</v>
      </c>
      <c r="E43">
        <f>SUMPRODUCT(AF$57:AF$106,$B$57:$B$106)</f>
        <v>0.47865229427351441</v>
      </c>
      <c r="F43">
        <f>SUMPRODUCT(AR$57:AR$106,$B$57:$B$106)</f>
        <v>0.46703368356551611</v>
      </c>
      <c r="G43">
        <f>SUMPRODUCT(BD$57:BD$106,$B$57:$B$106)</f>
        <v>0.46107091013800672</v>
      </c>
      <c r="H43">
        <f>SUMPRODUCT(BP$57:BP$106,$B$57:$B$106)</f>
        <v>0.4624554386281341</v>
      </c>
      <c r="I43">
        <f>SUMPRODUCT(CB$57:CB$106,$B$57:$B$106)</f>
        <v>0.43146888176942455</v>
      </c>
      <c r="J43">
        <f>SUMPRODUCT(CN$57:CN$106,$B$57:$B$106)</f>
        <v>0.42640890753920158</v>
      </c>
      <c r="K43">
        <f>SUMPRODUCT(CZ$57:CZ$106,$B$57:$B$106)</f>
        <v>0.39818205757966485</v>
      </c>
      <c r="L43" s="156">
        <f t="shared" si="54"/>
        <v>0.39818205757966485</v>
      </c>
      <c r="M43" s="156">
        <f t="shared" si="53"/>
        <v>0.39818205757966485</v>
      </c>
      <c r="N43" s="156">
        <f t="shared" si="53"/>
        <v>0.39818205757966485</v>
      </c>
      <c r="O43" s="156">
        <f t="shared" si="53"/>
        <v>0.39818205757966485</v>
      </c>
      <c r="P43" s="156">
        <f t="shared" si="53"/>
        <v>0.39818205757966485</v>
      </c>
      <c r="Q43" s="156">
        <f t="shared" si="53"/>
        <v>0.39818205757966485</v>
      </c>
      <c r="R43" s="156">
        <f t="shared" si="53"/>
        <v>0.39818205757966485</v>
      </c>
      <c r="S43" s="156">
        <f t="shared" si="53"/>
        <v>0.39818205757966485</v>
      </c>
      <c r="T43" s="156">
        <f t="shared" si="53"/>
        <v>0.39818205757966485</v>
      </c>
      <c r="U43" s="156">
        <f t="shared" si="53"/>
        <v>0.39818205757966485</v>
      </c>
      <c r="V43" s="156">
        <f t="shared" si="53"/>
        <v>0.39818205757966485</v>
      </c>
      <c r="W43" s="156">
        <f t="shared" si="53"/>
        <v>0.39818205757966485</v>
      </c>
      <c r="X43" s="156">
        <f t="shared" si="53"/>
        <v>0.39818205757966485</v>
      </c>
      <c r="Y43" s="156">
        <f t="shared" si="53"/>
        <v>0.39818205757966485</v>
      </c>
      <c r="Z43" s="156">
        <f t="shared" si="53"/>
        <v>0.39818205757966485</v>
      </c>
      <c r="AA43" s="156">
        <f t="shared" si="53"/>
        <v>0.39818205757966485</v>
      </c>
      <c r="AB43" s="156">
        <f t="shared" si="53"/>
        <v>0.39818205757966485</v>
      </c>
      <c r="AC43" s="156">
        <f t="shared" si="53"/>
        <v>0.39818205757966485</v>
      </c>
      <c r="AD43" s="156">
        <f t="shared" si="53"/>
        <v>0.39818205757966485</v>
      </c>
      <c r="AE43" s="156">
        <f t="shared" si="53"/>
        <v>0.39818205757966485</v>
      </c>
    </row>
    <row r="44" spans="1:32">
      <c r="B44" s="2" t="s">
        <v>99</v>
      </c>
      <c r="C44">
        <f>SUMPRODUCT(I57:I106,$B$57:$B$106)</f>
        <v>0.22394783888375602</v>
      </c>
      <c r="D44">
        <f>SUMPRODUCT(U$57:U$106,$B$57:$B$106)</f>
        <v>0.21484937983576768</v>
      </c>
      <c r="E44">
        <f>SUMPRODUCT(AG$57:AG$106,$B$57:$B$106)</f>
        <v>0.2149627790115605</v>
      </c>
      <c r="F44">
        <f>SUMPRODUCT(AS$57:AS$106,$B$57:$B$106)</f>
        <v>0.21470025499546477</v>
      </c>
      <c r="G44">
        <f>SUMPRODUCT(BE$57:BE$106,$B$57:$B$106)</f>
        <v>0.21550776797407081</v>
      </c>
      <c r="H44">
        <f>SUMPRODUCT(BQ$57:BQ$106,$B$57:$B$106)</f>
        <v>0.22059211858870639</v>
      </c>
      <c r="I44">
        <f>SUMPRODUCT(CC$57:CC$106,$B$57:$B$106)</f>
        <v>0.23793061655658398</v>
      </c>
      <c r="J44">
        <f>SUMPRODUCT(CO$57:CO$106,$B$57:$B$106)</f>
        <v>0.24357768985908729</v>
      </c>
      <c r="K44">
        <f>SUMPRODUCT(DA$57:DA$106,$B$57:$B$106)</f>
        <v>0.25830475093822414</v>
      </c>
      <c r="L44" s="156">
        <f t="shared" si="54"/>
        <v>0.25830475093822414</v>
      </c>
      <c r="M44" s="156">
        <f t="shared" si="53"/>
        <v>0.25830475093822414</v>
      </c>
      <c r="N44" s="156">
        <f t="shared" si="53"/>
        <v>0.25830475093822414</v>
      </c>
      <c r="O44" s="156">
        <f t="shared" si="53"/>
        <v>0.25830475093822414</v>
      </c>
      <c r="P44" s="156">
        <f t="shared" si="53"/>
        <v>0.25830475093822414</v>
      </c>
      <c r="Q44" s="156">
        <f t="shared" si="53"/>
        <v>0.25830475093822414</v>
      </c>
      <c r="R44" s="156">
        <f t="shared" si="53"/>
        <v>0.25830475093822414</v>
      </c>
      <c r="S44" s="156">
        <f t="shared" si="53"/>
        <v>0.25830475093822414</v>
      </c>
      <c r="T44" s="156">
        <f t="shared" si="53"/>
        <v>0.25830475093822414</v>
      </c>
      <c r="U44" s="156">
        <f t="shared" si="53"/>
        <v>0.25830475093822414</v>
      </c>
      <c r="V44" s="156">
        <f t="shared" si="53"/>
        <v>0.25830475093822414</v>
      </c>
      <c r="W44" s="156">
        <f t="shared" si="53"/>
        <v>0.25830475093822414</v>
      </c>
      <c r="X44" s="156">
        <f t="shared" si="53"/>
        <v>0.25830475093822414</v>
      </c>
      <c r="Y44" s="156">
        <f t="shared" si="53"/>
        <v>0.25830475093822414</v>
      </c>
      <c r="Z44" s="156">
        <f t="shared" si="53"/>
        <v>0.25830475093822414</v>
      </c>
      <c r="AA44" s="156">
        <f t="shared" si="53"/>
        <v>0.25830475093822414</v>
      </c>
      <c r="AB44" s="156">
        <f t="shared" si="53"/>
        <v>0.25830475093822414</v>
      </c>
      <c r="AC44" s="156">
        <f t="shared" si="53"/>
        <v>0.25830475093822414</v>
      </c>
      <c r="AD44" s="156">
        <f t="shared" si="53"/>
        <v>0.25830475093822414</v>
      </c>
      <c r="AE44" s="156">
        <f t="shared" si="53"/>
        <v>0.25830475093822414</v>
      </c>
    </row>
    <row r="45" spans="1:32">
      <c r="B45" s="2" t="s">
        <v>109</v>
      </c>
      <c r="C45">
        <f>SUMPRODUCT(J57:J106,$B$57:$B$106)</f>
        <v>1.0116569935399785E-4</v>
      </c>
      <c r="D45">
        <f>SUMPRODUCT(V$57:V$106,$B$57:$B$106)</f>
        <v>2.8997300431062728E-4</v>
      </c>
      <c r="E45">
        <f>SUMPRODUCT(AH$57:AH$106,$B$57:$B$106)</f>
        <v>2.4570577518135864E-2</v>
      </c>
      <c r="F45">
        <f>SUMPRODUCT(AT$57:AT$106,$B$57:$B$106)</f>
        <v>3.9647945105719284E-2</v>
      </c>
      <c r="G45">
        <f>SUMPRODUCT(BF$57:BF$106,$B$57:$B$106)</f>
        <v>4.8563346266262526E-2</v>
      </c>
      <c r="H45">
        <f>SUMPRODUCT(BR$57:BR$106,$B$57:$B$106)</f>
        <v>5.3412837192443663E-2</v>
      </c>
      <c r="I45">
        <f>SUMPRODUCT(CD$57:CD$106,$B$57:$B$106)</f>
        <v>5.9124249033208343E-2</v>
      </c>
      <c r="J45">
        <f>SUMPRODUCT(CP$57:CP$106,$B$57:$B$106)</f>
        <v>5.998287624411161E-2</v>
      </c>
      <c r="K45">
        <f>SUMPRODUCT(DB$57:DB$106,$B$57:$B$106)</f>
        <v>6.3586111902007747E-2</v>
      </c>
      <c r="L45" s="156">
        <f t="shared" si="54"/>
        <v>6.3586111902007747E-2</v>
      </c>
      <c r="M45" s="156">
        <f t="shared" si="53"/>
        <v>6.3586111902007747E-2</v>
      </c>
      <c r="N45" s="156">
        <f t="shared" si="53"/>
        <v>6.3586111902007747E-2</v>
      </c>
      <c r="O45" s="156">
        <f t="shared" si="53"/>
        <v>6.3586111902007747E-2</v>
      </c>
      <c r="P45" s="156">
        <f t="shared" si="53"/>
        <v>6.3586111902007747E-2</v>
      </c>
      <c r="Q45" s="156">
        <f t="shared" si="53"/>
        <v>6.3586111902007747E-2</v>
      </c>
      <c r="R45" s="156">
        <f t="shared" si="53"/>
        <v>6.3586111902007747E-2</v>
      </c>
      <c r="S45" s="156">
        <f t="shared" si="53"/>
        <v>6.3586111902007747E-2</v>
      </c>
      <c r="T45" s="156">
        <f t="shared" si="53"/>
        <v>6.3586111902007747E-2</v>
      </c>
      <c r="U45" s="156">
        <f t="shared" si="53"/>
        <v>6.3586111902007747E-2</v>
      </c>
      <c r="V45" s="156">
        <f t="shared" si="53"/>
        <v>6.3586111902007747E-2</v>
      </c>
      <c r="W45" s="156">
        <f t="shared" si="53"/>
        <v>6.3586111902007747E-2</v>
      </c>
      <c r="X45" s="156">
        <f t="shared" si="53"/>
        <v>6.3586111902007747E-2</v>
      </c>
      <c r="Y45" s="156">
        <f t="shared" si="53"/>
        <v>6.3586111902007747E-2</v>
      </c>
      <c r="Z45" s="156">
        <f t="shared" si="53"/>
        <v>6.3586111902007747E-2</v>
      </c>
      <c r="AA45" s="156">
        <f t="shared" si="53"/>
        <v>6.3586111902007747E-2</v>
      </c>
      <c r="AB45" s="156">
        <f t="shared" si="53"/>
        <v>6.3586111902007747E-2</v>
      </c>
      <c r="AC45" s="156">
        <f t="shared" si="53"/>
        <v>6.3586111902007747E-2</v>
      </c>
      <c r="AD45" s="156">
        <f t="shared" si="53"/>
        <v>6.3586111902007747E-2</v>
      </c>
      <c r="AE45" s="156">
        <f t="shared" si="53"/>
        <v>6.3586111902007747E-2</v>
      </c>
    </row>
    <row r="46" spans="1:32">
      <c r="B46" s="2" t="s">
        <v>106</v>
      </c>
      <c r="C46">
        <f>SUMPRODUCT(K57:K106,$B$57:$B$106)</f>
        <v>2.6721515083242935E-3</v>
      </c>
      <c r="D46">
        <f>SUMPRODUCT(W$57:W$106,$B$57:$B$106)</f>
        <v>3.0829499906996718E-3</v>
      </c>
      <c r="E46">
        <f>SUMPRODUCT(AI$57:AI$106,$B$57:$B$106)</f>
        <v>3.1905405902071492E-3</v>
      </c>
      <c r="F46">
        <f>SUMPRODUCT(AU$57:AU$106,$B$57:$B$106)</f>
        <v>2.6083038696705467E-3</v>
      </c>
      <c r="G46">
        <f>SUMPRODUCT(BG$57:BG$106,$B$57:$B$106)</f>
        <v>2.3728592857505766E-3</v>
      </c>
      <c r="H46">
        <f>SUMPRODUCT(BS$57:BS$106,$B$57:$B$106)</f>
        <v>2.3586906800347374E-3</v>
      </c>
      <c r="I46">
        <f>SUMPRODUCT(CE$57:CE$106,$B$57:$B$106)</f>
        <v>2.5288389223284656E-3</v>
      </c>
      <c r="J46">
        <f>SUMPRODUCT(CQ$57:CQ$106,$B$57:$B$106)</f>
        <v>2.5666071158020436E-3</v>
      </c>
      <c r="K46">
        <f>SUMPRODUCT(DC$57:DC$106,$B$57:$B$106)</f>
        <v>2.2017576391820388E-3</v>
      </c>
      <c r="L46" s="156">
        <f t="shared" si="54"/>
        <v>2.2017576391820388E-3</v>
      </c>
      <c r="M46" s="156">
        <f t="shared" si="53"/>
        <v>2.2017576391820388E-3</v>
      </c>
      <c r="N46" s="156">
        <f t="shared" si="53"/>
        <v>2.2017576391820388E-3</v>
      </c>
      <c r="O46" s="156">
        <f t="shared" si="53"/>
        <v>2.2017576391820388E-3</v>
      </c>
      <c r="P46" s="156">
        <f t="shared" si="53"/>
        <v>2.2017576391820388E-3</v>
      </c>
      <c r="Q46" s="156">
        <f t="shared" si="53"/>
        <v>2.2017576391820388E-3</v>
      </c>
      <c r="R46" s="156">
        <f t="shared" si="53"/>
        <v>2.2017576391820388E-3</v>
      </c>
      <c r="S46" s="156">
        <f t="shared" si="53"/>
        <v>2.2017576391820388E-3</v>
      </c>
      <c r="T46" s="156">
        <f t="shared" si="53"/>
        <v>2.2017576391820388E-3</v>
      </c>
      <c r="U46" s="156">
        <f t="shared" si="53"/>
        <v>2.2017576391820388E-3</v>
      </c>
      <c r="V46" s="156">
        <f t="shared" si="53"/>
        <v>2.2017576391820388E-3</v>
      </c>
      <c r="W46" s="156">
        <f t="shared" si="53"/>
        <v>2.2017576391820388E-3</v>
      </c>
      <c r="X46" s="156">
        <f t="shared" si="53"/>
        <v>2.2017576391820388E-3</v>
      </c>
      <c r="Y46" s="156">
        <f t="shared" si="53"/>
        <v>2.2017576391820388E-3</v>
      </c>
      <c r="Z46" s="156">
        <f t="shared" si="53"/>
        <v>2.2017576391820388E-3</v>
      </c>
      <c r="AA46" s="156">
        <f t="shared" si="53"/>
        <v>2.2017576391820388E-3</v>
      </c>
      <c r="AB46" s="156">
        <f t="shared" si="53"/>
        <v>2.2017576391820388E-3</v>
      </c>
      <c r="AC46" s="156">
        <f t="shared" si="53"/>
        <v>2.2017576391820388E-3</v>
      </c>
      <c r="AD46" s="156">
        <f t="shared" si="53"/>
        <v>2.2017576391820388E-3</v>
      </c>
      <c r="AE46" s="156">
        <f t="shared" si="53"/>
        <v>2.2017576391820388E-3</v>
      </c>
    </row>
    <row r="47" spans="1:32">
      <c r="B47" s="2" t="s">
        <v>100</v>
      </c>
      <c r="C47">
        <f>SUMPRODUCT(L57:L106,$B$57:$B$106)</f>
        <v>9.4622622091104155E-3</v>
      </c>
      <c r="D47">
        <f>SUMPRODUCT(X$57:X$106,$B$57:$B$106)</f>
        <v>1.0634901721345463E-2</v>
      </c>
      <c r="E47">
        <f>SUMPRODUCT(AJ$57:AJ$106,$B$57:$B$106)</f>
        <v>1.1124319414821613E-2</v>
      </c>
      <c r="F47">
        <f>SUMPRODUCT(AV$57:AV$106,$B$57:$B$106)</f>
        <v>1.2057276782061664E-2</v>
      </c>
      <c r="G47">
        <f>SUMPRODUCT(BH$57:BH$106,$B$57:$B$106)</f>
        <v>1.2022076084140304E-2</v>
      </c>
      <c r="H47">
        <f>SUMPRODUCT(BT$57:BT$106,$B$57:$B$106)</f>
        <v>1.2355383901137289E-2</v>
      </c>
      <c r="I47">
        <f>SUMPRODUCT(CF$57:CF$106,$B$57:$B$106)</f>
        <v>1.3324121403173361E-2</v>
      </c>
      <c r="J47">
        <f>SUMPRODUCT(CR$57:CR$106,$B$57:$B$106)</f>
        <v>1.4651056362939712E-2</v>
      </c>
      <c r="K47">
        <f>SUMPRODUCT(DD$57:DD$106,$B$57:$B$106)</f>
        <v>1.8322863487271891E-2</v>
      </c>
      <c r="L47" s="156">
        <f t="shared" si="54"/>
        <v>1.8322863487271891E-2</v>
      </c>
      <c r="M47" s="156">
        <f t="shared" si="53"/>
        <v>1.8322863487271891E-2</v>
      </c>
      <c r="N47" s="156">
        <f t="shared" si="53"/>
        <v>1.8322863487271891E-2</v>
      </c>
      <c r="O47" s="156">
        <f t="shared" si="53"/>
        <v>1.8322863487271891E-2</v>
      </c>
      <c r="P47" s="156">
        <f t="shared" si="53"/>
        <v>1.8322863487271891E-2</v>
      </c>
      <c r="Q47" s="156">
        <f t="shared" si="53"/>
        <v>1.8322863487271891E-2</v>
      </c>
      <c r="R47" s="156">
        <f t="shared" si="53"/>
        <v>1.8322863487271891E-2</v>
      </c>
      <c r="S47" s="156">
        <f t="shared" si="53"/>
        <v>1.8322863487271891E-2</v>
      </c>
      <c r="T47" s="156">
        <f t="shared" si="53"/>
        <v>1.8322863487271891E-2</v>
      </c>
      <c r="U47" s="156">
        <f t="shared" si="53"/>
        <v>1.8322863487271891E-2</v>
      </c>
      <c r="V47" s="156">
        <f t="shared" si="53"/>
        <v>1.8322863487271891E-2</v>
      </c>
      <c r="W47" s="156">
        <f t="shared" si="53"/>
        <v>1.8322863487271891E-2</v>
      </c>
      <c r="X47" s="156">
        <f t="shared" si="53"/>
        <v>1.8322863487271891E-2</v>
      </c>
      <c r="Y47" s="156">
        <f t="shared" si="53"/>
        <v>1.8322863487271891E-2</v>
      </c>
      <c r="Z47" s="156">
        <f t="shared" si="53"/>
        <v>1.8322863487271891E-2</v>
      </c>
      <c r="AA47" s="156">
        <f t="shared" si="53"/>
        <v>1.8322863487271891E-2</v>
      </c>
      <c r="AB47" s="156">
        <f t="shared" si="53"/>
        <v>1.8322863487271891E-2</v>
      </c>
      <c r="AC47" s="156">
        <f t="shared" si="53"/>
        <v>1.8322863487271891E-2</v>
      </c>
      <c r="AD47" s="156">
        <f t="shared" si="53"/>
        <v>1.8322863487271891E-2</v>
      </c>
      <c r="AE47" s="156">
        <f t="shared" si="53"/>
        <v>1.8322863487271891E-2</v>
      </c>
    </row>
    <row r="48" spans="1:32">
      <c r="B48" s="2" t="s">
        <v>102</v>
      </c>
      <c r="C48">
        <f>SUMPRODUCT(N57:N106,$B$57:$B$106)</f>
        <v>6.3170014737086277E-2</v>
      </c>
      <c r="D48">
        <f>SUMPRODUCT(Z$57:Z$106,$B$57:$B$106)</f>
        <v>9.3297771663595153E-2</v>
      </c>
      <c r="E48">
        <f>SUMPRODUCT(AL$57:AL$106,$B$57:$B$106)</f>
        <v>9.3789319745942956E-2</v>
      </c>
      <c r="F48">
        <f>SUMPRODUCT(AX$57:AX$106,$B$57:$B$106)</f>
        <v>9.2949760568116852E-2</v>
      </c>
      <c r="G48">
        <f>SUMPRODUCT(BJ$57:BJ$106,$B$57:$B$106)</f>
        <v>9.1757289202318154E-2</v>
      </c>
      <c r="H48">
        <f>SUMPRODUCT(BV$57:BV$106,$B$57:$B$106)</f>
        <v>9.5199372501494295E-2</v>
      </c>
      <c r="I48">
        <f>SUMPRODUCT(CH$57:CH$106,$B$57:$B$106)</f>
        <v>0.15653108356437598</v>
      </c>
      <c r="J48">
        <f>SUMPRODUCT(CT$57:CT$106,$B$57:$B$106)</f>
        <v>0.16112190997908782</v>
      </c>
      <c r="K48">
        <f>SUMPRODUCT(DF$57:DF$106,$B$57:$B$106)</f>
        <v>0.1777115974942004</v>
      </c>
      <c r="L48" s="156">
        <f t="shared" si="54"/>
        <v>0.1777115974942004</v>
      </c>
      <c r="M48" s="156">
        <f t="shared" si="53"/>
        <v>0.1777115974942004</v>
      </c>
      <c r="N48" s="156">
        <f t="shared" si="53"/>
        <v>0.1777115974942004</v>
      </c>
      <c r="O48" s="156">
        <f t="shared" si="53"/>
        <v>0.1777115974942004</v>
      </c>
      <c r="P48" s="156">
        <f t="shared" si="53"/>
        <v>0.1777115974942004</v>
      </c>
      <c r="Q48" s="156">
        <f t="shared" si="53"/>
        <v>0.1777115974942004</v>
      </c>
      <c r="R48" s="156">
        <f t="shared" si="53"/>
        <v>0.1777115974942004</v>
      </c>
      <c r="S48" s="156">
        <f t="shared" si="53"/>
        <v>0.1777115974942004</v>
      </c>
      <c r="T48" s="156">
        <f t="shared" si="53"/>
        <v>0.1777115974942004</v>
      </c>
      <c r="U48" s="156">
        <f t="shared" si="53"/>
        <v>0.1777115974942004</v>
      </c>
      <c r="V48" s="156">
        <f t="shared" si="53"/>
        <v>0.1777115974942004</v>
      </c>
      <c r="W48" s="156">
        <f t="shared" si="53"/>
        <v>0.1777115974942004</v>
      </c>
      <c r="X48" s="156">
        <f t="shared" si="53"/>
        <v>0.1777115974942004</v>
      </c>
      <c r="Y48" s="156">
        <f t="shared" si="53"/>
        <v>0.1777115974942004</v>
      </c>
      <c r="Z48" s="156">
        <f t="shared" si="53"/>
        <v>0.1777115974942004</v>
      </c>
      <c r="AA48" s="156">
        <f t="shared" si="53"/>
        <v>0.1777115974942004</v>
      </c>
      <c r="AB48" s="156">
        <f t="shared" si="53"/>
        <v>0.1777115974942004</v>
      </c>
      <c r="AC48" s="156">
        <f t="shared" si="53"/>
        <v>0.1777115974942004</v>
      </c>
      <c r="AD48" s="156">
        <f t="shared" si="53"/>
        <v>0.1777115974942004</v>
      </c>
      <c r="AE48" s="156">
        <f t="shared" si="53"/>
        <v>0.1777115974942004</v>
      </c>
    </row>
    <row r="49" spans="1:110">
      <c r="B49" s="1"/>
    </row>
    <row r="50" spans="1:110">
      <c r="B50" s="1"/>
      <c r="C50" s="160">
        <f>SUM(C39:C48)</f>
        <v>1</v>
      </c>
      <c r="D50" s="160">
        <f>SUM(D39:D48)</f>
        <v>1.0000000000000002</v>
      </c>
      <c r="E50" s="160">
        <f>SUM(E39:E48)</f>
        <v>1</v>
      </c>
      <c r="F50" s="160">
        <f>SUM(F39:F48)</f>
        <v>1</v>
      </c>
      <c r="G50" s="160">
        <f t="shared" ref="G50:K50" si="55">SUM(G39:G48)</f>
        <v>1</v>
      </c>
      <c r="H50" s="160">
        <f t="shared" si="55"/>
        <v>1.0000000000000002</v>
      </c>
      <c r="I50" s="160">
        <f t="shared" si="55"/>
        <v>1.0000000000000002</v>
      </c>
      <c r="J50" s="160">
        <f t="shared" si="55"/>
        <v>1</v>
      </c>
      <c r="K50" s="160">
        <f t="shared" si="55"/>
        <v>1.0000000000000002</v>
      </c>
      <c r="L50" s="160">
        <f t="shared" si="54"/>
        <v>1.0000000000000002</v>
      </c>
      <c r="M50" s="160">
        <f t="shared" si="53"/>
        <v>1.0000000000000002</v>
      </c>
      <c r="N50" s="160">
        <f t="shared" si="53"/>
        <v>1.0000000000000002</v>
      </c>
      <c r="O50" s="160">
        <f t="shared" si="53"/>
        <v>1.0000000000000002</v>
      </c>
      <c r="P50" s="160">
        <f t="shared" si="53"/>
        <v>1.0000000000000002</v>
      </c>
      <c r="Q50" s="160">
        <f t="shared" si="53"/>
        <v>1.0000000000000002</v>
      </c>
      <c r="R50" s="160">
        <f t="shared" si="53"/>
        <v>1.0000000000000002</v>
      </c>
      <c r="S50" s="160">
        <f t="shared" si="53"/>
        <v>1.0000000000000002</v>
      </c>
      <c r="T50" s="160">
        <f t="shared" si="53"/>
        <v>1.0000000000000002</v>
      </c>
      <c r="U50" s="160">
        <f t="shared" si="53"/>
        <v>1.0000000000000002</v>
      </c>
      <c r="V50" s="160">
        <f t="shared" si="53"/>
        <v>1.0000000000000002</v>
      </c>
      <c r="W50" s="160">
        <f t="shared" si="53"/>
        <v>1.0000000000000002</v>
      </c>
      <c r="X50" s="160">
        <f t="shared" si="53"/>
        <v>1.0000000000000002</v>
      </c>
      <c r="Y50" s="160">
        <f t="shared" si="53"/>
        <v>1.0000000000000002</v>
      </c>
      <c r="Z50" s="160">
        <f t="shared" si="53"/>
        <v>1.0000000000000002</v>
      </c>
      <c r="AA50" s="160">
        <f t="shared" si="53"/>
        <v>1.0000000000000002</v>
      </c>
      <c r="AB50" s="160">
        <f t="shared" si="53"/>
        <v>1.0000000000000002</v>
      </c>
      <c r="AC50" s="160">
        <f t="shared" si="53"/>
        <v>1.0000000000000002</v>
      </c>
      <c r="AD50" s="160">
        <f t="shared" si="53"/>
        <v>1.0000000000000002</v>
      </c>
      <c r="AE50" s="160">
        <f t="shared" si="53"/>
        <v>1.0000000000000002</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0.12270142574946891</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0.1259312134985438</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2.4182948381132982E-2</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0.18769915865061723</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0.10207151341327166</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0.43741374030696545</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6"/>
  <sheetViews>
    <sheetView workbookViewId="0">
      <selection activeCell="A3" sqref="A3"/>
    </sheetView>
  </sheetViews>
  <sheetFormatPr defaultColWidth="9.140625" defaultRowHeight="14.25"/>
  <cols>
    <col min="1" max="1" width="20.85546875" style="92" bestFit="1" customWidth="1"/>
    <col min="2" max="2" width="23.5703125" style="92" bestFit="1" customWidth="1"/>
    <col min="3" max="34" width="14.28515625" style="92" bestFit="1" customWidth="1"/>
    <col min="35"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s="196" customFormat="1" ht="15">
      <c r="A2" s="194" t="s">
        <v>427</v>
      </c>
      <c r="B2" s="195" t="s">
        <v>29</v>
      </c>
      <c r="C2" s="195">
        <f>SUMIFS(calcs!O:O,calcs!A:A,About!B1)</f>
        <v>30527357</v>
      </c>
      <c r="D2" s="195">
        <f>C2</f>
        <v>30527357</v>
      </c>
      <c r="E2" s="195">
        <f t="shared" ref="E2:AH2" si="0">D2</f>
        <v>30527357</v>
      </c>
      <c r="F2" s="195">
        <f t="shared" si="0"/>
        <v>30527357</v>
      </c>
      <c r="G2" s="195">
        <f t="shared" si="0"/>
        <v>30527357</v>
      </c>
      <c r="H2" s="195">
        <f t="shared" si="0"/>
        <v>30527357</v>
      </c>
      <c r="I2" s="195">
        <f t="shared" si="0"/>
        <v>30527357</v>
      </c>
      <c r="J2" s="195">
        <f t="shared" si="0"/>
        <v>30527357</v>
      </c>
      <c r="K2" s="195">
        <f t="shared" si="0"/>
        <v>30527357</v>
      </c>
      <c r="L2" s="195">
        <f t="shared" si="0"/>
        <v>30527357</v>
      </c>
      <c r="M2" s="195">
        <f t="shared" si="0"/>
        <v>30527357</v>
      </c>
      <c r="N2" s="195">
        <f t="shared" si="0"/>
        <v>30527357</v>
      </c>
      <c r="O2" s="195">
        <f t="shared" si="0"/>
        <v>30527357</v>
      </c>
      <c r="P2" s="195">
        <f t="shared" si="0"/>
        <v>30527357</v>
      </c>
      <c r="Q2" s="195">
        <f t="shared" si="0"/>
        <v>30527357</v>
      </c>
      <c r="R2" s="195">
        <f t="shared" si="0"/>
        <v>30527357</v>
      </c>
      <c r="S2" s="195">
        <f t="shared" si="0"/>
        <v>30527357</v>
      </c>
      <c r="T2" s="195">
        <f t="shared" si="0"/>
        <v>30527357</v>
      </c>
      <c r="U2" s="195">
        <f t="shared" si="0"/>
        <v>30527357</v>
      </c>
      <c r="V2" s="195">
        <f t="shared" si="0"/>
        <v>30527357</v>
      </c>
      <c r="W2" s="195">
        <f t="shared" si="0"/>
        <v>30527357</v>
      </c>
      <c r="X2" s="195">
        <f t="shared" si="0"/>
        <v>30527357</v>
      </c>
      <c r="Y2" s="195">
        <f t="shared" si="0"/>
        <v>30527357</v>
      </c>
      <c r="Z2" s="195">
        <f t="shared" si="0"/>
        <v>30527357</v>
      </c>
      <c r="AA2" s="195">
        <f t="shared" si="0"/>
        <v>30527357</v>
      </c>
      <c r="AB2" s="195">
        <f t="shared" si="0"/>
        <v>30527357</v>
      </c>
      <c r="AC2" s="195">
        <f t="shared" si="0"/>
        <v>30527357</v>
      </c>
      <c r="AD2" s="195">
        <f t="shared" si="0"/>
        <v>30527357</v>
      </c>
      <c r="AE2" s="195">
        <f t="shared" si="0"/>
        <v>30527357</v>
      </c>
      <c r="AF2" s="195">
        <f t="shared" si="0"/>
        <v>30527357</v>
      </c>
      <c r="AG2" s="195">
        <f t="shared" si="0"/>
        <v>30527357</v>
      </c>
      <c r="AH2" s="195">
        <f t="shared" si="0"/>
        <v>30527357</v>
      </c>
    </row>
    <row r="3" spans="1:34" ht="15">
      <c r="A3" s="100" t="s">
        <v>1063</v>
      </c>
      <c r="C3" s="197">
        <f>C2</f>
        <v>30527357</v>
      </c>
      <c r="D3" s="197">
        <f t="shared" ref="D3:Q3" si="1">D2</f>
        <v>30527357</v>
      </c>
      <c r="E3" s="197">
        <f>_xlfn.FORECAST.LINEAR(E1,$D$6:$E$6,$D$5:$E$5)</f>
        <v>28179098.769230843</v>
      </c>
      <c r="F3" s="197">
        <f t="shared" ref="F3:Q3" si="2">_xlfn.FORECAST.LINEAR(F1,$D$6:$E$6,$D$5:$E$5)</f>
        <v>25830840.538461685</v>
      </c>
      <c r="G3" s="197">
        <f t="shared" si="2"/>
        <v>23482582.307692528</v>
      </c>
      <c r="H3" s="197">
        <f t="shared" si="2"/>
        <v>21134324.07692337</v>
      </c>
      <c r="I3" s="197">
        <f t="shared" si="2"/>
        <v>18786065.846154213</v>
      </c>
      <c r="J3" s="197">
        <f t="shared" si="2"/>
        <v>16437807.615385056</v>
      </c>
      <c r="K3" s="197">
        <f t="shared" si="2"/>
        <v>14089549.384615898</v>
      </c>
      <c r="L3" s="197">
        <f t="shared" si="2"/>
        <v>11741291.153846741</v>
      </c>
      <c r="M3" s="197">
        <f t="shared" si="2"/>
        <v>9393032.9230766296</v>
      </c>
      <c r="N3" s="197">
        <f t="shared" si="2"/>
        <v>7044774.6923074722</v>
      </c>
      <c r="O3" s="197">
        <f t="shared" si="2"/>
        <v>4696516.4615383148</v>
      </c>
      <c r="P3" s="197">
        <f t="shared" si="2"/>
        <v>2348258.2307691574</v>
      </c>
      <c r="Q3" s="197">
        <f t="shared" si="2"/>
        <v>0</v>
      </c>
      <c r="R3" s="197">
        <v>0</v>
      </c>
      <c r="S3" s="197">
        <v>0</v>
      </c>
      <c r="T3" s="197">
        <v>0</v>
      </c>
      <c r="U3" s="197">
        <v>0</v>
      </c>
      <c r="V3" s="197">
        <v>0</v>
      </c>
      <c r="W3" s="197">
        <v>0</v>
      </c>
      <c r="X3" s="197">
        <v>0</v>
      </c>
      <c r="Y3" s="197">
        <v>0</v>
      </c>
      <c r="Z3" s="197">
        <v>0</v>
      </c>
      <c r="AA3" s="197">
        <v>0</v>
      </c>
      <c r="AB3" s="197">
        <v>0</v>
      </c>
      <c r="AC3" s="197">
        <v>0</v>
      </c>
      <c r="AD3" s="197">
        <v>0</v>
      </c>
      <c r="AE3" s="197">
        <v>0</v>
      </c>
      <c r="AF3" s="197">
        <v>0</v>
      </c>
      <c r="AG3" s="197">
        <v>0</v>
      </c>
      <c r="AH3" s="197">
        <v>0</v>
      </c>
    </row>
    <row r="5" spans="1:34">
      <c r="D5" s="92">
        <v>2020</v>
      </c>
      <c r="E5" s="92">
        <v>2033</v>
      </c>
    </row>
    <row r="6" spans="1:34">
      <c r="D6" s="197">
        <f>D2</f>
        <v>30527357</v>
      </c>
      <c r="E6" s="92">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347</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abSelected="1" workbookViewId="0">
      <selection activeCell="A2" sqref="A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exports!D3</f>
        <v>30527357</v>
      </c>
      <c r="C2">
        <f>exports!E3</f>
        <v>28179098.769230843</v>
      </c>
      <c r="D2">
        <f>exports!F3</f>
        <v>25830840.538461685</v>
      </c>
      <c r="E2">
        <f>exports!G3</f>
        <v>23482582.307692528</v>
      </c>
      <c r="F2">
        <f>exports!H3</f>
        <v>21134324.07692337</v>
      </c>
      <c r="G2">
        <f>exports!I3</f>
        <v>18786065.846154213</v>
      </c>
      <c r="H2">
        <f>exports!J3</f>
        <v>16437807.615385056</v>
      </c>
      <c r="I2">
        <f>exports!K3</f>
        <v>14089549.384615898</v>
      </c>
      <c r="J2">
        <f>exports!L3</f>
        <v>11741291.153846741</v>
      </c>
      <c r="K2">
        <f>exports!M3</f>
        <v>9393032.9230766296</v>
      </c>
      <c r="L2">
        <f>exports!N3</f>
        <v>7044774.6923074722</v>
      </c>
      <c r="M2">
        <f>exports!O3</f>
        <v>4696516.4615383148</v>
      </c>
      <c r="N2">
        <f>exports!P3</f>
        <v>2348258.2307691574</v>
      </c>
      <c r="O2">
        <f>exports!Q3</f>
        <v>0</v>
      </c>
      <c r="P2">
        <f>exports!R3</f>
        <v>0</v>
      </c>
      <c r="Q2">
        <f>exports!S3</f>
        <v>0</v>
      </c>
      <c r="R2">
        <f>exports!T3</f>
        <v>0</v>
      </c>
      <c r="S2">
        <f>exports!U3</f>
        <v>0</v>
      </c>
      <c r="T2">
        <f>exports!V3</f>
        <v>0</v>
      </c>
      <c r="U2">
        <f>exports!W3</f>
        <v>0</v>
      </c>
      <c r="V2">
        <f>exports!X3</f>
        <v>0</v>
      </c>
      <c r="W2">
        <f>exports!Y3</f>
        <v>0</v>
      </c>
      <c r="X2">
        <f>exports!Z3</f>
        <v>0</v>
      </c>
      <c r="Y2">
        <f>exports!AA3</f>
        <v>0</v>
      </c>
      <c r="Z2">
        <f>exports!AB3</f>
        <v>0</v>
      </c>
      <c r="AA2">
        <f>exports!AC3</f>
        <v>0</v>
      </c>
      <c r="AB2">
        <f>exports!AD3</f>
        <v>0</v>
      </c>
      <c r="AC2">
        <f>exports!AE3</f>
        <v>0</v>
      </c>
      <c r="AD2">
        <f>exports!AF3</f>
        <v>0</v>
      </c>
      <c r="AE2">
        <f>exports!AG3</f>
        <v>0</v>
      </c>
      <c r="AF2">
        <f>exports!AH3</f>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43.795309598616619</v>
      </c>
      <c r="C2" s="12">
        <f>SUMIFS('State Generation Costs Calcs'!C105:C155,'State Generation Costs Calcs'!$A$105:$A$155,About!$B$2)*About!$A$67</f>
        <v>42.941263809232709</v>
      </c>
      <c r="D2" s="12">
        <f>SUMIFS('State Generation Costs Calcs'!D105:D155,'State Generation Costs Calcs'!$A$105:$A$155,About!$B$2)*About!$A$67</f>
        <v>42.143591773124953</v>
      </c>
      <c r="E2" s="12">
        <f>SUMIFS('State Generation Costs Calcs'!E105:E155,'State Generation Costs Calcs'!$A$105:$A$155,About!$B$2)*About!$A$67</f>
        <v>41.487612831658936</v>
      </c>
      <c r="F2" s="12">
        <f>SUMIFS('State Generation Costs Calcs'!F105:F155,'State Generation Costs Calcs'!$A$105:$A$155,About!$B$2)*About!$A$67</f>
        <v>41.307575519272355</v>
      </c>
      <c r="G2" s="12">
        <f>SUMIFS('State Generation Costs Calcs'!G105:G155,'State Generation Costs Calcs'!$A$105:$A$155,About!$B$2)*About!$A$67</f>
        <v>41.364369238052852</v>
      </c>
      <c r="H2" s="12">
        <f>SUMIFS('State Generation Costs Calcs'!H105:H155,'State Generation Costs Calcs'!$A$105:$A$155,About!$B$2)*About!$A$67</f>
        <v>41.757073554721231</v>
      </c>
      <c r="I2" s="12">
        <f>SUMIFS('State Generation Costs Calcs'!I105:I155,'State Generation Costs Calcs'!$A$105:$A$155,About!$B$2)*About!$A$67</f>
        <v>42.11264799894289</v>
      </c>
      <c r="J2" s="12">
        <f>SUMIFS('State Generation Costs Calcs'!J105:J155,'State Generation Costs Calcs'!$A$105:$A$155,About!$B$2)*About!$A$67</f>
        <v>41.923792815717746</v>
      </c>
      <c r="K2" s="12">
        <f>SUMIFS('State Generation Costs Calcs'!K105:K155,'State Generation Costs Calcs'!$A$105:$A$155,About!$B$2)*About!$A$67</f>
        <v>41.372880260044873</v>
      </c>
      <c r="L2" s="12">
        <f>SUMIFS('State Generation Costs Calcs'!L105:L155,'State Generation Costs Calcs'!$A$105:$A$155,About!$B$2)*About!$A$67</f>
        <v>40.740503817472202</v>
      </c>
      <c r="M2" s="12">
        <f>SUMIFS('State Generation Costs Calcs'!M105:M155,'State Generation Costs Calcs'!$A$105:$A$155,About!$B$2)*About!$A$67</f>
        <v>40.185358641237492</v>
      </c>
      <c r="N2" s="12">
        <f>SUMIFS('State Generation Costs Calcs'!N105:N155,'State Generation Costs Calcs'!$A$105:$A$155,About!$B$2)*About!$A$67</f>
        <v>39.597587393460202</v>
      </c>
      <c r="O2" s="12">
        <f>SUMIFS('State Generation Costs Calcs'!O105:O155,'State Generation Costs Calcs'!$A$105:$A$155,About!$B$2)*About!$A$67</f>
        <v>39.287777049397889</v>
      </c>
      <c r="P2" s="12">
        <f>SUMIFS('State Generation Costs Calcs'!P105:P155,'State Generation Costs Calcs'!$A$105:$A$155,About!$B$2)*About!$A$67</f>
        <v>39.210697694452008</v>
      </c>
      <c r="Q2" s="12">
        <f>SUMIFS('State Generation Costs Calcs'!Q105:Q155,'State Generation Costs Calcs'!$A$105:$A$155,About!$B$2)*About!$A$67</f>
        <v>38.856382342050303</v>
      </c>
      <c r="R2" s="12">
        <f>SUMIFS('State Generation Costs Calcs'!R105:R155,'State Generation Costs Calcs'!$A$105:$A$155,About!$B$2)*About!$A$67</f>
        <v>38.426762328801949</v>
      </c>
      <c r="S2" s="12">
        <f>SUMIFS('State Generation Costs Calcs'!S105:S155,'State Generation Costs Calcs'!$A$105:$A$155,About!$B$2)*About!$A$67</f>
        <v>38.121338407233793</v>
      </c>
      <c r="T2" s="12">
        <f>SUMIFS('State Generation Costs Calcs'!T105:T155,'State Generation Costs Calcs'!$A$105:$A$155,About!$B$2)*About!$A$67</f>
        <v>37.994978258938012</v>
      </c>
      <c r="U2" s="12">
        <f>SUMIFS('State Generation Costs Calcs'!U105:U155,'State Generation Costs Calcs'!$A$105:$A$155,About!$B$2)*About!$A$67</f>
        <v>37.890251043659994</v>
      </c>
      <c r="V2" s="12">
        <f>SUMIFS('State Generation Costs Calcs'!V105:V155,'State Generation Costs Calcs'!$A$105:$A$155,About!$B$2)*About!$A$67</f>
        <v>37.490768296952474</v>
      </c>
      <c r="W2" s="12">
        <f>SUMIFS('State Generation Costs Calcs'!W105:W155,'State Generation Costs Calcs'!$A$105:$A$155,About!$B$2)*About!$A$67</f>
        <v>37.1245616078103</v>
      </c>
      <c r="X2" s="12">
        <f>SUMIFS('State Generation Costs Calcs'!X105:X155,'State Generation Costs Calcs'!$A$105:$A$155,About!$B$2)*About!$A$67</f>
        <v>36.917003849742777</v>
      </c>
      <c r="Y2" s="12">
        <f>SUMIFS('State Generation Costs Calcs'!Y105:Y155,'State Generation Costs Calcs'!$A$105:$A$155,About!$B$2)*About!$A$67</f>
        <v>36.683957870117375</v>
      </c>
      <c r="Z2" s="12">
        <f>SUMIFS('State Generation Costs Calcs'!Z105:Z155,'State Generation Costs Calcs'!$A$105:$A$155,About!$B$2)*About!$A$67</f>
        <v>36.547936209256434</v>
      </c>
      <c r="AA2" s="12">
        <f>SUMIFS('State Generation Costs Calcs'!AA105:AA155,'State Generation Costs Calcs'!$A$105:$A$155,About!$B$2)*About!$A$67</f>
        <v>36.450271143908047</v>
      </c>
      <c r="AB2" s="12">
        <f>SUMIFS('State Generation Costs Calcs'!AB105:AB155,'State Generation Costs Calcs'!$A$105:$A$155,About!$B$2)*About!$A$67</f>
        <v>36.302952028295529</v>
      </c>
      <c r="AC2" s="12">
        <f>SUMIFS('State Generation Costs Calcs'!AC105:AC155,'State Generation Costs Calcs'!$A$105:$A$155,About!$B$2)*About!$A$67</f>
        <v>36.306694181194196</v>
      </c>
      <c r="AD2" s="12">
        <f>SUMIFS('State Generation Costs Calcs'!AD105:AD155,'State Generation Costs Calcs'!$A$105:$A$155,About!$B$2)*About!$A$67</f>
        <v>36.342830728816459</v>
      </c>
      <c r="AE2" s="12">
        <f>SUMIFS('State Generation Costs Calcs'!AE105:AE155,'State Generation Costs Calcs'!$A$105:$A$155,About!$B$2)*About!$A$67</f>
        <v>36.299865489521615</v>
      </c>
      <c r="AF2" s="12">
        <f>SUMIFS('State Generation Costs Calcs'!AF105:AF155,'State Generation Costs Calcs'!$A$105:$A$155,About!$B$2)*About!$A$67</f>
        <v>36.27961698859464</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43.795309598616619</v>
      </c>
      <c r="C2" s="12">
        <f>SUMIFS('State Generation Costs Calcs'!C105:C155,'State Generation Costs Calcs'!$A$105:$A$155,About!$B$2)*About!$A$67</f>
        <v>42.941263809232709</v>
      </c>
      <c r="D2" s="12">
        <f>SUMIFS('State Generation Costs Calcs'!D105:D155,'State Generation Costs Calcs'!$A$105:$A$155,About!$B$2)*About!$A$67</f>
        <v>42.143591773124953</v>
      </c>
      <c r="E2" s="12">
        <f>SUMIFS('State Generation Costs Calcs'!E105:E155,'State Generation Costs Calcs'!$A$105:$A$155,About!$B$2)*About!$A$67</f>
        <v>41.487612831658936</v>
      </c>
      <c r="F2" s="12">
        <f>SUMIFS('State Generation Costs Calcs'!F105:F155,'State Generation Costs Calcs'!$A$105:$A$155,About!$B$2)*About!$A$67</f>
        <v>41.307575519272355</v>
      </c>
      <c r="G2" s="12">
        <f>SUMIFS('State Generation Costs Calcs'!G105:G155,'State Generation Costs Calcs'!$A$105:$A$155,About!$B$2)*About!$A$67</f>
        <v>41.364369238052852</v>
      </c>
      <c r="H2" s="12">
        <f>SUMIFS('State Generation Costs Calcs'!H105:H155,'State Generation Costs Calcs'!$A$105:$A$155,About!$B$2)*About!$A$67</f>
        <v>41.757073554721231</v>
      </c>
      <c r="I2" s="12">
        <f>SUMIFS('State Generation Costs Calcs'!I105:I155,'State Generation Costs Calcs'!$A$105:$A$155,About!$B$2)*About!$A$67</f>
        <v>42.11264799894289</v>
      </c>
      <c r="J2" s="12">
        <f>SUMIFS('State Generation Costs Calcs'!J105:J155,'State Generation Costs Calcs'!$A$105:$A$155,About!$B$2)*About!$A$67</f>
        <v>41.923792815717746</v>
      </c>
      <c r="K2" s="12">
        <f>SUMIFS('State Generation Costs Calcs'!K105:K155,'State Generation Costs Calcs'!$A$105:$A$155,About!$B$2)*About!$A$67</f>
        <v>41.372880260044873</v>
      </c>
      <c r="L2" s="12">
        <f>SUMIFS('State Generation Costs Calcs'!L105:L155,'State Generation Costs Calcs'!$A$105:$A$155,About!$B$2)*About!$A$67</f>
        <v>40.740503817472202</v>
      </c>
      <c r="M2" s="12">
        <f>SUMIFS('State Generation Costs Calcs'!M105:M155,'State Generation Costs Calcs'!$A$105:$A$155,About!$B$2)*About!$A$67</f>
        <v>40.185358641237492</v>
      </c>
      <c r="N2" s="12">
        <f>SUMIFS('State Generation Costs Calcs'!N105:N155,'State Generation Costs Calcs'!$A$105:$A$155,About!$B$2)*About!$A$67</f>
        <v>39.597587393460202</v>
      </c>
      <c r="O2" s="12">
        <f>SUMIFS('State Generation Costs Calcs'!O105:O155,'State Generation Costs Calcs'!$A$105:$A$155,About!$B$2)*About!$A$67</f>
        <v>39.287777049397889</v>
      </c>
      <c r="P2" s="12">
        <f>SUMIFS('State Generation Costs Calcs'!P105:P155,'State Generation Costs Calcs'!$A$105:$A$155,About!$B$2)*About!$A$67</f>
        <v>39.210697694452008</v>
      </c>
      <c r="Q2" s="12">
        <f>SUMIFS('State Generation Costs Calcs'!Q105:Q155,'State Generation Costs Calcs'!$A$105:$A$155,About!$B$2)*About!$A$67</f>
        <v>38.856382342050303</v>
      </c>
      <c r="R2" s="12">
        <f>SUMIFS('State Generation Costs Calcs'!R105:R155,'State Generation Costs Calcs'!$A$105:$A$155,About!$B$2)*About!$A$67</f>
        <v>38.426762328801949</v>
      </c>
      <c r="S2" s="12">
        <f>SUMIFS('State Generation Costs Calcs'!S105:S155,'State Generation Costs Calcs'!$A$105:$A$155,About!$B$2)*About!$A$67</f>
        <v>38.121338407233793</v>
      </c>
      <c r="T2" s="12">
        <f>SUMIFS('State Generation Costs Calcs'!T105:T155,'State Generation Costs Calcs'!$A$105:$A$155,About!$B$2)*About!$A$67</f>
        <v>37.994978258938012</v>
      </c>
      <c r="U2" s="12">
        <f>SUMIFS('State Generation Costs Calcs'!U105:U155,'State Generation Costs Calcs'!$A$105:$A$155,About!$B$2)*About!$A$67</f>
        <v>37.890251043659994</v>
      </c>
      <c r="V2" s="12">
        <f>SUMIFS('State Generation Costs Calcs'!V105:V155,'State Generation Costs Calcs'!$A$105:$A$155,About!$B$2)*About!$A$67</f>
        <v>37.490768296952474</v>
      </c>
      <c r="W2" s="12">
        <f>SUMIFS('State Generation Costs Calcs'!W105:W155,'State Generation Costs Calcs'!$A$105:$A$155,About!$B$2)*About!$A$67</f>
        <v>37.1245616078103</v>
      </c>
      <c r="X2" s="12">
        <f>SUMIFS('State Generation Costs Calcs'!X105:X155,'State Generation Costs Calcs'!$A$105:$A$155,About!$B$2)*About!$A$67</f>
        <v>36.917003849742777</v>
      </c>
      <c r="Y2" s="12">
        <f>SUMIFS('State Generation Costs Calcs'!Y105:Y155,'State Generation Costs Calcs'!$A$105:$A$155,About!$B$2)*About!$A$67</f>
        <v>36.683957870117375</v>
      </c>
      <c r="Z2" s="12">
        <f>SUMIFS('State Generation Costs Calcs'!Z105:Z155,'State Generation Costs Calcs'!$A$105:$A$155,About!$B$2)*About!$A$67</f>
        <v>36.547936209256434</v>
      </c>
      <c r="AA2" s="12">
        <f>SUMIFS('State Generation Costs Calcs'!AA105:AA155,'State Generation Costs Calcs'!$A$105:$A$155,About!$B$2)*About!$A$67</f>
        <v>36.450271143908047</v>
      </c>
      <c r="AB2" s="12">
        <f>SUMIFS('State Generation Costs Calcs'!AB105:AB155,'State Generation Costs Calcs'!$A$105:$A$155,About!$B$2)*About!$A$67</f>
        <v>36.302952028295529</v>
      </c>
      <c r="AC2" s="12">
        <f>SUMIFS('State Generation Costs Calcs'!AC105:AC155,'State Generation Costs Calcs'!$A$105:$A$155,About!$B$2)*About!$A$67</f>
        <v>36.306694181194196</v>
      </c>
      <c r="AD2" s="12">
        <f>SUMIFS('State Generation Costs Calcs'!AD105:AD155,'State Generation Costs Calcs'!$A$105:$A$155,About!$B$2)*About!$A$67</f>
        <v>36.342830728816459</v>
      </c>
      <c r="AE2" s="12">
        <f>SUMIFS('State Generation Costs Calcs'!AE105:AE155,'State Generation Costs Calcs'!$A$105:$A$155,About!$B$2)*About!$A$67</f>
        <v>36.299865489521615</v>
      </c>
      <c r="AF2" s="12">
        <f>SUMIFS('State Generation Costs Calcs'!AF105:AF155,'State Generation Costs Calcs'!$A$105:$A$155,About!$B$2)*About!$A$67</f>
        <v>36.27961698859464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2024-02-28T23:59:50Z</dcterms:modified>
</cp:coreProperties>
</file>