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trans\BCDTRtSY\"/>
    </mc:Choice>
  </mc:AlternateContent>
  <xr:revisionPtr revIDLastSave="0" documentId="8_{587F09E2-4B0C-4A6F-8EC2-4C9FC8C0AEE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F3" i="63" l="1"/>
  <c r="F3" i="24" s="1"/>
  <c r="N3" i="63"/>
  <c r="N3" i="24" s="1"/>
  <c r="V3" i="63"/>
  <c r="V3" i="24" s="1"/>
  <c r="AD3" i="63"/>
  <c r="AD3" i="24" s="1"/>
  <c r="G3" i="63"/>
  <c r="G3" i="24" s="1"/>
  <c r="O3" i="63"/>
  <c r="O3" i="24" s="1"/>
  <c r="W3" i="63"/>
  <c r="W3" i="24" s="1"/>
  <c r="AE3" i="63"/>
  <c r="AE3" i="24" s="1"/>
  <c r="D3" i="24"/>
  <c r="P3" i="63"/>
  <c r="P3" i="24" s="1"/>
  <c r="Z3" i="63"/>
  <c r="Z3" i="24" s="1"/>
  <c r="E3" i="63"/>
  <c r="E3" i="24" s="1"/>
  <c r="AA3" i="63"/>
  <c r="AA3" i="24" s="1"/>
  <c r="R3" i="63"/>
  <c r="R3" i="24" s="1"/>
  <c r="Q3" i="63"/>
  <c r="Q3" i="24" s="1"/>
  <c r="K3" i="63"/>
  <c r="K3" i="24" s="1"/>
  <c r="H3" i="63"/>
  <c r="H3" i="24" s="1"/>
  <c r="AB3" i="63"/>
  <c r="AB3" i="24" s="1"/>
  <c r="U3" i="63"/>
  <c r="U3" i="24" s="1"/>
  <c r="X3" i="63"/>
  <c r="X3" i="24" s="1"/>
  <c r="M3" i="63"/>
  <c r="M3" i="24" s="1"/>
  <c r="Y3" i="63"/>
  <c r="Y3" i="24" s="1"/>
  <c r="I3" i="63"/>
  <c r="I3" i="24" s="1"/>
  <c r="S3" i="63"/>
  <c r="S3" i="24" s="1"/>
  <c r="AC3" i="63"/>
  <c r="AC3" i="24" s="1"/>
  <c r="L3" i="63"/>
  <c r="L3" i="24" s="1"/>
  <c r="J3" i="63"/>
  <c r="J3" i="24" s="1"/>
  <c r="T3" i="63"/>
  <c r="T3" i="24" s="1"/>
  <c r="AF3" i="63"/>
  <c r="AF3" i="24" s="1"/>
  <c r="F3" i="62"/>
  <c r="F3" i="23" s="1"/>
  <c r="N3" i="62"/>
  <c r="N3" i="23" s="1"/>
  <c r="V3" i="62"/>
  <c r="V3" i="23" s="1"/>
  <c r="AD3" i="62"/>
  <c r="AD3" i="23" s="1"/>
  <c r="G3" i="62"/>
  <c r="G3" i="23" s="1"/>
  <c r="O3" i="62"/>
  <c r="O3" i="23" s="1"/>
  <c r="W3" i="62"/>
  <c r="W3" i="23" s="1"/>
  <c r="AE3" i="62"/>
  <c r="AE3" i="23" s="1"/>
  <c r="H3" i="62"/>
  <c r="H3" i="23" s="1"/>
  <c r="R3" i="62"/>
  <c r="R3" i="23" s="1"/>
  <c r="AB3" i="62"/>
  <c r="AB3" i="23" s="1"/>
  <c r="P3" i="62"/>
  <c r="P3" i="23" s="1"/>
  <c r="I3" i="62"/>
  <c r="I3" i="23" s="1"/>
  <c r="S3" i="62"/>
  <c r="S3" i="23" s="1"/>
  <c r="AC3" i="62"/>
  <c r="AC3" i="23" s="1"/>
  <c r="J3" i="62"/>
  <c r="J3" i="23" s="1"/>
  <c r="T3" i="62"/>
  <c r="T3" i="23" s="1"/>
  <c r="AF3" i="62"/>
  <c r="AF3" i="23" s="1"/>
  <c r="D3" i="23"/>
  <c r="Y3" i="62"/>
  <c r="Y3" i="23" s="1"/>
  <c r="Q3" i="62"/>
  <c r="Q3" i="23" s="1"/>
  <c r="K3" i="62"/>
  <c r="K3" i="23" s="1"/>
  <c r="U3" i="62"/>
  <c r="U3" i="23" s="1"/>
  <c r="E3" i="62"/>
  <c r="E3" i="23" s="1"/>
  <c r="M3" i="62"/>
  <c r="M3" i="23" s="1"/>
  <c r="Z3" i="62"/>
  <c r="Z3" i="23" s="1"/>
  <c r="L3" i="62"/>
  <c r="L3" i="23" s="1"/>
  <c r="X3" i="62"/>
  <c r="X3" i="23" s="1"/>
  <c r="AA3" i="62"/>
  <c r="AA3" i="23" s="1"/>
  <c r="D2" i="62"/>
  <c r="D2" i="63"/>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J2" i="62" l="1"/>
  <c r="J2" i="23" s="1"/>
  <c r="R2" i="62"/>
  <c r="R2" i="23" s="1"/>
  <c r="Z2" i="62"/>
  <c r="Z2" i="23" s="1"/>
  <c r="K2" i="62"/>
  <c r="K2" i="23" s="1"/>
  <c r="S2" i="62"/>
  <c r="S2" i="23" s="1"/>
  <c r="AA2" i="62"/>
  <c r="AA2" i="23" s="1"/>
  <c r="L2" i="62"/>
  <c r="L2" i="23" s="1"/>
  <c r="V2" i="62"/>
  <c r="V2" i="23" s="1"/>
  <c r="AF2" i="62"/>
  <c r="AF2" i="23" s="1"/>
  <c r="Q2" i="62"/>
  <c r="Q2" i="23" s="1"/>
  <c r="AD2" i="62"/>
  <c r="AD2" i="23" s="1"/>
  <c r="M2" i="62"/>
  <c r="M2" i="23" s="1"/>
  <c r="W2" i="62"/>
  <c r="W2" i="23" s="1"/>
  <c r="E2" i="62"/>
  <c r="E2" i="23" s="1"/>
  <c r="G2" i="62"/>
  <c r="G2" i="23" s="1"/>
  <c r="T2" i="62"/>
  <c r="T2" i="23" s="1"/>
  <c r="N2" i="62"/>
  <c r="N2" i="23" s="1"/>
  <c r="X2" i="62"/>
  <c r="X2" i="23" s="1"/>
  <c r="AC2" i="62"/>
  <c r="AC2" i="23" s="1"/>
  <c r="H2" i="62"/>
  <c r="H2" i="23" s="1"/>
  <c r="U2" i="62"/>
  <c r="U2" i="23" s="1"/>
  <c r="O2" i="62"/>
  <c r="O2" i="23" s="1"/>
  <c r="Y2" i="62"/>
  <c r="Y2" i="23" s="1"/>
  <c r="F2" i="62"/>
  <c r="F2" i="23" s="1"/>
  <c r="P2" i="62"/>
  <c r="P2" i="23" s="1"/>
  <c r="AB2" i="62"/>
  <c r="AB2" i="23" s="1"/>
  <c r="D2" i="23"/>
  <c r="I2" i="62"/>
  <c r="I2" i="23" s="1"/>
  <c r="AE2" i="62"/>
  <c r="AE2" i="23" s="1"/>
  <c r="F4" i="62"/>
  <c r="F4" i="23" s="1"/>
  <c r="G4" i="62"/>
  <c r="G4" i="23" s="1"/>
  <c r="H4" i="62"/>
  <c r="H4" i="23" s="1"/>
  <c r="I4" i="62"/>
  <c r="I4" i="23" s="1"/>
  <c r="J4" i="62"/>
  <c r="J4" i="23" s="1"/>
  <c r="R4" i="62"/>
  <c r="R4" i="23" s="1"/>
  <c r="Z4" i="62"/>
  <c r="Z4" i="23" s="1"/>
  <c r="S4" i="62"/>
  <c r="S4" i="23" s="1"/>
  <c r="AA4" i="62"/>
  <c r="AA4" i="23" s="1"/>
  <c r="T4" i="62"/>
  <c r="T4" i="23" s="1"/>
  <c r="AB4" i="62"/>
  <c r="AB4" i="23" s="1"/>
  <c r="K4" i="62"/>
  <c r="K4" i="23" s="1"/>
  <c r="L4" i="62"/>
  <c r="L4" i="23" s="1"/>
  <c r="M4" i="62"/>
  <c r="M4" i="23" s="1"/>
  <c r="N4" i="62"/>
  <c r="N4" i="23" s="1"/>
  <c r="Y4" i="62"/>
  <c r="Y4" i="23" s="1"/>
  <c r="E4" i="62"/>
  <c r="E4" i="23" s="1"/>
  <c r="O4" i="62"/>
  <c r="O4" i="23" s="1"/>
  <c r="AC4" i="62"/>
  <c r="AC4" i="23" s="1"/>
  <c r="V4" i="62"/>
  <c r="V4" i="23" s="1"/>
  <c r="W4" i="62"/>
  <c r="W4" i="23" s="1"/>
  <c r="P4" i="62"/>
  <c r="P4" i="23" s="1"/>
  <c r="AD4" i="62"/>
  <c r="AD4" i="23" s="1"/>
  <c r="X4" i="62"/>
  <c r="X4" i="23" s="1"/>
  <c r="Q4" i="62"/>
  <c r="Q4" i="23" s="1"/>
  <c r="AE4" i="62"/>
  <c r="AE4" i="23" s="1"/>
  <c r="U4" i="62"/>
  <c r="U4" i="23" s="1"/>
  <c r="AF4" i="62"/>
  <c r="AF4" i="23" s="1"/>
  <c r="D4" i="23"/>
  <c r="K2" i="63"/>
  <c r="K2" i="24" s="1"/>
  <c r="S2" i="63"/>
  <c r="S2" i="24" s="1"/>
  <c r="AA2" i="63"/>
  <c r="AA2" i="24" s="1"/>
  <c r="L2" i="63"/>
  <c r="L2" i="24" s="1"/>
  <c r="T2" i="63"/>
  <c r="T2" i="24" s="1"/>
  <c r="AB2" i="63"/>
  <c r="AB2" i="24" s="1"/>
  <c r="M2" i="63"/>
  <c r="M2" i="24" s="1"/>
  <c r="W2" i="63"/>
  <c r="W2" i="24" s="1"/>
  <c r="E2" i="63"/>
  <c r="E2" i="24" s="1"/>
  <c r="Y2" i="63"/>
  <c r="Y2" i="24" s="1"/>
  <c r="U2" i="63"/>
  <c r="U2" i="24" s="1"/>
  <c r="N2" i="63"/>
  <c r="N2" i="24" s="1"/>
  <c r="X2" i="63"/>
  <c r="X2" i="24" s="1"/>
  <c r="H2" i="63"/>
  <c r="H2" i="24" s="1"/>
  <c r="AF2" i="63"/>
  <c r="AF2" i="24" s="1"/>
  <c r="D2" i="24"/>
  <c r="O2" i="63"/>
  <c r="O2" i="24" s="1"/>
  <c r="R2" i="63"/>
  <c r="R2" i="24" s="1"/>
  <c r="AD2" i="63"/>
  <c r="AD2" i="24" s="1"/>
  <c r="I2" i="63"/>
  <c r="I2" i="24" s="1"/>
  <c r="AE2" i="63"/>
  <c r="AE2" i="24" s="1"/>
  <c r="J2" i="63"/>
  <c r="J2" i="24" s="1"/>
  <c r="F2" i="63"/>
  <c r="F2" i="24" s="1"/>
  <c r="P2" i="63"/>
  <c r="P2" i="24" s="1"/>
  <c r="Z2" i="63"/>
  <c r="Z2" i="24" s="1"/>
  <c r="G2" i="63"/>
  <c r="G2" i="24" s="1"/>
  <c r="Q2" i="63"/>
  <c r="Q2" i="24" s="1"/>
  <c r="AC2" i="63"/>
  <c r="AC2" i="24" s="1"/>
  <c r="V2" i="63"/>
  <c r="V2" i="24" s="1"/>
  <c r="AF4" i="63"/>
  <c r="AF4" i="24" s="1"/>
  <c r="K4" i="63"/>
  <c r="K4" i="24" s="1"/>
  <c r="I4" i="63"/>
  <c r="I4" i="24" s="1"/>
  <c r="S4" i="63"/>
  <c r="S4" i="24" s="1"/>
  <c r="AA4" i="63"/>
  <c r="AA4" i="24" s="1"/>
  <c r="D4" i="24"/>
  <c r="Q4" i="63"/>
  <c r="Q4" i="24" s="1"/>
  <c r="Y4" i="63"/>
  <c r="Y4" i="24" s="1"/>
  <c r="E4" i="63"/>
  <c r="E4" i="24" s="1"/>
  <c r="J4" i="63"/>
  <c r="J4" i="24" s="1"/>
  <c r="AC4" i="63"/>
  <c r="AC4" i="24" s="1"/>
  <c r="AE4" i="63"/>
  <c r="AE4" i="24" s="1"/>
  <c r="AB4" i="63"/>
  <c r="AB4" i="24" s="1"/>
  <c r="M4" i="63"/>
  <c r="M4" i="24" s="1"/>
  <c r="O4" i="63"/>
  <c r="O4" i="24" s="1"/>
  <c r="R4" i="63"/>
  <c r="R4" i="24" s="1"/>
  <c r="F4" i="63"/>
  <c r="F4" i="24" s="1"/>
  <c r="H4" i="63"/>
  <c r="H4" i="24" s="1"/>
  <c r="AD4" i="63"/>
  <c r="AD4" i="24" s="1"/>
  <c r="G4" i="63"/>
  <c r="G4" i="24" s="1"/>
  <c r="Z4" i="63"/>
  <c r="Z4" i="24" s="1"/>
  <c r="N4" i="63"/>
  <c r="N4" i="24" s="1"/>
  <c r="P4" i="63"/>
  <c r="P4" i="24" s="1"/>
  <c r="L4" i="63"/>
  <c r="L4" i="24" s="1"/>
  <c r="V4" i="63"/>
  <c r="V4" i="24" s="1"/>
  <c r="T4" i="63"/>
  <c r="T4" i="24" s="1"/>
  <c r="X4" i="63"/>
  <c r="X4" i="24" s="1"/>
  <c r="W4" i="63"/>
  <c r="W4" i="24" s="1"/>
  <c r="U4" i="63"/>
  <c r="U4"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<sst xmlns="http://schemas.openxmlformats.org/spreadsheetml/2006/main" count="53128" uniqueCount="4272">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</sst>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4262</v>
      </c>
      <c r="C1" s="104">
        <v>45660</v>
      </c>
      <c r="E1" s="106" t="s">
        <v>3851</v>
      </c>
      <c r="F1" s="106" t="s">
        <v>3851</v>
      </c>
    </row>
    <row r="2" spans="1:6">
      <c r="B2" t="str">
        <f>LOOKUP(B1,E2:F51,F2:F51)</f>
        <v>WV</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WV</v>
      </c>
    </row>
    <row r="2" spans="1:8">
      <c r="E2">
        <v>2021</v>
      </c>
      <c r="F2">
        <v>2022</v>
      </c>
      <c r="G2" t="s">
        <v>4265</v>
      </c>
      <c r="H2" t="s">
        <v>4266</v>
      </c>
    </row>
    <row r="3" spans="1:8">
      <c r="A3" t="s">
        <v>4105</v>
      </c>
      <c r="C3" t="s">
        <v>4195</v>
      </c>
      <c r="D3" t="s">
        <v>4196</v>
      </c>
      <c r="E3" s="107">
        <f>SUMIFS('SEDS 2022'!F:F,'SEDS 2022'!$C:$C,$A3,'SEDS 2022'!$B:$B,$A$1)</f>
        <v>195796</v>
      </c>
      <c r="F3" s="107">
        <f>SUMIFS('SEDS 2022'!G:G,'SEDS 2022'!$C:$C,$A3,'SEDS 2022'!$B:$B,$A$1)</f>
        <v>191671</v>
      </c>
      <c r="G3" s="82">
        <f>F3/E3</f>
        <v>0.97893215387444077</v>
      </c>
    </row>
    <row r="4" spans="1:8">
      <c r="A4" t="s">
        <v>3864</v>
      </c>
      <c r="C4" t="s">
        <v>4197</v>
      </c>
      <c r="D4" t="s">
        <v>4198</v>
      </c>
      <c r="E4" s="107">
        <f>SUMIFS('SEDS 2022'!F:F,'SEDS 2022'!$C:$C,$A4,'SEDS 2022'!$B:$B,$A$1)</f>
        <v>783</v>
      </c>
      <c r="F4" s="107">
        <f>SUMIFS('SEDS 2022'!G:G,'SEDS 2022'!$C:$C,$A4,'SEDS 2022'!$B:$B,$A$1)</f>
        <v>640</v>
      </c>
      <c r="G4" s="82">
        <f t="shared" ref="G4:G12" si="0">F4/E4</f>
        <v>0.81736909323116225</v>
      </c>
    </row>
    <row r="5" spans="1:8">
      <c r="A5" t="s">
        <v>3909</v>
      </c>
      <c r="C5" t="s">
        <v>4199</v>
      </c>
      <c r="D5" t="s">
        <v>4200</v>
      </c>
      <c r="E5" s="107">
        <f>SUMIFS('SEDS 2022'!F:F,'SEDS 2022'!$C:$C,$A5,'SEDS 2022'!$B:$B,$A$1)</f>
        <v>6385</v>
      </c>
      <c r="F5" s="107">
        <f>SUMIFS('SEDS 2022'!G:G,'SEDS 2022'!$C:$C,$A5,'SEDS 2022'!$B:$B,$A$1)</f>
        <v>6195</v>
      </c>
      <c r="G5" s="82">
        <f t="shared" si="0"/>
        <v>0.97024275646045421</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969</v>
      </c>
      <c r="F8" s="107">
        <f>SUMIFS('SEDS 2022'!G:G,'SEDS 2022'!$C:$C,$A8,'SEDS 2022'!$B:$B,$A$1)</f>
        <v>985</v>
      </c>
      <c r="G8" s="82">
        <f t="shared" si="0"/>
        <v>1.0165118679050567</v>
      </c>
      <c r="H8" t="s">
        <v>122</v>
      </c>
    </row>
    <row r="9" spans="1:8">
      <c r="A9" t="s">
        <v>4055</v>
      </c>
      <c r="C9" t="s">
        <v>4207</v>
      </c>
      <c r="D9" t="s">
        <v>4208</v>
      </c>
      <c r="E9" s="107">
        <f>SUMIFS('SEDS 2022'!F:F,'SEDS 2022'!$C:$C,$A9,'SEDS 2022'!$B:$B,$A$1)</f>
        <v>36</v>
      </c>
      <c r="F9" s="107">
        <f>SUMIFS('SEDS 2022'!G:G,'SEDS 2022'!$C:$C,$A9,'SEDS 2022'!$B:$B,$A$1)</f>
        <v>41</v>
      </c>
      <c r="G9" s="82">
        <f t="shared" si="0"/>
        <v>1.1388888888888888</v>
      </c>
    </row>
    <row r="10" spans="1:8">
      <c r="A10" t="s">
        <v>4004</v>
      </c>
      <c r="C10" t="s">
        <v>4209</v>
      </c>
      <c r="D10" t="s">
        <v>4210</v>
      </c>
      <c r="E10" s="107">
        <f>SUMIFS('SEDS 2022'!F:F,'SEDS 2022'!$C:$C,$A10,'SEDS 2022'!$B:$B,$A$1)</f>
        <v>36760</v>
      </c>
      <c r="F10" s="107">
        <f>SUMIFS('SEDS 2022'!G:G,'SEDS 2022'!$C:$C,$A10,'SEDS 2022'!$B:$B,$A$1)</f>
        <v>35989</v>
      </c>
      <c r="G10" s="82">
        <f t="shared" si="0"/>
        <v>0.97902611534276385</v>
      </c>
    </row>
    <row r="11" spans="1:8">
      <c r="A11" t="s">
        <v>3892</v>
      </c>
      <c r="C11" t="s">
        <v>4211</v>
      </c>
      <c r="D11" t="s">
        <v>4212</v>
      </c>
      <c r="E11" s="107">
        <f>SUMIFS('SEDS 2022'!F:F,'SEDS 2022'!$C:$C,$A11,'SEDS 2022'!$B:$B,$A$1)</f>
        <v>63764</v>
      </c>
      <c r="F11" s="107">
        <f>SUMIFS('SEDS 2022'!G:G,'SEDS 2022'!$C:$C,$A11,'SEDS 2022'!$B:$B,$A$1)</f>
        <v>64032</v>
      </c>
      <c r="G11" s="82">
        <f t="shared" si="0"/>
        <v>1.0042029985571796</v>
      </c>
      <c r="H11" t="s">
        <v>124</v>
      </c>
    </row>
    <row r="12" spans="1:8">
      <c r="A12" t="s">
        <v>3993</v>
      </c>
      <c r="C12" t="s">
        <v>4213</v>
      </c>
      <c r="D12" t="s">
        <v>4214</v>
      </c>
      <c r="E12" s="107">
        <f>SUMIFS('SEDS 2022'!F:F,'SEDS 2022'!$C:$C,$A12,'SEDS 2022'!$B:$B,$A$1)</f>
        <v>92790</v>
      </c>
      <c r="F12" s="107">
        <f>SUMIFS('SEDS 2022'!G:G,'SEDS 2022'!$C:$C,$A12,'SEDS 2022'!$B:$B,$A$1)</f>
        <v>89172</v>
      </c>
      <c r="G12" s="82">
        <f t="shared" si="0"/>
        <v>0.96100872938894277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0.96100872938894277</v>
      </c>
      <c r="E2">
        <f>$D$2*INDEX('AEO 2023 Table 7'!18:18,MATCH(E$1,'AEO 2023 Table 7'!1:1,0))/INDEX('AEO 2023 Table 7'!18:18,MATCH($D$1,'AEO 2023 Table 7'!1:1,0))</f>
        <v>0.98063274526850286</v>
      </c>
      <c r="F2">
        <f>$D$2*INDEX('AEO 2023 Table 7'!18:18,MATCH(F$1,'AEO 2023 Table 7'!1:1,0))/INDEX('AEO 2023 Table 7'!18:18,MATCH($D$1,'AEO 2023 Table 7'!1:1,0))</f>
        <v>0.98778047597606866</v>
      </c>
      <c r="G2">
        <f>$D$2*INDEX('AEO 2023 Table 7'!18:18,MATCH(G$1,'AEO 2023 Table 7'!1:1,0))/INDEX('AEO 2023 Table 7'!18:18,MATCH($D$1,'AEO 2023 Table 7'!1:1,0))</f>
        <v>0.99144886469486915</v>
      </c>
      <c r="H2">
        <f>$D$2*INDEX('AEO 2023 Table 7'!18:18,MATCH(H$1,'AEO 2023 Table 7'!1:1,0))/INDEX('AEO 2023 Table 7'!18:18,MATCH($D$1,'AEO 2023 Table 7'!1:1,0))</f>
        <v>0.99850541392190861</v>
      </c>
      <c r="I2">
        <f>$D$2*INDEX('AEO 2023 Table 7'!18:18,MATCH(I$1,'AEO 2023 Table 7'!1:1,0))/INDEX('AEO 2023 Table 7'!18:18,MATCH($D$1,'AEO 2023 Table 7'!1:1,0))</f>
        <v>1.0078665060768688</v>
      </c>
      <c r="J2">
        <f>$D$2*INDEX('AEO 2023 Table 7'!18:18,MATCH(J$1,'AEO 2023 Table 7'!1:1,0))/INDEX('AEO 2023 Table 7'!18:18,MATCH($D$1,'AEO 2023 Table 7'!1:1,0))</f>
        <v>1.0165271088232271</v>
      </c>
      <c r="K2">
        <f>$D$2*INDEX('AEO 2023 Table 7'!18:18,MATCH(K$1,'AEO 2023 Table 7'!1:1,0))/INDEX('AEO 2023 Table 7'!18:18,MATCH($D$1,'AEO 2023 Table 7'!1:1,0))</f>
        <v>1.0232919594443579</v>
      </c>
      <c r="L2">
        <f>$D$2*INDEX('AEO 2023 Table 7'!18:18,MATCH(L$1,'AEO 2023 Table 7'!1:1,0))/INDEX('AEO 2023 Table 7'!18:18,MATCH($D$1,'AEO 2023 Table 7'!1:1,0))</f>
        <v>1.028453168895002</v>
      </c>
      <c r="M2">
        <f>$D$2*INDEX('AEO 2023 Table 7'!18:18,MATCH(M$1,'AEO 2023 Table 7'!1:1,0))/INDEX('AEO 2023 Table 7'!18:18,MATCH($D$1,'AEO 2023 Table 7'!1:1,0))</f>
        <v>1.0328238623712394</v>
      </c>
      <c r="N2">
        <f>$D$2*INDEX('AEO 2023 Table 7'!18:18,MATCH(N$1,'AEO 2023 Table 7'!1:1,0))/INDEX('AEO 2023 Table 7'!18:18,MATCH($D$1,'AEO 2023 Table 7'!1:1,0))</f>
        <v>1.0365001729194927</v>
      </c>
      <c r="O2">
        <f>$D$2*INDEX('AEO 2023 Table 7'!18:18,MATCH(O$1,'AEO 2023 Table 7'!1:1,0))/INDEX('AEO 2023 Table 7'!18:18,MATCH($D$1,'AEO 2023 Table 7'!1:1,0))</f>
        <v>1.0418092533653376</v>
      </c>
      <c r="P2">
        <f>$D$2*INDEX('AEO 2023 Table 7'!18:18,MATCH(P$1,'AEO 2023 Table 7'!1:1,0))/INDEX('AEO 2023 Table 7'!18:18,MATCH($D$1,'AEO 2023 Table 7'!1:1,0))</f>
        <v>1.0485889569942033</v>
      </c>
      <c r="Q2">
        <f>$D$2*INDEX('AEO 2023 Table 7'!18:18,MATCH(Q$1,'AEO 2023 Table 7'!1:1,0))/INDEX('AEO 2023 Table 7'!18:18,MATCH($D$1,'AEO 2023 Table 7'!1:1,0))</f>
        <v>1.0547807248701697</v>
      </c>
      <c r="R2">
        <f>$D$2*INDEX('AEO 2023 Table 7'!18:18,MATCH(R$1,'AEO 2023 Table 7'!1:1,0))/INDEX('AEO 2023 Table 7'!18:18,MATCH($D$1,'AEO 2023 Table 7'!1:1,0))</f>
        <v>1.0598111443690064</v>
      </c>
      <c r="S2">
        <f>$D$2*INDEX('AEO 2023 Table 7'!18:18,MATCH(S$1,'AEO 2023 Table 7'!1:1,0))/INDEX('AEO 2023 Table 7'!18:18,MATCH($D$1,'AEO 2023 Table 7'!1:1,0))</f>
        <v>1.0656573297864038</v>
      </c>
      <c r="T2">
        <f>$D$2*INDEX('AEO 2023 Table 7'!18:18,MATCH(T$1,'AEO 2023 Table 7'!1:1,0))/INDEX('AEO 2023 Table 7'!18:18,MATCH($D$1,'AEO 2023 Table 7'!1:1,0))</f>
        <v>1.0722541749596366</v>
      </c>
      <c r="U2">
        <f>$D$2*INDEX('AEO 2023 Table 7'!18:18,MATCH(U$1,'AEO 2023 Table 7'!1:1,0))/INDEX('AEO 2023 Table 7'!18:18,MATCH($D$1,'AEO 2023 Table 7'!1:1,0))</f>
        <v>1.0789007781312705</v>
      </c>
      <c r="V2">
        <f>$D$2*INDEX('AEO 2023 Table 7'!18:18,MATCH(V$1,'AEO 2023 Table 7'!1:1,0))/INDEX('AEO 2023 Table 7'!18:18,MATCH($D$1,'AEO 2023 Table 7'!1:1,0))</f>
        <v>1.0864928643903271</v>
      </c>
      <c r="W2">
        <f>$D$2*INDEX('AEO 2023 Table 7'!18:18,MATCH(W$1,'AEO 2023 Table 7'!1:1,0))/INDEX('AEO 2023 Table 7'!18:18,MATCH($D$1,'AEO 2023 Table 7'!1:1,0))</f>
        <v>1.0942725950553989</v>
      </c>
      <c r="X2">
        <f>$D$2*INDEX('AEO 2023 Table 7'!18:18,MATCH(X$1,'AEO 2023 Table 7'!1:1,0))/INDEX('AEO 2023 Table 7'!18:18,MATCH($D$1,'AEO 2023 Table 7'!1:1,0))</f>
        <v>1.1023857783635516</v>
      </c>
      <c r="Y2">
        <f>$D$2*INDEX('AEO 2023 Table 7'!18:18,MATCH(Y$1,'AEO 2023 Table 7'!1:1,0))/INDEX('AEO 2023 Table 7'!18:18,MATCH($D$1,'AEO 2023 Table 7'!1:1,0))</f>
        <v>1.1102652724347248</v>
      </c>
      <c r="Z2">
        <f>$D$2*INDEX('AEO 2023 Table 7'!18:18,MATCH(Z$1,'AEO 2023 Table 7'!1:1,0))/INDEX('AEO 2023 Table 7'!18:18,MATCH($D$1,'AEO 2023 Table 7'!1:1,0))</f>
        <v>1.1184249125846841</v>
      </c>
      <c r="AA2">
        <f>$D$2*INDEX('AEO 2023 Table 7'!18:18,MATCH(AA$1,'AEO 2023 Table 7'!1:1,0))/INDEX('AEO 2023 Table 7'!18:18,MATCH($D$1,'AEO 2023 Table 7'!1:1,0))</f>
        <v>1.1270992134240563</v>
      </c>
      <c r="AB2">
        <f>$D$2*INDEX('AEO 2023 Table 7'!18:18,MATCH(AB$1,'AEO 2023 Table 7'!1:1,0))/INDEX('AEO 2023 Table 7'!18:18,MATCH($D$1,'AEO 2023 Table 7'!1:1,0))</f>
        <v>1.1371777935612448</v>
      </c>
      <c r="AC2">
        <f>$D$2*INDEX('AEO 2023 Table 7'!18:18,MATCH(AC$1,'AEO 2023 Table 7'!1:1,0))/INDEX('AEO 2023 Table 7'!18:18,MATCH($D$1,'AEO 2023 Table 7'!1:1,0))</f>
        <v>1.147997791432571</v>
      </c>
      <c r="AD2">
        <f>$D$2*INDEX('AEO 2023 Table 7'!18:18,MATCH(AD$1,'AEO 2023 Table 7'!1:1,0))/INDEX('AEO 2023 Table 7'!18:18,MATCH($D$1,'AEO 2023 Table 7'!1:1,0))</f>
        <v>1.1591608138477423</v>
      </c>
      <c r="AE2">
        <f>$D$2*INDEX('AEO 2023 Table 7'!18:18,MATCH(AE$1,'AEO 2023 Table 7'!1:1,0))/INDEX('AEO 2023 Table 7'!18:18,MATCH($D$1,'AEO 2023 Table 7'!1:1,0))</f>
        <v>1.1704707169449349</v>
      </c>
      <c r="AF2">
        <f>$D$2*INDEX('AEO 2023 Table 7'!18:18,MATCH(AF$1,'AEO 2023 Table 7'!1:1,0))/INDEX('AEO 2023 Table 7'!18:18,MATCH($D$1,'AEO 2023 Table 7'!1:1,0))</f>
        <v>1.1828134893108648</v>
      </c>
    </row>
    <row r="3" spans="1:32">
      <c r="A3" t="s">
        <v>124</v>
      </c>
      <c r="B3">
        <f>INDEX('AEO 2021 Table 7'!22:22,MATCH(B$1,'AEO 2021 Table 7'!1:1,0))/INDEX('AEO 2021 Table 7'!22:22,MATCH(B$1,'AEO 2021 Table 7'!1:1,0))</f>
        <v>1</v>
      </c>
      <c r="C3">
        <v>1</v>
      </c>
      <c r="D3" s="108">
        <f>'seds growth'!G11</f>
        <v>1.0042029985571796</v>
      </c>
      <c r="E3">
        <f>$D$3*INDEX('AEO 2023 Table 7'!22:22,MATCH(E$1,'AEO 2023 Table 7'!1:1,0))/INDEX('AEO 2023 Table 7'!22:22,MATCH($D$1,'AEO 2023 Table 7'!1:1,0))</f>
        <v>1.0694982313322567</v>
      </c>
      <c r="F3">
        <f>$D$3*INDEX('AEO 2023 Table 7'!22:22,MATCH(F$1,'AEO 2023 Table 7'!1:1,0))/INDEX('AEO 2023 Table 7'!22:22,MATCH($D$1,'AEO 2023 Table 7'!1:1,0))</f>
        <v>1.1066159203404091</v>
      </c>
      <c r="G3">
        <f>$D$3*INDEX('AEO 2023 Table 7'!22:22,MATCH(G$1,'AEO 2023 Table 7'!1:1,0))/INDEX('AEO 2023 Table 7'!22:22,MATCH($D$1,'AEO 2023 Table 7'!1:1,0))</f>
        <v>1.1296392920586138</v>
      </c>
      <c r="H3">
        <f>$D$3*INDEX('AEO 2023 Table 7'!22:22,MATCH(H$1,'AEO 2023 Table 7'!1:1,0))/INDEX('AEO 2023 Table 7'!22:22,MATCH($D$1,'AEO 2023 Table 7'!1:1,0))</f>
        <v>1.1464370493768294</v>
      </c>
      <c r="I3">
        <f>$D$3*INDEX('AEO 2023 Table 7'!22:22,MATCH(I$1,'AEO 2023 Table 7'!1:1,0))/INDEX('AEO 2023 Table 7'!22:22,MATCH($D$1,'AEO 2023 Table 7'!1:1,0))</f>
        <v>1.1590396179853744</v>
      </c>
      <c r="J3">
        <f>$D$3*INDEX('AEO 2023 Table 7'!22:22,MATCH(J$1,'AEO 2023 Table 7'!1:1,0))/INDEX('AEO 2023 Table 7'!22:22,MATCH($D$1,'AEO 2023 Table 7'!1:1,0))</f>
        <v>1.1686638626547083</v>
      </c>
      <c r="K3">
        <f>$D$3*INDEX('AEO 2023 Table 7'!22:22,MATCH(K$1,'AEO 2023 Table 7'!1:1,0))/INDEX('AEO 2023 Table 7'!22:22,MATCH($D$1,'AEO 2023 Table 7'!1:1,0))</f>
        <v>1.1758572849724878</v>
      </c>
      <c r="L3">
        <f>$D$3*INDEX('AEO 2023 Table 7'!22:22,MATCH(L$1,'AEO 2023 Table 7'!1:1,0))/INDEX('AEO 2023 Table 7'!22:22,MATCH($D$1,'AEO 2023 Table 7'!1:1,0))</f>
        <v>1.181151952097794</v>
      </c>
      <c r="M3">
        <f>$D$3*INDEX('AEO 2023 Table 7'!22:22,MATCH(M$1,'AEO 2023 Table 7'!1:1,0))/INDEX('AEO 2023 Table 7'!22:22,MATCH($D$1,'AEO 2023 Table 7'!1:1,0))</f>
        <v>1.1847907116304197</v>
      </c>
      <c r="N3">
        <f>$D$3*INDEX('AEO 2023 Table 7'!22:22,MATCH(N$1,'AEO 2023 Table 7'!1:1,0))/INDEX('AEO 2023 Table 7'!22:22,MATCH($D$1,'AEO 2023 Table 7'!1:1,0))</f>
        <v>1.1877176103656308</v>
      </c>
      <c r="O3">
        <f>$D$3*INDEX('AEO 2023 Table 7'!22:22,MATCH(O$1,'AEO 2023 Table 7'!1:1,0))/INDEX('AEO 2023 Table 7'!22:22,MATCH($D$1,'AEO 2023 Table 7'!1:1,0))</f>
        <v>1.1903203632094812</v>
      </c>
      <c r="P3">
        <f>$D$3*INDEX('AEO 2023 Table 7'!22:22,MATCH(P$1,'AEO 2023 Table 7'!1:1,0))/INDEX('AEO 2023 Table 7'!22:22,MATCH($D$1,'AEO 2023 Table 7'!1:1,0))</f>
        <v>1.192861904837887</v>
      </c>
      <c r="Q3">
        <f>$D$3*INDEX('AEO 2023 Table 7'!22:22,MATCH(Q$1,'AEO 2023 Table 7'!1:1,0))/INDEX('AEO 2023 Table 7'!22:22,MATCH($D$1,'AEO 2023 Table 7'!1:1,0))</f>
        <v>1.1949054414944156</v>
      </c>
      <c r="R3">
        <f>$D$3*INDEX('AEO 2023 Table 7'!22:22,MATCH(R$1,'AEO 2023 Table 7'!1:1,0))/INDEX('AEO 2023 Table 7'!22:22,MATCH($D$1,'AEO 2023 Table 7'!1:1,0))</f>
        <v>1.1966597700372843</v>
      </c>
      <c r="S3">
        <f>$D$3*INDEX('AEO 2023 Table 7'!22:22,MATCH(S$1,'AEO 2023 Table 7'!1:1,0))/INDEX('AEO 2023 Table 7'!22:22,MATCH($D$1,'AEO 2023 Table 7'!1:1,0))</f>
        <v>1.1981862619207218</v>
      </c>
      <c r="T3">
        <f>$D$3*INDEX('AEO 2023 Table 7'!22:22,MATCH(T$1,'AEO 2023 Table 7'!1:1,0))/INDEX('AEO 2023 Table 7'!22:22,MATCH($D$1,'AEO 2023 Table 7'!1:1,0))</f>
        <v>1.1988939336185003</v>
      </c>
      <c r="U3">
        <f>$D$3*INDEX('AEO 2023 Table 7'!22:22,MATCH(U$1,'AEO 2023 Table 7'!1:1,0))/INDEX('AEO 2023 Table 7'!22:22,MATCH($D$1,'AEO 2023 Table 7'!1:1,0))</f>
        <v>1.1991821860222707</v>
      </c>
      <c r="V3">
        <f>$D$3*INDEX('AEO 2023 Table 7'!22:22,MATCH(V$1,'AEO 2023 Table 7'!1:1,0))/INDEX('AEO 2023 Table 7'!22:22,MATCH($D$1,'AEO 2023 Table 7'!1:1,0))</f>
        <v>1.1991788667903187</v>
      </c>
      <c r="W3">
        <f>$D$3*INDEX('AEO 2023 Table 7'!22:22,MATCH(W$1,'AEO 2023 Table 7'!1:1,0))/INDEX('AEO 2023 Table 7'!22:22,MATCH($D$1,'AEO 2023 Table 7'!1:1,0))</f>
        <v>1.1988789970747167</v>
      </c>
      <c r="X3">
        <f>$D$3*INDEX('AEO 2023 Table 7'!22:22,MATCH(X$1,'AEO 2023 Table 7'!1:1,0))/INDEX('AEO 2023 Table 7'!22:22,MATCH($D$1,'AEO 2023 Table 7'!1:1,0))</f>
        <v>1.1984250062630846</v>
      </c>
      <c r="Y3">
        <f>$D$3*INDEX('AEO 2023 Table 7'!22:22,MATCH(Y$1,'AEO 2023 Table 7'!1:1,0))/INDEX('AEO 2023 Table 7'!22:22,MATCH($D$1,'AEO 2023 Table 7'!1:1,0))</f>
        <v>1.197547057966172</v>
      </c>
      <c r="Z3">
        <f>$D$3*INDEX('AEO 2023 Table 7'!22:22,MATCH(Z$1,'AEO 2023 Table 7'!1:1,0))/INDEX('AEO 2023 Table 7'!22:22,MATCH($D$1,'AEO 2023 Table 7'!1:1,0))</f>
        <v>1.1966926018195398</v>
      </c>
      <c r="AA3">
        <f>$D$3*INDEX('AEO 2023 Table 7'!22:22,MATCH(AA$1,'AEO 2023 Table 7'!1:1,0))/INDEX('AEO 2023 Table 7'!22:22,MATCH($D$1,'AEO 2023 Table 7'!1:1,0))</f>
        <v>1.1956732771327299</v>
      </c>
      <c r="AB3">
        <f>$D$3*INDEX('AEO 2023 Table 7'!22:22,MATCH(AB$1,'AEO 2023 Table 7'!1:1,0))/INDEX('AEO 2023 Table 7'!22:22,MATCH($D$1,'AEO 2023 Table 7'!1:1,0))</f>
        <v>1.1949915469494996</v>
      </c>
      <c r="AC3">
        <f>$D$3*INDEX('AEO 2023 Table 7'!22:22,MATCH(AC$1,'AEO 2023 Table 7'!1:1,0))/INDEX('AEO 2023 Table 7'!22:22,MATCH($D$1,'AEO 2023 Table 7'!1:1,0))</f>
        <v>1.1938139921864155</v>
      </c>
      <c r="AD3">
        <f>$D$3*INDEX('AEO 2023 Table 7'!22:22,MATCH(AD$1,'AEO 2023 Table 7'!1:1,0))/INDEX('AEO 2023 Table 7'!22:22,MATCH($D$1,'AEO 2023 Table 7'!1:1,0))</f>
        <v>1.1927356366761848</v>
      </c>
      <c r="AE3">
        <f>$D$3*INDEX('AEO 2023 Table 7'!22:22,MATCH(AE$1,'AEO 2023 Table 7'!1:1,0))/INDEX('AEO 2023 Table 7'!22:22,MATCH($D$1,'AEO 2023 Table 7'!1:1,0))</f>
        <v>1.1914460463890957</v>
      </c>
      <c r="AF3">
        <f>$D$3*INDEX('AEO 2023 Table 7'!22:22,MATCH(AF$1,'AEO 2023 Table 7'!1:1,0))/INDEX('AEO 2023 Table 7'!22:22,MATCH($D$1,'AEO 2023 Table 7'!1:1,0))</f>
        <v>1.1903219369832514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1.0165118679050567</v>
      </c>
      <c r="E4">
        <f>$D$4*'AEO 2023 Table 7'!G65/'AEO 2023 Table 7'!$F$65*'calibration multiplier'!$E$3</f>
        <v>1.0909910606264213</v>
      </c>
      <c r="F4">
        <f>$D$4*'AEO 2023 Table 7'!H65/'AEO 2023 Table 7'!$F$65*'calibration multiplier'!$E$3</f>
        <v>1.1065988326305307</v>
      </c>
      <c r="G4">
        <f>$D$4*'AEO 2023 Table 7'!I65/'AEO 2023 Table 7'!$F$65*'calibration multiplier'!$E$3</f>
        <v>1.1087415238586074</v>
      </c>
      <c r="H4">
        <f>$D$4*'AEO 2023 Table 7'!J65/'AEO 2023 Table 7'!$F$65*'calibration multiplier'!$E$3</f>
        <v>1.122808647193646</v>
      </c>
      <c r="I4">
        <f>$D$4*'AEO 2023 Table 7'!K65/'AEO 2023 Table 7'!$F$65*'calibration multiplier'!$E$3</f>
        <v>1.1367096648105977</v>
      </c>
      <c r="J4">
        <f>$D$4*'AEO 2023 Table 7'!L65/'AEO 2023 Table 7'!$F$65*'calibration multiplier'!$E$3</f>
        <v>1.1477078217996677</v>
      </c>
      <c r="K4">
        <f>$D$4*'AEO 2023 Table 7'!M65/'AEO 2023 Table 7'!$F$65*'calibration multiplier'!$E$3</f>
        <v>1.1558883470773413</v>
      </c>
      <c r="L4">
        <f>$D$4*'AEO 2023 Table 7'!N65/'AEO 2023 Table 7'!$F$65*'calibration multiplier'!$E$3</f>
        <v>1.1616295119623201</v>
      </c>
      <c r="M4">
        <f>$D$4*'AEO 2023 Table 7'!O65/'AEO 2023 Table 7'!$F$65*'calibration multiplier'!$E$3</f>
        <v>1.1673761169909043</v>
      </c>
      <c r="N4">
        <f>$D$4*'AEO 2023 Table 7'!P65/'AEO 2023 Table 7'!$F$65*'calibration multiplier'!$E$3</f>
        <v>1.1764988751410463</v>
      </c>
      <c r="O4">
        <f>$D$4*'AEO 2023 Table 7'!Q65/'AEO 2023 Table 7'!$F$65*'calibration multiplier'!$E$3</f>
        <v>1.1861137849493639</v>
      </c>
      <c r="P4">
        <f>$D$4*'AEO 2023 Table 7'!R65/'AEO 2023 Table 7'!$F$65*'calibration multiplier'!$E$3</f>
        <v>1.1948016942873083</v>
      </c>
      <c r="Q4">
        <f>$D$4*'AEO 2023 Table 7'!S65/'AEO 2023 Table 7'!$F$65*'calibration multiplier'!$E$3</f>
        <v>1.2051455833387597</v>
      </c>
      <c r="R4">
        <f>$D$4*'AEO 2023 Table 7'!T65/'AEO 2023 Table 7'!$F$65*'calibration multiplier'!$E$3</f>
        <v>1.2185286992844699</v>
      </c>
      <c r="S4">
        <f>$D$4*'AEO 2023 Table 7'!U65/'AEO 2023 Table 7'!$F$65*'calibration multiplier'!$E$3</f>
        <v>1.2345118411973572</v>
      </c>
      <c r="T4">
        <f>$D$4*'AEO 2023 Table 7'!V65/'AEO 2023 Table 7'!$F$65*'calibration multiplier'!$E$3</f>
        <v>1.2512954095727302</v>
      </c>
      <c r="U4">
        <f>$D$4*'AEO 2023 Table 7'!W65/'AEO 2023 Table 7'!$F$65*'calibration multiplier'!$E$3</f>
        <v>1.2688184748022076</v>
      </c>
      <c r="V4">
        <f>$D$4*'AEO 2023 Table 7'!X65/'AEO 2023 Table 7'!$F$65*'calibration multiplier'!$E$3</f>
        <v>1.2891849217561466</v>
      </c>
      <c r="W4">
        <f>$D$4*'AEO 2023 Table 7'!Y65/'AEO 2023 Table 7'!$F$65*'calibration multiplier'!$E$3</f>
        <v>1.3086820337619309</v>
      </c>
      <c r="X4">
        <f>$D$4*'AEO 2023 Table 7'!Z65/'AEO 2023 Table 7'!$F$65*'calibration multiplier'!$E$3</f>
        <v>1.3285186107286968</v>
      </c>
      <c r="Y4">
        <f>$D$4*'AEO 2023 Table 7'!AA65/'AEO 2023 Table 7'!$F$65*'calibration multiplier'!$E$3</f>
        <v>1.3486569343274462</v>
      </c>
      <c r="Z4">
        <f>$D$4*'AEO 2023 Table 7'!AB65/'AEO 2023 Table 7'!$F$65*'calibration multiplier'!$E$3</f>
        <v>1.3687437579000641</v>
      </c>
      <c r="AA4">
        <f>$D$4*'AEO 2023 Table 7'!AC65/'AEO 2023 Table 7'!$F$65*'calibration multiplier'!$E$3</f>
        <v>1.388295271341903</v>
      </c>
      <c r="AB4">
        <f>$D$4*'AEO 2023 Table 7'!AD65/'AEO 2023 Table 7'!$F$65*'calibration multiplier'!$E$3</f>
        <v>1.4073412141046731</v>
      </c>
      <c r="AC4">
        <f>$D$4*'AEO 2023 Table 7'!AE65/'AEO 2023 Table 7'!$F$65*'calibration multiplier'!$E$3</f>
        <v>1.4277613371421862</v>
      </c>
      <c r="AD4">
        <f>$D$4*'AEO 2023 Table 7'!AF65/'AEO 2023 Table 7'!$F$65*'calibration multiplier'!$E$3</f>
        <v>1.4483852842267846</v>
      </c>
      <c r="AE4">
        <f>$D$4*'AEO 2023 Table 7'!AG65/'AEO 2023 Table 7'!$F$65*'calibration multiplier'!$E$3</f>
        <v>1.4687121994705239</v>
      </c>
      <c r="AF4">
        <f>$D$4*'AEO 2023 Table 7'!AH65/'AEO 2023 Table 7'!$F$65*'calibration multiplier'!$E$3</f>
        <v>1.4913820032270215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0.96100872938894277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0.95895565665525118</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0.95734177428051426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0.96325206311964862</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0.97321341835631869</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0.9816044772518272</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0.98906171580962132</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0.99596463919182832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1.003349921700885</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1.0119948239706702</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1.0241942383757525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1.0358106151423745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1.0466476733045758</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1.0584930195495592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1.0692484516321514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1.0821318738681689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1.0950388331294743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1.107173008247941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1.1208709249903714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1.1351496553046729</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1.1497340023466391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1.1639697745514475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1.1775448045253605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1.1909427274990079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1.205734463686511</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1.2210698038800896</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1.235771597032232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1.2514602721326262</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1.2695842515346942</v>
      </c>
    </row>
    <row r="3" spans="1:32">
      <c r="A3" t="s">
        <v>124</v>
      </c>
      <c r="B3">
        <v>1</v>
      </c>
      <c r="C3">
        <v>1</v>
      </c>
      <c r="D3" s="108">
        <f>'seds growth'!G11</f>
        <v>1.0042029985571796</v>
      </c>
      <c r="E3">
        <f>$D$3*INDEX('AEO 2023 Table 49'!50:50,MATCH(E1,'AEO 2023 Table 49'!13:13,0))/INDEX('AEO 2023 Table 49'!50:50,MATCH($D$1,'AEO 2023 Table 49'!13:13,0))</f>
        <v>0.98848732794413752</v>
      </c>
      <c r="F3">
        <f>$D$3*INDEX('AEO 2023 Table 49'!50:50,MATCH(F1,'AEO 2023 Table 49'!13:13,0))/INDEX('AEO 2023 Table 49'!50:50,MATCH($D$1,'AEO 2023 Table 49'!13:13,0))</f>
        <v>0.97613828466385333</v>
      </c>
      <c r="G3">
        <f>$D$3*INDEX('AEO 2023 Table 49'!50:50,MATCH(G1,'AEO 2023 Table 49'!13:13,0))/INDEX('AEO 2023 Table 49'!50:50,MATCH($D$1,'AEO 2023 Table 49'!13:13,0))</f>
        <v>0.97516202536938246</v>
      </c>
      <c r="H3">
        <f>$D$3*INDEX('AEO 2023 Table 49'!50:50,MATCH(H1,'AEO 2023 Table 49'!13:13,0))/INDEX('AEO 2023 Table 49'!50:50,MATCH($D$1,'AEO 2023 Table 49'!13:13,0))</f>
        <v>0.98127007165147917</v>
      </c>
      <c r="I3">
        <f>$D$3*INDEX('AEO 2023 Table 49'!50:50,MATCH(I1,'AEO 2023 Table 49'!13:13,0))/INDEX('AEO 2023 Table 49'!50:50,MATCH($D$1,'AEO 2023 Table 49'!13:13,0))</f>
        <v>0.98561559032795376</v>
      </c>
      <c r="J3">
        <f>$D$3*INDEX('AEO 2023 Table 49'!50:50,MATCH(J1,'AEO 2023 Table 49'!13:13,0))/INDEX('AEO 2023 Table 49'!50:50,MATCH($D$1,'AEO 2023 Table 49'!13:13,0))</f>
        <v>0.98876985425880182</v>
      </c>
      <c r="K3">
        <f>$D$3*INDEX('AEO 2023 Table 49'!50:50,MATCH(K1,'AEO 2023 Table 49'!13:13,0))/INDEX('AEO 2023 Table 49'!50:50,MATCH($D$1,'AEO 2023 Table 49'!13:13,0))</f>
        <v>0.98940195431402223</v>
      </c>
      <c r="L3">
        <f>$D$3*INDEX('AEO 2023 Table 49'!50:50,MATCH(L1,'AEO 2023 Table 49'!13:13,0))/INDEX('AEO 2023 Table 49'!50:50,MATCH($D$1,'AEO 2023 Table 49'!13:13,0))</f>
        <v>0.98963005629611656</v>
      </c>
      <c r="M3">
        <f>$D$3*INDEX('AEO 2023 Table 49'!50:50,MATCH(M1,'AEO 2023 Table 49'!13:13,0))/INDEX('AEO 2023 Table 49'!50:50,MATCH($D$1,'AEO 2023 Table 49'!13:13,0))</f>
        <v>0.98989028539359791</v>
      </c>
      <c r="N3">
        <f>$D$3*INDEX('AEO 2023 Table 49'!50:50,MATCH(N1,'AEO 2023 Table 49'!13:13,0))/INDEX('AEO 2023 Table 49'!50:50,MATCH($D$1,'AEO 2023 Table 49'!13:13,0))</f>
        <v>0.99212402501563879</v>
      </c>
      <c r="O3">
        <f>$D$3*INDEX('AEO 2023 Table 49'!50:50,MATCH(O1,'AEO 2023 Table 49'!13:13,0))/INDEX('AEO 2023 Table 49'!50:50,MATCH($D$1,'AEO 2023 Table 49'!13:13,0))</f>
        <v>0.99210706172682572</v>
      </c>
      <c r="P3">
        <f>$D$3*INDEX('AEO 2023 Table 49'!50:50,MATCH(P1,'AEO 2023 Table 49'!13:13,0))/INDEX('AEO 2023 Table 49'!50:50,MATCH($D$1,'AEO 2023 Table 49'!13:13,0))</f>
        <v>0.98940711635346157</v>
      </c>
      <c r="Q3">
        <f>$D$3*INDEX('AEO 2023 Table 49'!50:50,MATCH(Q1,'AEO 2023 Table 49'!13:13,0))/INDEX('AEO 2023 Table 49'!50:50,MATCH($D$1,'AEO 2023 Table 49'!13:13,0))</f>
        <v>0.98715288434800619</v>
      </c>
      <c r="R3">
        <f>$D$3*INDEX('AEO 2023 Table 49'!50:50,MATCH(R1,'AEO 2023 Table 49'!13:13,0))/INDEX('AEO 2023 Table 49'!50:50,MATCH($D$1,'AEO 2023 Table 49'!13:13,0))</f>
        <v>0.9831947281191179</v>
      </c>
      <c r="S3">
        <f>$D$3*INDEX('AEO 2023 Table 49'!50:50,MATCH(S1,'AEO 2023 Table 49'!13:13,0))/INDEX('AEO 2023 Table 49'!50:50,MATCH($D$1,'AEO 2023 Table 49'!13:13,0))</f>
        <v>0.98242271584612706</v>
      </c>
      <c r="T3">
        <f>$D$3*INDEX('AEO 2023 Table 49'!50:50,MATCH(T1,'AEO 2023 Table 49'!13:13,0))/INDEX('AEO 2023 Table 49'!50:50,MATCH($D$1,'AEO 2023 Table 49'!13:13,0))</f>
        <v>0.98236001398725559</v>
      </c>
      <c r="U3">
        <f>$D$3*INDEX('AEO 2023 Table 49'!50:50,MATCH(U1,'AEO 2023 Table 49'!13:13,0))/INDEX('AEO 2023 Table 49'!50:50,MATCH($D$1,'AEO 2023 Table 49'!13:13,0))</f>
        <v>0.98120794454621807</v>
      </c>
      <c r="V3">
        <f>$D$3*INDEX('AEO 2023 Table 49'!50:50,MATCH(V1,'AEO 2023 Table 49'!13:13,0))/INDEX('AEO 2023 Table 49'!50:50,MATCH($D$1,'AEO 2023 Table 49'!13:13,0))</f>
        <v>0.98111065541164388</v>
      </c>
      <c r="W3">
        <f>$D$3*INDEX('AEO 2023 Table 49'!50:50,MATCH(W1,'AEO 2023 Table 49'!13:13,0))/INDEX('AEO 2023 Table 49'!50:50,MATCH($D$1,'AEO 2023 Table 49'!13:13,0))</f>
        <v>0.98030717134981327</v>
      </c>
      <c r="X3">
        <f>$D$3*INDEX('AEO 2023 Table 49'!50:50,MATCH(X1,'AEO 2023 Table 49'!13:13,0))/INDEX('AEO 2023 Table 49'!50:50,MATCH($D$1,'AEO 2023 Table 49'!13:13,0))</f>
        <v>0.98013808098611732</v>
      </c>
      <c r="Y3">
        <f>$D$3*INDEX('AEO 2023 Table 49'!50:50,MATCH(Y1,'AEO 2023 Table 49'!13:13,0))/INDEX('AEO 2023 Table 49'!50:50,MATCH($D$1,'AEO 2023 Table 49'!13:13,0))</f>
        <v>0.97937246620425289</v>
      </c>
      <c r="Z3">
        <f>$D$3*INDEX('AEO 2023 Table 49'!50:50,MATCH(Z1,'AEO 2023 Table 49'!13:13,0))/INDEX('AEO 2023 Table 49'!50:50,MATCH($D$1,'AEO 2023 Table 49'!13:13,0))</f>
        <v>0.97796852039344306</v>
      </c>
      <c r="AA3">
        <f>$D$3*INDEX('AEO 2023 Table 49'!50:50,MATCH(AA1,'AEO 2023 Table 49'!13:13,0))/INDEX('AEO 2023 Table 49'!50:50,MATCH($D$1,'AEO 2023 Table 49'!13:13,0))</f>
        <v>0.97585436712315921</v>
      </c>
      <c r="AB3">
        <f>$D$3*INDEX('AEO 2023 Table 49'!50:50,MATCH(AB1,'AEO 2023 Table 49'!13:13,0))/INDEX('AEO 2023 Table 49'!50:50,MATCH($D$1,'AEO 2023 Table 49'!13:13,0))</f>
        <v>0.97368046096346472</v>
      </c>
      <c r="AC3">
        <f>$D$3*INDEX('AEO 2023 Table 49'!50:50,MATCH(AC1,'AEO 2023 Table 49'!13:13,0))/INDEX('AEO 2023 Table 49'!50:50,MATCH($D$1,'AEO 2023 Table 49'!13:13,0))</f>
        <v>0.97087387999493902</v>
      </c>
      <c r="AD3">
        <f>$D$3*INDEX('AEO 2023 Table 49'!50:50,MATCH(AD1,'AEO 2023 Table 49'!13:13,0))/INDEX('AEO 2023 Table 49'!50:50,MATCH($D$1,'AEO 2023 Table 49'!13:13,0))</f>
        <v>0.96768748894870393</v>
      </c>
      <c r="AE3">
        <f>$D$3*INDEX('AEO 2023 Table 49'!50:50,MATCH(AE1,'AEO 2023 Table 49'!13:13,0))/INDEX('AEO 2023 Table 49'!50:50,MATCH($D$1,'AEO 2023 Table 49'!13:13,0))</f>
        <v>0.96633550731014839</v>
      </c>
      <c r="AF3">
        <f>$D$3*INDEX('AEO 2023 Table 49'!50:50,MATCH(AF1,'AEO 2023 Table 49'!13:13,0))/INDEX('AEO 2023 Table 49'!50:50,MATCH($D$1,'AEO 2023 Table 49'!13:13,0))</f>
        <v>0.96617600512584811</v>
      </c>
    </row>
    <row r="4" spans="1:32">
      <c r="A4" t="s">
        <v>122</v>
      </c>
      <c r="B4">
        <v>1</v>
      </c>
      <c r="C4">
        <v>1</v>
      </c>
      <c r="D4" s="108">
        <f>'seds growth'!G8</f>
        <v>1.0165118679050567</v>
      </c>
      <c r="E4">
        <f>$D$4*'AEO 2023 Table 7'!G65/'AEO 2023 Table 7'!$F$65</f>
        <v>1.0909910606264213</v>
      </c>
      <c r="F4">
        <f>$D$4*'AEO 2023 Table 7'!H65/'AEO 2023 Table 7'!$F$65</f>
        <v>1.1065988326305307</v>
      </c>
      <c r="G4">
        <f>$D$4*'AEO 2023 Table 7'!I65/'AEO 2023 Table 7'!$F$65</f>
        <v>1.1087415238586074</v>
      </c>
      <c r="H4">
        <f>$D$4*'AEO 2023 Table 7'!J65/'AEO 2023 Table 7'!$F$65</f>
        <v>1.122808647193646</v>
      </c>
      <c r="I4">
        <f>$D$4*'AEO 2023 Table 7'!K65/'AEO 2023 Table 7'!$F$65</f>
        <v>1.1367096648105977</v>
      </c>
      <c r="J4">
        <f>$D$4*'AEO 2023 Table 7'!L65/'AEO 2023 Table 7'!$F$65</f>
        <v>1.1477078217996677</v>
      </c>
      <c r="K4">
        <f>$D$4*'AEO 2023 Table 7'!M65/'AEO 2023 Table 7'!$F$65</f>
        <v>1.1558883470773413</v>
      </c>
      <c r="L4">
        <f>$D$4*'AEO 2023 Table 7'!N65/'AEO 2023 Table 7'!$F$65</f>
        <v>1.1616295119623201</v>
      </c>
      <c r="M4">
        <f>$D$4*'AEO 2023 Table 7'!O65/'AEO 2023 Table 7'!$F$65</f>
        <v>1.1673761169909043</v>
      </c>
      <c r="N4">
        <f>$D$4*'AEO 2023 Table 7'!P65/'AEO 2023 Table 7'!$F$65</f>
        <v>1.1764988751410463</v>
      </c>
      <c r="O4">
        <f>$D$4*'AEO 2023 Table 7'!Q65/'AEO 2023 Table 7'!$F$65</f>
        <v>1.1861137849493639</v>
      </c>
      <c r="P4">
        <f>$D$4*'AEO 2023 Table 7'!R65/'AEO 2023 Table 7'!$F$65</f>
        <v>1.1948016942873083</v>
      </c>
      <c r="Q4">
        <f>$D$4*'AEO 2023 Table 7'!S65/'AEO 2023 Table 7'!$F$65</f>
        <v>1.2051455833387597</v>
      </c>
      <c r="R4">
        <f>$D$4*'AEO 2023 Table 7'!T65/'AEO 2023 Table 7'!$F$65</f>
        <v>1.2185286992844699</v>
      </c>
      <c r="S4">
        <f>$D$4*'AEO 2023 Table 7'!U65/'AEO 2023 Table 7'!$F$65</f>
        <v>1.2345118411973572</v>
      </c>
      <c r="T4">
        <f>$D$4*'AEO 2023 Table 7'!V65/'AEO 2023 Table 7'!$F$65</f>
        <v>1.2512954095727302</v>
      </c>
      <c r="U4">
        <f>$D$4*'AEO 2023 Table 7'!W65/'AEO 2023 Table 7'!$F$65</f>
        <v>1.2688184748022076</v>
      </c>
      <c r="V4">
        <f>$D$4*'AEO 2023 Table 7'!X65/'AEO 2023 Table 7'!$F$65</f>
        <v>1.2891849217561466</v>
      </c>
      <c r="W4">
        <f>$D$4*'AEO 2023 Table 7'!Y65/'AEO 2023 Table 7'!$F$65</f>
        <v>1.3086820337619309</v>
      </c>
      <c r="X4">
        <f>$D$4*'AEO 2023 Table 7'!Z65/'AEO 2023 Table 7'!$F$65</f>
        <v>1.3285186107286968</v>
      </c>
      <c r="Y4">
        <f>$D$4*'AEO 2023 Table 7'!AA65/'AEO 2023 Table 7'!$F$65</f>
        <v>1.3486569343274462</v>
      </c>
      <c r="Z4">
        <f>$D$4*'AEO 2023 Table 7'!AB65/'AEO 2023 Table 7'!$F$65</f>
        <v>1.3687437579000641</v>
      </c>
      <c r="AA4">
        <f>$D$4*'AEO 2023 Table 7'!AC65/'AEO 2023 Table 7'!$F$65</f>
        <v>1.388295271341903</v>
      </c>
      <c r="AB4">
        <f>$D$4*'AEO 2023 Table 7'!AD65/'AEO 2023 Table 7'!$F$65</f>
        <v>1.4073412141046731</v>
      </c>
      <c r="AC4">
        <f>$D$4*'AEO 2023 Table 7'!AE65/'AEO 2023 Table 7'!$F$65</f>
        <v>1.4277613371421862</v>
      </c>
      <c r="AD4">
        <f>$D$4*'AEO 2023 Table 7'!AF65/'AEO 2023 Table 7'!$F$65</f>
        <v>1.4483852842267846</v>
      </c>
      <c r="AE4">
        <f>$D$4*'AEO 2023 Table 7'!AG65/'AEO 2023 Table 7'!$F$65</f>
        <v>1.4687121994705239</v>
      </c>
      <c r="AF4">
        <f>$D$4*'AEO 2023 Table 7'!AH65/'AEO 2023 Table 7'!$F$65</f>
        <v>1.4913820032270215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0.96100872938894277</v>
      </c>
      <c r="E2" s="108">
        <f>'growth rates from 2022 psgr'!E2</f>
        <v>0.98063274526850286</v>
      </c>
      <c r="F2" s="108">
        <f>'growth rates from 2022 psgr'!F2</f>
        <v>0.98778047597606866</v>
      </c>
      <c r="G2" s="108">
        <f>'growth rates from 2022 psgr'!G2</f>
        <v>0.99144886469486915</v>
      </c>
      <c r="H2" s="108">
        <f>'growth rates from 2022 psgr'!H2</f>
        <v>0.99850541392190861</v>
      </c>
      <c r="I2" s="108">
        <f>'growth rates from 2022 psgr'!I2</f>
        <v>1.0078665060768688</v>
      </c>
      <c r="J2" s="108">
        <f>'growth rates from 2022 psgr'!J2</f>
        <v>1.0165271088232271</v>
      </c>
      <c r="K2" s="108">
        <f>'growth rates from 2022 psgr'!K2</f>
        <v>1.0232919594443579</v>
      </c>
      <c r="L2" s="108">
        <f>'growth rates from 2022 psgr'!L2</f>
        <v>1.028453168895002</v>
      </c>
      <c r="M2" s="108">
        <f>'growth rates from 2022 psgr'!M2</f>
        <v>1.0328238623712394</v>
      </c>
      <c r="N2" s="108">
        <f>'growth rates from 2022 psgr'!N2</f>
        <v>1.0365001729194927</v>
      </c>
      <c r="O2" s="108">
        <f>'growth rates from 2022 psgr'!O2</f>
        <v>1.0418092533653376</v>
      </c>
      <c r="P2" s="108">
        <f>'growth rates from 2022 psgr'!P2</f>
        <v>1.0485889569942033</v>
      </c>
      <c r="Q2" s="108">
        <f>'growth rates from 2022 psgr'!Q2</f>
        <v>1.0547807248701697</v>
      </c>
      <c r="R2" s="108">
        <f>'growth rates from 2022 psgr'!R2</f>
        <v>1.0598111443690064</v>
      </c>
      <c r="S2" s="108">
        <f>'growth rates from 2022 psgr'!S2</f>
        <v>1.0656573297864038</v>
      </c>
      <c r="T2" s="108">
        <f>'growth rates from 2022 psgr'!T2</f>
        <v>1.0722541749596366</v>
      </c>
      <c r="U2" s="108">
        <f>'growth rates from 2022 psgr'!U2</f>
        <v>1.0789007781312705</v>
      </c>
      <c r="V2" s="108">
        <f>'growth rates from 2022 psgr'!V2</f>
        <v>1.0864928643903271</v>
      </c>
      <c r="W2" s="108">
        <f>'growth rates from 2022 psgr'!W2</f>
        <v>1.0942725950553989</v>
      </c>
      <c r="X2" s="108">
        <f>'growth rates from 2022 psgr'!X2</f>
        <v>1.1023857783635516</v>
      </c>
      <c r="Y2" s="108">
        <f>'growth rates from 2022 psgr'!Y2</f>
        <v>1.1102652724347248</v>
      </c>
      <c r="Z2" s="108">
        <f>'growth rates from 2022 psgr'!Z2</f>
        <v>1.1184249125846841</v>
      </c>
      <c r="AA2" s="108">
        <f>'growth rates from 2022 psgr'!AA2</f>
        <v>1.1270992134240563</v>
      </c>
      <c r="AB2" s="108">
        <f>'growth rates from 2022 psgr'!AB2</f>
        <v>1.1371777935612448</v>
      </c>
      <c r="AC2" s="108">
        <f>'growth rates from 2022 psgr'!AC2</f>
        <v>1.147997791432571</v>
      </c>
      <c r="AD2" s="108">
        <f>'growth rates from 2022 psgr'!AD2</f>
        <v>1.1591608138477423</v>
      </c>
      <c r="AE2" s="108">
        <f>'growth rates from 2022 psgr'!AE2</f>
        <v>1.1704707169449349</v>
      </c>
      <c r="AF2" s="108">
        <f>'growth rates from 2022 psgr'!AF2</f>
        <v>1.1828134893108648</v>
      </c>
    </row>
    <row r="3" spans="1:32">
      <c r="A3" t="s">
        <v>124</v>
      </c>
      <c r="B3">
        <f>INDEX('AEO 2021 Table 7'!22:22,MATCH(B$1,'AEO 2021 Table 7'!1:1,0))/INDEX('AEO 2021 Table 7'!22:22,MATCH(B$1,'AEO 2021 Table 7'!1:1,0))</f>
        <v>1</v>
      </c>
      <c r="C3">
        <v>1</v>
      </c>
      <c r="D3" s="108">
        <f>'growth rates from 2022 psgr'!D3</f>
        <v>1.0042029985571796</v>
      </c>
      <c r="E3" s="108">
        <f>'growth rates from 2022 psgr'!E3</f>
        <v>1.0694982313322567</v>
      </c>
      <c r="F3" s="108">
        <f>'growth rates from 2022 psgr'!F3</f>
        <v>1.1066159203404091</v>
      </c>
      <c r="G3" s="108">
        <f>'growth rates from 2022 psgr'!G3</f>
        <v>1.1296392920586138</v>
      </c>
      <c r="H3" s="108">
        <f>'growth rates from 2022 psgr'!H3</f>
        <v>1.1464370493768294</v>
      </c>
      <c r="I3" s="108">
        <f>'growth rates from 2022 psgr'!I3</f>
        <v>1.1590396179853744</v>
      </c>
      <c r="J3" s="108">
        <f>'growth rates from 2022 psgr'!J3</f>
        <v>1.1686638626547083</v>
      </c>
      <c r="K3" s="108">
        <f>'growth rates from 2022 psgr'!K3</f>
        <v>1.1758572849724878</v>
      </c>
      <c r="L3" s="108">
        <f>'growth rates from 2022 psgr'!L3</f>
        <v>1.181151952097794</v>
      </c>
      <c r="M3" s="108">
        <f>'growth rates from 2022 psgr'!M3</f>
        <v>1.1847907116304197</v>
      </c>
      <c r="N3" s="108">
        <f>'growth rates from 2022 psgr'!N3</f>
        <v>1.1877176103656308</v>
      </c>
      <c r="O3" s="108">
        <f>'growth rates from 2022 psgr'!O3</f>
        <v>1.1903203632094812</v>
      </c>
      <c r="P3" s="108">
        <f>'growth rates from 2022 psgr'!P3</f>
        <v>1.192861904837887</v>
      </c>
      <c r="Q3" s="108">
        <f>'growth rates from 2022 psgr'!Q3</f>
        <v>1.1949054414944156</v>
      </c>
      <c r="R3" s="108">
        <f>'growth rates from 2022 psgr'!R3</f>
        <v>1.1966597700372843</v>
      </c>
      <c r="S3" s="108">
        <f>'growth rates from 2022 psgr'!S3</f>
        <v>1.1981862619207218</v>
      </c>
      <c r="T3" s="108">
        <f>'growth rates from 2022 psgr'!T3</f>
        <v>1.1988939336185003</v>
      </c>
      <c r="U3" s="108">
        <f>'growth rates from 2022 psgr'!U3</f>
        <v>1.1991821860222707</v>
      </c>
      <c r="V3" s="108">
        <f>'growth rates from 2022 psgr'!V3</f>
        <v>1.1991788667903187</v>
      </c>
      <c r="W3" s="108">
        <f>'growth rates from 2022 psgr'!W3</f>
        <v>1.1988789970747167</v>
      </c>
      <c r="X3" s="108">
        <f>'growth rates from 2022 psgr'!X3</f>
        <v>1.1984250062630846</v>
      </c>
      <c r="Y3" s="108">
        <f>'growth rates from 2022 psgr'!Y3</f>
        <v>1.197547057966172</v>
      </c>
      <c r="Z3" s="108">
        <f>'growth rates from 2022 psgr'!Z3</f>
        <v>1.1966926018195398</v>
      </c>
      <c r="AA3" s="108">
        <f>'growth rates from 2022 psgr'!AA3</f>
        <v>1.1956732771327299</v>
      </c>
      <c r="AB3" s="108">
        <f>'growth rates from 2022 psgr'!AB3</f>
        <v>1.1949915469494996</v>
      </c>
      <c r="AC3" s="108">
        <f>'growth rates from 2022 psgr'!AC3</f>
        <v>1.1938139921864155</v>
      </c>
      <c r="AD3" s="108">
        <f>'growth rates from 2022 psgr'!AD3</f>
        <v>1.1927356366761848</v>
      </c>
      <c r="AE3" s="108">
        <f>'growth rates from 2022 psgr'!AE3</f>
        <v>1.1914460463890957</v>
      </c>
      <c r="AF3" s="108">
        <f>'growth rates from 2022 psgr'!AF3</f>
        <v>1.1903219369832514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1.0165118679050567</v>
      </c>
      <c r="E4" s="108">
        <f>'growth rates from 2022 psgr'!E4</f>
        <v>1.0909910606264213</v>
      </c>
      <c r="F4" s="108">
        <f>'growth rates from 2022 psgr'!F4</f>
        <v>1.1065988326305307</v>
      </c>
      <c r="G4" s="108">
        <f>'growth rates from 2022 psgr'!G4</f>
        <v>1.1087415238586074</v>
      </c>
      <c r="H4" s="108">
        <f>'growth rates from 2022 psgr'!H4</f>
        <v>1.122808647193646</v>
      </c>
      <c r="I4" s="108">
        <f>'growth rates from 2022 psgr'!I4</f>
        <v>1.1367096648105977</v>
      </c>
      <c r="J4" s="108">
        <f>'growth rates from 2022 psgr'!J4</f>
        <v>1.1477078217996677</v>
      </c>
      <c r="K4" s="108">
        <f>'growth rates from 2022 psgr'!K4</f>
        <v>1.1558883470773413</v>
      </c>
      <c r="L4" s="108">
        <f>'growth rates from 2022 psgr'!L4</f>
        <v>1.1616295119623201</v>
      </c>
      <c r="M4" s="108">
        <f>'growth rates from 2022 psgr'!M4</f>
        <v>1.1673761169909043</v>
      </c>
      <c r="N4" s="108">
        <f>'growth rates from 2022 psgr'!N4</f>
        <v>1.1764988751410463</v>
      </c>
      <c r="O4" s="108">
        <f>'growth rates from 2022 psgr'!O4</f>
        <v>1.1861137849493639</v>
      </c>
      <c r="P4" s="108">
        <f>'growth rates from 2022 psgr'!P4</f>
        <v>1.1948016942873083</v>
      </c>
      <c r="Q4" s="108">
        <f>'growth rates from 2022 psgr'!Q4</f>
        <v>1.2051455833387597</v>
      </c>
      <c r="R4" s="108">
        <f>'growth rates from 2022 psgr'!R4</f>
        <v>1.2185286992844699</v>
      </c>
      <c r="S4" s="108">
        <f>'growth rates from 2022 psgr'!S4</f>
        <v>1.2345118411973572</v>
      </c>
      <c r="T4" s="108">
        <f>'growth rates from 2022 psgr'!T4</f>
        <v>1.2512954095727302</v>
      </c>
      <c r="U4" s="108">
        <f>'growth rates from 2022 psgr'!U4</f>
        <v>1.2688184748022076</v>
      </c>
      <c r="V4" s="108">
        <f>'growth rates from 2022 psgr'!V4</f>
        <v>1.2891849217561466</v>
      </c>
      <c r="W4" s="108">
        <f>'growth rates from 2022 psgr'!W4</f>
        <v>1.3086820337619309</v>
      </c>
      <c r="X4" s="108">
        <f>'growth rates from 2022 psgr'!X4</f>
        <v>1.3285186107286968</v>
      </c>
      <c r="Y4" s="108">
        <f>'growth rates from 2022 psgr'!Y4</f>
        <v>1.3486569343274462</v>
      </c>
      <c r="Z4" s="108">
        <f>'growth rates from 2022 psgr'!Z4</f>
        <v>1.3687437579000641</v>
      </c>
      <c r="AA4" s="108">
        <f>'growth rates from 2022 psgr'!AA4</f>
        <v>1.388295271341903</v>
      </c>
      <c r="AB4" s="108">
        <f>'growth rates from 2022 psgr'!AB4</f>
        <v>1.4073412141046731</v>
      </c>
      <c r="AC4" s="108">
        <f>'growth rates from 2022 psgr'!AC4</f>
        <v>1.4277613371421862</v>
      </c>
      <c r="AD4" s="108">
        <f>'growth rates from 2022 psgr'!AD4</f>
        <v>1.4483852842267846</v>
      </c>
      <c r="AE4" s="108">
        <f>'growth rates from 2022 psgr'!AE4</f>
        <v>1.4687121994705239</v>
      </c>
      <c r="AF4" s="108">
        <f>'growth rates from 2022 psgr'!AF4</f>
        <v>1.4913820032270215</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0.96100872938894277</v>
      </c>
      <c r="E2" s="108">
        <f>'growth rates from 2022 frgt'!E2</f>
        <v>0.95895565665525118</v>
      </c>
      <c r="F2" s="108">
        <f>'growth rates from 2022 frgt'!F2</f>
        <v>0.95734177428051426</v>
      </c>
      <c r="G2" s="108">
        <f>'growth rates from 2022 frgt'!G2</f>
        <v>0.96325206311964862</v>
      </c>
      <c r="H2" s="108">
        <f>'growth rates from 2022 frgt'!H2</f>
        <v>0.97321341835631869</v>
      </c>
      <c r="I2" s="108">
        <f>'growth rates from 2022 frgt'!I2</f>
        <v>0.9816044772518272</v>
      </c>
      <c r="J2" s="108">
        <f>'growth rates from 2022 frgt'!J2</f>
        <v>0.98906171580962132</v>
      </c>
      <c r="K2" s="108">
        <f>'growth rates from 2022 frgt'!K2</f>
        <v>0.99596463919182832</v>
      </c>
      <c r="L2" s="108">
        <f>'growth rates from 2022 frgt'!L2</f>
        <v>1.003349921700885</v>
      </c>
      <c r="M2" s="108">
        <f>'growth rates from 2022 frgt'!M2</f>
        <v>1.0119948239706702</v>
      </c>
      <c r="N2" s="108">
        <f>'growth rates from 2022 frgt'!N2</f>
        <v>1.0241942383757525</v>
      </c>
      <c r="O2" s="108">
        <f>'growth rates from 2022 frgt'!O2</f>
        <v>1.0358106151423745</v>
      </c>
      <c r="P2" s="108">
        <f>'growth rates from 2022 frgt'!P2</f>
        <v>1.0466476733045758</v>
      </c>
      <c r="Q2" s="108">
        <f>'growth rates from 2022 frgt'!Q2</f>
        <v>1.0584930195495592</v>
      </c>
      <c r="R2" s="108">
        <f>'growth rates from 2022 frgt'!R2</f>
        <v>1.0692484516321514</v>
      </c>
      <c r="S2" s="108">
        <f>'growth rates from 2022 frgt'!S2</f>
        <v>1.0821318738681689</v>
      </c>
      <c r="T2" s="108">
        <f>'growth rates from 2022 frgt'!T2</f>
        <v>1.0950388331294743</v>
      </c>
      <c r="U2" s="108">
        <f>'growth rates from 2022 frgt'!U2</f>
        <v>1.107173008247941</v>
      </c>
      <c r="V2" s="108">
        <f>'growth rates from 2022 frgt'!V2</f>
        <v>1.1208709249903714</v>
      </c>
      <c r="W2" s="108">
        <f>'growth rates from 2022 frgt'!W2</f>
        <v>1.1351496553046729</v>
      </c>
      <c r="X2" s="108">
        <f>'growth rates from 2022 frgt'!X2</f>
        <v>1.1497340023466391</v>
      </c>
      <c r="Y2" s="108">
        <f>'growth rates from 2022 frgt'!Y2</f>
        <v>1.1639697745514475</v>
      </c>
      <c r="Z2" s="108">
        <f>'growth rates from 2022 frgt'!Z2</f>
        <v>1.1775448045253605</v>
      </c>
      <c r="AA2" s="108">
        <f>'growth rates from 2022 frgt'!AA2</f>
        <v>1.1909427274990079</v>
      </c>
      <c r="AB2" s="108">
        <f>'growth rates from 2022 frgt'!AB2</f>
        <v>1.205734463686511</v>
      </c>
      <c r="AC2" s="108">
        <f>'growth rates from 2022 frgt'!AC2</f>
        <v>1.2210698038800896</v>
      </c>
      <c r="AD2" s="108">
        <f>'growth rates from 2022 frgt'!AD2</f>
        <v>1.235771597032232</v>
      </c>
      <c r="AE2" s="108">
        <f>'growth rates from 2022 frgt'!AE2</f>
        <v>1.2514602721326262</v>
      </c>
      <c r="AF2" s="108">
        <f>'growth rates from 2022 frgt'!AF2</f>
        <v>1.2695842515346942</v>
      </c>
    </row>
    <row r="3" spans="1:32">
      <c r="A3" t="s">
        <v>124</v>
      </c>
      <c r="B3">
        <v>1</v>
      </c>
      <c r="C3">
        <v>1</v>
      </c>
      <c r="D3" s="108">
        <f>'growth rates from 2022 frgt'!D3</f>
        <v>1.0042029985571796</v>
      </c>
      <c r="E3" s="108">
        <f>'growth rates from 2022 frgt'!E3</f>
        <v>0.98848732794413752</v>
      </c>
      <c r="F3" s="108">
        <f>'growth rates from 2022 frgt'!F3</f>
        <v>0.97613828466385333</v>
      </c>
      <c r="G3" s="108">
        <f>'growth rates from 2022 frgt'!G3</f>
        <v>0.97516202536938246</v>
      </c>
      <c r="H3" s="108">
        <f>'growth rates from 2022 frgt'!H3</f>
        <v>0.98127007165147917</v>
      </c>
      <c r="I3" s="108">
        <f>'growth rates from 2022 frgt'!I3</f>
        <v>0.98561559032795376</v>
      </c>
      <c r="J3" s="108">
        <f>'growth rates from 2022 frgt'!J3</f>
        <v>0.98876985425880182</v>
      </c>
      <c r="K3" s="108">
        <f>'growth rates from 2022 frgt'!K3</f>
        <v>0.98940195431402223</v>
      </c>
      <c r="L3" s="108">
        <f>'growth rates from 2022 frgt'!L3</f>
        <v>0.98963005629611656</v>
      </c>
      <c r="M3" s="108">
        <f>'growth rates from 2022 frgt'!M3</f>
        <v>0.98989028539359791</v>
      </c>
      <c r="N3" s="108">
        <f>'growth rates from 2022 frgt'!N3</f>
        <v>0.99212402501563879</v>
      </c>
      <c r="O3" s="108">
        <f>'growth rates from 2022 frgt'!O3</f>
        <v>0.99210706172682572</v>
      </c>
      <c r="P3" s="108">
        <f>'growth rates from 2022 frgt'!P3</f>
        <v>0.98940711635346157</v>
      </c>
      <c r="Q3" s="108">
        <f>'growth rates from 2022 frgt'!Q3</f>
        <v>0.98715288434800619</v>
      </c>
      <c r="R3" s="108">
        <f>'growth rates from 2022 frgt'!R3</f>
        <v>0.9831947281191179</v>
      </c>
      <c r="S3" s="108">
        <f>'growth rates from 2022 frgt'!S3</f>
        <v>0.98242271584612706</v>
      </c>
      <c r="T3" s="108">
        <f>'growth rates from 2022 frgt'!T3</f>
        <v>0.98236001398725559</v>
      </c>
      <c r="U3" s="108">
        <f>'growth rates from 2022 frgt'!U3</f>
        <v>0.98120794454621807</v>
      </c>
      <c r="V3" s="108">
        <f>'growth rates from 2022 frgt'!V3</f>
        <v>0.98111065541164388</v>
      </c>
      <c r="W3" s="108">
        <f>'growth rates from 2022 frgt'!W3</f>
        <v>0.98030717134981327</v>
      </c>
      <c r="X3" s="108">
        <f>'growth rates from 2022 frgt'!X3</f>
        <v>0.98013808098611732</v>
      </c>
      <c r="Y3" s="108">
        <f>'growth rates from 2022 frgt'!Y3</f>
        <v>0.97937246620425289</v>
      </c>
      <c r="Z3" s="108">
        <f>'growth rates from 2022 frgt'!Z3</f>
        <v>0.97796852039344306</v>
      </c>
      <c r="AA3" s="108">
        <f>'growth rates from 2022 frgt'!AA3</f>
        <v>0.97585436712315921</v>
      </c>
      <c r="AB3" s="108">
        <f>'growth rates from 2022 frgt'!AB3</f>
        <v>0.97368046096346472</v>
      </c>
      <c r="AC3" s="108">
        <f>'growth rates from 2022 frgt'!AC3</f>
        <v>0.97087387999493902</v>
      </c>
      <c r="AD3" s="108">
        <f>'growth rates from 2022 frgt'!AD3</f>
        <v>0.96768748894870393</v>
      </c>
      <c r="AE3" s="108">
        <f>'growth rates from 2022 frgt'!AE3</f>
        <v>0.96633550731014839</v>
      </c>
      <c r="AF3" s="108">
        <f>'growth rates from 2022 frgt'!AF3</f>
        <v>0.96617600512584811</v>
      </c>
    </row>
    <row r="4" spans="1:32">
      <c r="A4" t="s">
        <v>122</v>
      </c>
      <c r="B4">
        <v>1</v>
      </c>
      <c r="C4">
        <v>1</v>
      </c>
      <c r="D4" s="108">
        <f>'growth rates from 2022 frgt'!D4</f>
        <v>1.0165118679050567</v>
      </c>
      <c r="E4" s="108">
        <f>'growth rates from 2022 frgt'!E4</f>
        <v>1.0909910606264213</v>
      </c>
      <c r="F4" s="108">
        <f>'growth rates from 2022 frgt'!F4</f>
        <v>1.1065988326305307</v>
      </c>
      <c r="G4" s="108">
        <f>'growth rates from 2022 frgt'!G4</f>
        <v>1.1087415238586074</v>
      </c>
      <c r="H4" s="108">
        <f>'growth rates from 2022 frgt'!H4</f>
        <v>1.122808647193646</v>
      </c>
      <c r="I4" s="108">
        <f>'growth rates from 2022 frgt'!I4</f>
        <v>1.1367096648105977</v>
      </c>
      <c r="J4" s="108">
        <f>'growth rates from 2022 frgt'!J4</f>
        <v>1.1477078217996677</v>
      </c>
      <c r="K4" s="108">
        <f>'growth rates from 2022 frgt'!K4</f>
        <v>1.1558883470773413</v>
      </c>
      <c r="L4" s="108">
        <f>'growth rates from 2022 frgt'!L4</f>
        <v>1.1616295119623201</v>
      </c>
      <c r="M4" s="108">
        <f>'growth rates from 2022 frgt'!M4</f>
        <v>1.1673761169909043</v>
      </c>
      <c r="N4" s="108">
        <f>'growth rates from 2022 frgt'!N4</f>
        <v>1.1764988751410463</v>
      </c>
      <c r="O4" s="108">
        <f>'growth rates from 2022 frgt'!O4</f>
        <v>1.1861137849493639</v>
      </c>
      <c r="P4" s="108">
        <f>'growth rates from 2022 frgt'!P4</f>
        <v>1.1948016942873083</v>
      </c>
      <c r="Q4" s="108">
        <f>'growth rates from 2022 frgt'!Q4</f>
        <v>1.2051455833387597</v>
      </c>
      <c r="R4" s="108">
        <f>'growth rates from 2022 frgt'!R4</f>
        <v>1.2185286992844699</v>
      </c>
      <c r="S4" s="108">
        <f>'growth rates from 2022 frgt'!S4</f>
        <v>1.2345118411973572</v>
      </c>
      <c r="T4" s="108">
        <f>'growth rates from 2022 frgt'!T4</f>
        <v>1.2512954095727302</v>
      </c>
      <c r="U4" s="108">
        <f>'growth rates from 2022 frgt'!U4</f>
        <v>1.2688184748022076</v>
      </c>
      <c r="V4" s="108">
        <f>'growth rates from 2022 frgt'!V4</f>
        <v>1.2891849217561466</v>
      </c>
      <c r="W4" s="108">
        <f>'growth rates from 2022 frgt'!W4</f>
        <v>1.3086820337619309</v>
      </c>
      <c r="X4" s="108">
        <f>'growth rates from 2022 frgt'!X4</f>
        <v>1.3285186107286968</v>
      </c>
      <c r="Y4" s="108">
        <f>'growth rates from 2022 frgt'!Y4</f>
        <v>1.3486569343274462</v>
      </c>
      <c r="Z4" s="108">
        <f>'growth rates from 2022 frgt'!Z4</f>
        <v>1.3687437579000641</v>
      </c>
      <c r="AA4" s="108">
        <f>'growth rates from 2022 frgt'!AA4</f>
        <v>1.388295271341903</v>
      </c>
      <c r="AB4" s="108">
        <f>'growth rates from 2022 frgt'!AB4</f>
        <v>1.4073412141046731</v>
      </c>
      <c r="AC4" s="108">
        <f>'growth rates from 2022 frgt'!AC4</f>
        <v>1.4277613371421862</v>
      </c>
      <c r="AD4" s="108">
        <f>'growth rates from 2022 frgt'!AD4</f>
        <v>1.4483852842267846</v>
      </c>
      <c r="AE4" s="108">
        <f>'growth rates from 2022 frgt'!AE4</f>
        <v>1.4687121994705239</v>
      </c>
      <c r="AF4" s="108">
        <f>'growth rates from 2022 frgt'!AF4</f>
        <v>1.4913820032270215</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2025-01-03T23:24:20Z</dcterms:modified>
</cp:coreProperties>
</file>